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งบการเงิน รพสตปีงบ2564\รพ.สต. ปีงบประมาณ 2564\เดือนมีนาคม 64\"/>
    </mc:Choice>
  </mc:AlternateContent>
  <bookViews>
    <workbookView xWindow="4335" yWindow="255" windowWidth="11025" windowHeight="5310" tabRatio="877" activeTab="14"/>
  </bookViews>
  <sheets>
    <sheet name="บก." sheetId="81" r:id="rId1"/>
    <sheet name="บึงกาฬ" sheetId="19" r:id="rId2"/>
    <sheet name="นภ" sheetId="74" r:id="rId3"/>
    <sheet name="หนองบัวลำภู" sheetId="15" r:id="rId4"/>
    <sheet name="อด" sheetId="75" r:id="rId5"/>
    <sheet name="อุดรธานี" sheetId="16" r:id="rId6"/>
    <sheet name="ลย." sheetId="76" r:id="rId7"/>
    <sheet name="เลย " sheetId="39" r:id="rId8"/>
    <sheet name="นค." sheetId="77" r:id="rId9"/>
    <sheet name="หนองคาย" sheetId="34" r:id="rId10"/>
    <sheet name="สกล" sheetId="78" r:id="rId11"/>
    <sheet name="สกลนคร" sheetId="32" r:id="rId12"/>
    <sheet name="นคร" sheetId="79" r:id="rId13"/>
    <sheet name="นครพนม" sheetId="30" r:id="rId14"/>
    <sheet name="1.สรุปรายงานการส่งงบ " sheetId="83" r:id="rId15"/>
    <sheet name="ตารางการส่งงบ" sheetId="84" state="hidden" r:id="rId16"/>
    <sheet name="2.สรุปคะแนน" sheetId="11" r:id="rId17"/>
    <sheet name="3. สรุปรวมราย CUP " sheetId="61" r:id="rId18"/>
  </sheets>
  <definedNames>
    <definedName name="_xlnm._FilterDatabase" localSheetId="17" hidden="1">'3. สรุปรวมราย CUP '!$A$4:$WVM$1070</definedName>
    <definedName name="_xlnm._FilterDatabase" localSheetId="12" hidden="1">นคร!$A$2:$A$177</definedName>
    <definedName name="_xlnm._FilterDatabase" localSheetId="13" hidden="1">นครพนม!$A$1:$AQ$154</definedName>
    <definedName name="_xlnm._FilterDatabase" localSheetId="1" hidden="1">บึงกาฬ!$A$1:$AO$71</definedName>
    <definedName name="_xlnm._FilterDatabase" localSheetId="7" hidden="1">'เลย '!$A$1:$AL$130</definedName>
    <definedName name="_xlnm._FilterDatabase" localSheetId="3" hidden="1">หนองบัวลำภู!$A$1:$AG$86</definedName>
    <definedName name="_xlnm._FilterDatabase" localSheetId="4" hidden="1">อด!#REF!</definedName>
    <definedName name="_xlnm._FilterDatabase" localSheetId="5" hidden="1">อุดรธานี!$A$1:$AS$222</definedName>
    <definedName name="DATA1" localSheetId="14">#REF!</definedName>
    <definedName name="DATA1" localSheetId="17">#REF!</definedName>
    <definedName name="DATA1" localSheetId="7">#REF!</definedName>
    <definedName name="DATA1">#REF!</definedName>
    <definedName name="_xlnm.Print_Titles" localSheetId="17">'3. สรุปรวมราย CUP '!$1:$4</definedName>
  </definedNames>
  <calcPr calcId="152511"/>
</workbook>
</file>

<file path=xl/calcChain.xml><?xml version="1.0" encoding="utf-8"?>
<calcChain xmlns="http://schemas.openxmlformats.org/spreadsheetml/2006/main">
  <c r="AK10" i="19" l="1"/>
  <c r="AJ10" i="19"/>
  <c r="AP5" i="30"/>
  <c r="AP6" i="30"/>
  <c r="AP7" i="30"/>
  <c r="AP8" i="30"/>
  <c r="AP9" i="30"/>
  <c r="AP10" i="30"/>
  <c r="AP11" i="30"/>
  <c r="AP12" i="30"/>
  <c r="AP13" i="30"/>
  <c r="AP14" i="30"/>
  <c r="AP15" i="30"/>
  <c r="AP16" i="30"/>
  <c r="AP17" i="30"/>
  <c r="AP18" i="30"/>
  <c r="AP19" i="30"/>
  <c r="AP20" i="30"/>
  <c r="AP21" i="30"/>
  <c r="AP22" i="30"/>
  <c r="AP23" i="30"/>
  <c r="AP24" i="30"/>
  <c r="AP25" i="30"/>
  <c r="AP26" i="30"/>
  <c r="AP27" i="30"/>
  <c r="AP28" i="30"/>
  <c r="AP29" i="30"/>
  <c r="AP30" i="30"/>
  <c r="AP31" i="30"/>
  <c r="AP32" i="30"/>
  <c r="AP33" i="30"/>
  <c r="AP34" i="30"/>
  <c r="AP35" i="30"/>
  <c r="AP36" i="30"/>
  <c r="AP37" i="30"/>
  <c r="AP38" i="30"/>
  <c r="AP39" i="30"/>
  <c r="AP40" i="30"/>
  <c r="AP41" i="30"/>
  <c r="AP42" i="30"/>
  <c r="AP43" i="30"/>
  <c r="AP44" i="30"/>
  <c r="AP45" i="30"/>
  <c r="AP46" i="30"/>
  <c r="AP47" i="30"/>
  <c r="AP48" i="30"/>
  <c r="AP49" i="30"/>
  <c r="AP50" i="30"/>
  <c r="AP51" i="30"/>
  <c r="AP52" i="30"/>
  <c r="AP53" i="30"/>
  <c r="AP54" i="30"/>
  <c r="AP55" i="30"/>
  <c r="AP56" i="30"/>
  <c r="AP57" i="30"/>
  <c r="AP58" i="30"/>
  <c r="AP59" i="30"/>
  <c r="AP60" i="30"/>
  <c r="AP61" i="30"/>
  <c r="AP62" i="30"/>
  <c r="AP63" i="30"/>
  <c r="AP64" i="30"/>
  <c r="AP65" i="30"/>
  <c r="AP66" i="30"/>
  <c r="AP67" i="30"/>
  <c r="AP68" i="30"/>
  <c r="AP69" i="30"/>
  <c r="AP70" i="30"/>
  <c r="AP71" i="30"/>
  <c r="AP72" i="30"/>
  <c r="AP73" i="30"/>
  <c r="AP74" i="30"/>
  <c r="AP75" i="30"/>
  <c r="AP76" i="30"/>
  <c r="AP77" i="30"/>
  <c r="AP78" i="30"/>
  <c r="AP79" i="30"/>
  <c r="AP80" i="30"/>
  <c r="AP81" i="30"/>
  <c r="AP82" i="30"/>
  <c r="AP83" i="30"/>
  <c r="AP84" i="30"/>
  <c r="AP85" i="30"/>
  <c r="AP86" i="30"/>
  <c r="AP87" i="30"/>
  <c r="AP88" i="30"/>
  <c r="AP89" i="30"/>
  <c r="AP90" i="30"/>
  <c r="AP91" i="30"/>
  <c r="AP92" i="30"/>
  <c r="AP93" i="30"/>
  <c r="AP94" i="30"/>
  <c r="AP95" i="30"/>
  <c r="AP96" i="30"/>
  <c r="AP97" i="30"/>
  <c r="AP98" i="30"/>
  <c r="AP99" i="30"/>
  <c r="AP100" i="30"/>
  <c r="AP101" i="30"/>
  <c r="AP102" i="30"/>
  <c r="AP103" i="30"/>
  <c r="AP104" i="30"/>
  <c r="AP105" i="30"/>
  <c r="AP106" i="30"/>
  <c r="AP107" i="30"/>
  <c r="AP108" i="30"/>
  <c r="AP109" i="30"/>
  <c r="AP110" i="30"/>
  <c r="AP111" i="30"/>
  <c r="AP112" i="30"/>
  <c r="AP113" i="30"/>
  <c r="AP114" i="30"/>
  <c r="AP115" i="30"/>
  <c r="AP116" i="30"/>
  <c r="AP117" i="30"/>
  <c r="AP118" i="30"/>
  <c r="AP119" i="30"/>
  <c r="AP120" i="30"/>
  <c r="AP121" i="30"/>
  <c r="AP122" i="30"/>
  <c r="AP123" i="30"/>
  <c r="AP124" i="30"/>
  <c r="AP125" i="30"/>
  <c r="AP126" i="30"/>
  <c r="AP127" i="30"/>
  <c r="AP128" i="30"/>
  <c r="AP129" i="30"/>
  <c r="AP130" i="30"/>
  <c r="AP131" i="30"/>
  <c r="AP132" i="30"/>
  <c r="AP133" i="30"/>
  <c r="AP134" i="30"/>
  <c r="AP135" i="30"/>
  <c r="AP136" i="30"/>
  <c r="AP137" i="30"/>
  <c r="AP138" i="30"/>
  <c r="AP139" i="30"/>
  <c r="AP140" i="30"/>
  <c r="AP141" i="30"/>
  <c r="AP142" i="30"/>
  <c r="AP143" i="30"/>
  <c r="AP144" i="30"/>
  <c r="AP145" i="30"/>
  <c r="AP146" i="30"/>
  <c r="AP147" i="30"/>
  <c r="AP148" i="30"/>
  <c r="AP149" i="30"/>
  <c r="AP150" i="30"/>
  <c r="AP151" i="30"/>
  <c r="AP152" i="30"/>
  <c r="AP153" i="30"/>
  <c r="AP154" i="30"/>
  <c r="AP4" i="30"/>
  <c r="AO5" i="30"/>
  <c r="AO6" i="30"/>
  <c r="AO7" i="30"/>
  <c r="AO8" i="30"/>
  <c r="AO9" i="30"/>
  <c r="AO10" i="30"/>
  <c r="AO11" i="30"/>
  <c r="AO12" i="30"/>
  <c r="AO13" i="30"/>
  <c r="AO14" i="30"/>
  <c r="AO15" i="30"/>
  <c r="AO16" i="30"/>
  <c r="AO17" i="30"/>
  <c r="AO18" i="30"/>
  <c r="AO19" i="30"/>
  <c r="AO20" i="30"/>
  <c r="AO21" i="30"/>
  <c r="AO22" i="30"/>
  <c r="AO23" i="30"/>
  <c r="AO24" i="30"/>
  <c r="AO25" i="30"/>
  <c r="AO26" i="30"/>
  <c r="AO27" i="30"/>
  <c r="AO28" i="30"/>
  <c r="AO29" i="30"/>
  <c r="AO30" i="30"/>
  <c r="AO31" i="30"/>
  <c r="AO32" i="30"/>
  <c r="AO33" i="30"/>
  <c r="AO34" i="30"/>
  <c r="AO35" i="30"/>
  <c r="AO36" i="30"/>
  <c r="AO37" i="30"/>
  <c r="AO38" i="30"/>
  <c r="AO39" i="30"/>
  <c r="AO40" i="30"/>
  <c r="AO41" i="30"/>
  <c r="AO42" i="30"/>
  <c r="AO43" i="30"/>
  <c r="AO44" i="30"/>
  <c r="AO45" i="30"/>
  <c r="AO46" i="30"/>
  <c r="AO47" i="30"/>
  <c r="AO48" i="30"/>
  <c r="AO49" i="30"/>
  <c r="AO50" i="30"/>
  <c r="AO51" i="30"/>
  <c r="AO52" i="30"/>
  <c r="AO53" i="30"/>
  <c r="AO54" i="30"/>
  <c r="AO55" i="30"/>
  <c r="AO56" i="30"/>
  <c r="AO57" i="30"/>
  <c r="AO58" i="30"/>
  <c r="AO59" i="30"/>
  <c r="AO60" i="30"/>
  <c r="AO61" i="30"/>
  <c r="AO62" i="30"/>
  <c r="AO63" i="30"/>
  <c r="AO64" i="30"/>
  <c r="AO65" i="30"/>
  <c r="AO66" i="30"/>
  <c r="AO67" i="30"/>
  <c r="AO68" i="30"/>
  <c r="AO69" i="30"/>
  <c r="AO70" i="30"/>
  <c r="AO71" i="30"/>
  <c r="AO72" i="30"/>
  <c r="AO73" i="30"/>
  <c r="AO74" i="30"/>
  <c r="AO75" i="30"/>
  <c r="AO76" i="30"/>
  <c r="AO77" i="30"/>
  <c r="AO78" i="30"/>
  <c r="AO79" i="30"/>
  <c r="AO80" i="30"/>
  <c r="AO81" i="30"/>
  <c r="AO82" i="30"/>
  <c r="AO83" i="30"/>
  <c r="AO84" i="30"/>
  <c r="AO85" i="30"/>
  <c r="AO86" i="30"/>
  <c r="AO87" i="30"/>
  <c r="AO88" i="30"/>
  <c r="AO89" i="30"/>
  <c r="AO90" i="30"/>
  <c r="AO91" i="30"/>
  <c r="AO92" i="30"/>
  <c r="AO93" i="30"/>
  <c r="AO94" i="30"/>
  <c r="AO95" i="30"/>
  <c r="AO96" i="30"/>
  <c r="AO97" i="30"/>
  <c r="AO98" i="30"/>
  <c r="AO99" i="30"/>
  <c r="AO100" i="30"/>
  <c r="AO101" i="30"/>
  <c r="AO102" i="30"/>
  <c r="AO103" i="30"/>
  <c r="AO104" i="30"/>
  <c r="AO105" i="30"/>
  <c r="AO106" i="30"/>
  <c r="AO107" i="30"/>
  <c r="AO108" i="30"/>
  <c r="AO109" i="30"/>
  <c r="AO110" i="30"/>
  <c r="AO111" i="30"/>
  <c r="AO112" i="30"/>
  <c r="AO113" i="30"/>
  <c r="AO114" i="30"/>
  <c r="AO115" i="30"/>
  <c r="AO116" i="30"/>
  <c r="AO117" i="30"/>
  <c r="AO118" i="30"/>
  <c r="AO119" i="30"/>
  <c r="AO120" i="30"/>
  <c r="AO121" i="30"/>
  <c r="AO122" i="30"/>
  <c r="AO123" i="30"/>
  <c r="AO124" i="30"/>
  <c r="AO125" i="30"/>
  <c r="AO126" i="30"/>
  <c r="AO127" i="30"/>
  <c r="AO128" i="30"/>
  <c r="AO129" i="30"/>
  <c r="AO130" i="30"/>
  <c r="AO131" i="30"/>
  <c r="AO132" i="30"/>
  <c r="AO133" i="30"/>
  <c r="AO134" i="30"/>
  <c r="AO135" i="30"/>
  <c r="AO136" i="30"/>
  <c r="AO137" i="30"/>
  <c r="AO138" i="30"/>
  <c r="AO139" i="30"/>
  <c r="AO140" i="30"/>
  <c r="AO141" i="30"/>
  <c r="AO142" i="30"/>
  <c r="AO143" i="30"/>
  <c r="AO144" i="30"/>
  <c r="AO145" i="30"/>
  <c r="AO146" i="30"/>
  <c r="AO147" i="30"/>
  <c r="AO148" i="30"/>
  <c r="AO149" i="30"/>
  <c r="AO150" i="30"/>
  <c r="AO151" i="30"/>
  <c r="AO152" i="30"/>
  <c r="AO153" i="30"/>
  <c r="AO154" i="30"/>
  <c r="AO4" i="30"/>
  <c r="AM5" i="30"/>
  <c r="AM6" i="30"/>
  <c r="AM7" i="30"/>
  <c r="AM8" i="30"/>
  <c r="AM9" i="30"/>
  <c r="AM10" i="30"/>
  <c r="AM11" i="30"/>
  <c r="AM12" i="30"/>
  <c r="AM13" i="30"/>
  <c r="AM14" i="30"/>
  <c r="AM15" i="30"/>
  <c r="AM16" i="30"/>
  <c r="AM17" i="30"/>
  <c r="AM18" i="30"/>
  <c r="AM19" i="30"/>
  <c r="AM20" i="30"/>
  <c r="AM21" i="30"/>
  <c r="AM22" i="30"/>
  <c r="AM23" i="30"/>
  <c r="AM24" i="30"/>
  <c r="AM25" i="30"/>
  <c r="AM26" i="30"/>
  <c r="AM27" i="30"/>
  <c r="AM28" i="30"/>
  <c r="AM29" i="30"/>
  <c r="AM30" i="30"/>
  <c r="AM31" i="30"/>
  <c r="AM32" i="30"/>
  <c r="AM33" i="30"/>
  <c r="AM34" i="30"/>
  <c r="AM35" i="30"/>
  <c r="AM36" i="30"/>
  <c r="AM37" i="30"/>
  <c r="AM38" i="30"/>
  <c r="AM39" i="30"/>
  <c r="AM40" i="30"/>
  <c r="AM41" i="30"/>
  <c r="AM42" i="30"/>
  <c r="AM43" i="30"/>
  <c r="AM44" i="30"/>
  <c r="AM45" i="30"/>
  <c r="AM46" i="30"/>
  <c r="AM47" i="30"/>
  <c r="AM48" i="30"/>
  <c r="AM49" i="30"/>
  <c r="AM50" i="30"/>
  <c r="AM51" i="30"/>
  <c r="AM52" i="30"/>
  <c r="AM53" i="30"/>
  <c r="AM54" i="30"/>
  <c r="AM55" i="30"/>
  <c r="AM56" i="30"/>
  <c r="AM57" i="30"/>
  <c r="AM58" i="30"/>
  <c r="AM59" i="30"/>
  <c r="AM60" i="30"/>
  <c r="AM61" i="30"/>
  <c r="AM62" i="30"/>
  <c r="AM63" i="30"/>
  <c r="AM64" i="30"/>
  <c r="AM65" i="30"/>
  <c r="AM66" i="30"/>
  <c r="AM67" i="30"/>
  <c r="AM68" i="30"/>
  <c r="AM69" i="30"/>
  <c r="AM70" i="30"/>
  <c r="AM71" i="30"/>
  <c r="AM72" i="30"/>
  <c r="AM73" i="30"/>
  <c r="AM74" i="30"/>
  <c r="AM75" i="30"/>
  <c r="AM76" i="30"/>
  <c r="AM77" i="30"/>
  <c r="AM78" i="30"/>
  <c r="AM79" i="30"/>
  <c r="AM80" i="30"/>
  <c r="AM81" i="30"/>
  <c r="AM82" i="30"/>
  <c r="AM83" i="30"/>
  <c r="AM84" i="30"/>
  <c r="AM85" i="30"/>
  <c r="AM86" i="30"/>
  <c r="AM87" i="30"/>
  <c r="AM88" i="30"/>
  <c r="AM89" i="30"/>
  <c r="AM90" i="30"/>
  <c r="AM91" i="30"/>
  <c r="AM92" i="30"/>
  <c r="AM93" i="30"/>
  <c r="AM94" i="30"/>
  <c r="AM95" i="30"/>
  <c r="AM96" i="30"/>
  <c r="AM97" i="30"/>
  <c r="AM98" i="30"/>
  <c r="AM99" i="30"/>
  <c r="AM100" i="30"/>
  <c r="AM101" i="30"/>
  <c r="AM102" i="30"/>
  <c r="AM103" i="30"/>
  <c r="AM104" i="30"/>
  <c r="AM105" i="30"/>
  <c r="AM106" i="30"/>
  <c r="AM107" i="30"/>
  <c r="AM108" i="30"/>
  <c r="AM109" i="30"/>
  <c r="AM110" i="30"/>
  <c r="AM111" i="30"/>
  <c r="AM112" i="30"/>
  <c r="AM113" i="30"/>
  <c r="AM114" i="30"/>
  <c r="AM115" i="30"/>
  <c r="AM116" i="30"/>
  <c r="AM117" i="30"/>
  <c r="AM118" i="30"/>
  <c r="AM119" i="30"/>
  <c r="AM120" i="30"/>
  <c r="AM121" i="30"/>
  <c r="AM122" i="30"/>
  <c r="AM123" i="30"/>
  <c r="AM124" i="30"/>
  <c r="AM125" i="30"/>
  <c r="AM126" i="30"/>
  <c r="AM127" i="30"/>
  <c r="AM128" i="30"/>
  <c r="AM129" i="30"/>
  <c r="AM130" i="30"/>
  <c r="AM131" i="30"/>
  <c r="AM132" i="30"/>
  <c r="AM133" i="30"/>
  <c r="AM134" i="30"/>
  <c r="AM135" i="30"/>
  <c r="AM136" i="30"/>
  <c r="AM137" i="30"/>
  <c r="AM138" i="30"/>
  <c r="AM139" i="30"/>
  <c r="AM140" i="30"/>
  <c r="AM141" i="30"/>
  <c r="AM142" i="30"/>
  <c r="AM143" i="30"/>
  <c r="AM144" i="30"/>
  <c r="AM145" i="30"/>
  <c r="AM146" i="30"/>
  <c r="AM147" i="30"/>
  <c r="AM148" i="30"/>
  <c r="AM149" i="30"/>
  <c r="AM150" i="30"/>
  <c r="AM151" i="30"/>
  <c r="AM152" i="30"/>
  <c r="AM153" i="30"/>
  <c r="AM154" i="30"/>
  <c r="AM4" i="30"/>
  <c r="AL5" i="30"/>
  <c r="AL6" i="30"/>
  <c r="AL7" i="30"/>
  <c r="AL8" i="30"/>
  <c r="AL9" i="30"/>
  <c r="AL10" i="30"/>
  <c r="AL11" i="30"/>
  <c r="AL12" i="30"/>
  <c r="AL13" i="30"/>
  <c r="AL14" i="30"/>
  <c r="AL15" i="30"/>
  <c r="AL16" i="30"/>
  <c r="AL17" i="30"/>
  <c r="AL18" i="30"/>
  <c r="AL19" i="30"/>
  <c r="AL20" i="30"/>
  <c r="AL21" i="30"/>
  <c r="AL22" i="30"/>
  <c r="AL23" i="30"/>
  <c r="AL24" i="30"/>
  <c r="AL25" i="30"/>
  <c r="AL26" i="30"/>
  <c r="AL27" i="30"/>
  <c r="AL28" i="30"/>
  <c r="AL29" i="30"/>
  <c r="AL30" i="30"/>
  <c r="AL31" i="30"/>
  <c r="AL32" i="30"/>
  <c r="AL33" i="30"/>
  <c r="AL34" i="30"/>
  <c r="AL35" i="30"/>
  <c r="AL36" i="30"/>
  <c r="AL37" i="30"/>
  <c r="AL38" i="30"/>
  <c r="AL39" i="30"/>
  <c r="AL40" i="30"/>
  <c r="AL41" i="30"/>
  <c r="AL42" i="30"/>
  <c r="AL43" i="30"/>
  <c r="AL44" i="30"/>
  <c r="AL45" i="30"/>
  <c r="AL46" i="30"/>
  <c r="AL47" i="30"/>
  <c r="AL48" i="30"/>
  <c r="AL49" i="30"/>
  <c r="AL50" i="30"/>
  <c r="AL51" i="30"/>
  <c r="AL52" i="30"/>
  <c r="AL53" i="30"/>
  <c r="AL54" i="30"/>
  <c r="AL55" i="30"/>
  <c r="AL56" i="30"/>
  <c r="AL57" i="30"/>
  <c r="AL58" i="30"/>
  <c r="AL59" i="30"/>
  <c r="AL60" i="30"/>
  <c r="AL61" i="30"/>
  <c r="AL62" i="30"/>
  <c r="AL63" i="30"/>
  <c r="AL64" i="30"/>
  <c r="AL65" i="30"/>
  <c r="AL66" i="30"/>
  <c r="AL67" i="30"/>
  <c r="AL68" i="30"/>
  <c r="AL69" i="30"/>
  <c r="AL70" i="30"/>
  <c r="AL71" i="30"/>
  <c r="AL72" i="30"/>
  <c r="AL73" i="30"/>
  <c r="AL74" i="30"/>
  <c r="AL75" i="30"/>
  <c r="AL76" i="30"/>
  <c r="AL77" i="30"/>
  <c r="AL78" i="30"/>
  <c r="AL79" i="30"/>
  <c r="AL80" i="30"/>
  <c r="AL81" i="30"/>
  <c r="AL82" i="30"/>
  <c r="AL83" i="30"/>
  <c r="AL84" i="30"/>
  <c r="AL85" i="30"/>
  <c r="AL86" i="30"/>
  <c r="AL87" i="30"/>
  <c r="AL88" i="30"/>
  <c r="AL89" i="30"/>
  <c r="AL90" i="30"/>
  <c r="AL91" i="30"/>
  <c r="AL92" i="30"/>
  <c r="AL93" i="30"/>
  <c r="AL94" i="30"/>
  <c r="AL95" i="30"/>
  <c r="AL96" i="30"/>
  <c r="AL97" i="30"/>
  <c r="AL98" i="30"/>
  <c r="AL99" i="30"/>
  <c r="AL100" i="30"/>
  <c r="AL101" i="30"/>
  <c r="AL102" i="30"/>
  <c r="AL103" i="30"/>
  <c r="AL104" i="30"/>
  <c r="AL105" i="30"/>
  <c r="AL106" i="30"/>
  <c r="AL107" i="30"/>
  <c r="AL108" i="30"/>
  <c r="AL109" i="30"/>
  <c r="AL110" i="30"/>
  <c r="AL111" i="30"/>
  <c r="AL112" i="30"/>
  <c r="AL113" i="30"/>
  <c r="AL114" i="30"/>
  <c r="AL115" i="30"/>
  <c r="AL116" i="30"/>
  <c r="AL117" i="30"/>
  <c r="AL118" i="30"/>
  <c r="AL119" i="30"/>
  <c r="AL120" i="30"/>
  <c r="AL121" i="30"/>
  <c r="AL122" i="30"/>
  <c r="AL123" i="30"/>
  <c r="AL124" i="30"/>
  <c r="AL125" i="30"/>
  <c r="AL126" i="30"/>
  <c r="AL127" i="30"/>
  <c r="AL128" i="30"/>
  <c r="AL129" i="30"/>
  <c r="AL130" i="30"/>
  <c r="AL131" i="30"/>
  <c r="AL132" i="30"/>
  <c r="AL133" i="30"/>
  <c r="AL134" i="30"/>
  <c r="AL135" i="30"/>
  <c r="AL136" i="30"/>
  <c r="AL137" i="30"/>
  <c r="AL138" i="30"/>
  <c r="AL139" i="30"/>
  <c r="AL140" i="30"/>
  <c r="AL141" i="30"/>
  <c r="AL142" i="30"/>
  <c r="AL143" i="30"/>
  <c r="AL144" i="30"/>
  <c r="AL145" i="30"/>
  <c r="AL146" i="30"/>
  <c r="AL147" i="30"/>
  <c r="AL148" i="30"/>
  <c r="AL149" i="30"/>
  <c r="AL150" i="30"/>
  <c r="AL151" i="30"/>
  <c r="AL152" i="30"/>
  <c r="AL153" i="30"/>
  <c r="AL154" i="30"/>
  <c r="AL4" i="30"/>
  <c r="AN4" i="30" s="1"/>
  <c r="AI23" i="32"/>
  <c r="AI24" i="32"/>
  <c r="AI25" i="32"/>
  <c r="AI26" i="32"/>
  <c r="AI27" i="32"/>
  <c r="AI28" i="32"/>
  <c r="AI29" i="32"/>
  <c r="AI30" i="32"/>
  <c r="AI31" i="32"/>
  <c r="AI32" i="32"/>
  <c r="AI33" i="32"/>
  <c r="AI34" i="32"/>
  <c r="AI35" i="32"/>
  <c r="AI36" i="32"/>
  <c r="AI37" i="32"/>
  <c r="AI38" i="32"/>
  <c r="AI39" i="32"/>
  <c r="AI40" i="32"/>
  <c r="AI41" i="32"/>
  <c r="AI42" i="32"/>
  <c r="AI43" i="32"/>
  <c r="AI44" i="32"/>
  <c r="AI45" i="32"/>
  <c r="AI46" i="32"/>
  <c r="AI47" i="32"/>
  <c r="AI48" i="32"/>
  <c r="AI49" i="32"/>
  <c r="AI50" i="32"/>
  <c r="AI51" i="32"/>
  <c r="AI52" i="32"/>
  <c r="AI53" i="32"/>
  <c r="AI54" i="32"/>
  <c r="AI55" i="32"/>
  <c r="AI56" i="32"/>
  <c r="AI57" i="32"/>
  <c r="AI58" i="32"/>
  <c r="AI59" i="32"/>
  <c r="AI60" i="32"/>
  <c r="AI61" i="32"/>
  <c r="AI62" i="32"/>
  <c r="AI63" i="32"/>
  <c r="AI64" i="32"/>
  <c r="AI65" i="32"/>
  <c r="AI66" i="32"/>
  <c r="AI67" i="32"/>
  <c r="AI68" i="32"/>
  <c r="AI69" i="32"/>
  <c r="AI70" i="32"/>
  <c r="AI71" i="32"/>
  <c r="AI72" i="32"/>
  <c r="AI73" i="32"/>
  <c r="AI74" i="32"/>
  <c r="AI75" i="32"/>
  <c r="AI76" i="32"/>
  <c r="AI77" i="32"/>
  <c r="AI78" i="32"/>
  <c r="AI79" i="32"/>
  <c r="AI80" i="32"/>
  <c r="AI81" i="32"/>
  <c r="AI82" i="32"/>
  <c r="AI83" i="32"/>
  <c r="AI84" i="32"/>
  <c r="AI85" i="32"/>
  <c r="AI86" i="32"/>
  <c r="AI87" i="32"/>
  <c r="AI88" i="32"/>
  <c r="AI89" i="32"/>
  <c r="AI90" i="32"/>
  <c r="AI91" i="32"/>
  <c r="AI92" i="32"/>
  <c r="AI93" i="32"/>
  <c r="AI94" i="32"/>
  <c r="AI95" i="32"/>
  <c r="AI96" i="32"/>
  <c r="AI97" i="32"/>
  <c r="AI98" i="32"/>
  <c r="AI99" i="32"/>
  <c r="AI100" i="32"/>
  <c r="AI101" i="32"/>
  <c r="AI102" i="32"/>
  <c r="AI103" i="32"/>
  <c r="AI104" i="32"/>
  <c r="AI105" i="32"/>
  <c r="AI106" i="32"/>
  <c r="AI107" i="32"/>
  <c r="AI108" i="32"/>
  <c r="AI109" i="32"/>
  <c r="AI110" i="32"/>
  <c r="AI111" i="32"/>
  <c r="AI112" i="32"/>
  <c r="AI113" i="32"/>
  <c r="AI114" i="32"/>
  <c r="AI115" i="32"/>
  <c r="AI116" i="32"/>
  <c r="AI117" i="32"/>
  <c r="AI118" i="32"/>
  <c r="AI119" i="32"/>
  <c r="AI120" i="32"/>
  <c r="AI121" i="32"/>
  <c r="AI122" i="32"/>
  <c r="AI123" i="32"/>
  <c r="AI124" i="32"/>
  <c r="AI125" i="32"/>
  <c r="AI126" i="32"/>
  <c r="AI127" i="32"/>
  <c r="AI128" i="32"/>
  <c r="AI129" i="32"/>
  <c r="AI130" i="32"/>
  <c r="AI131" i="32"/>
  <c r="AI132" i="32"/>
  <c r="AI133" i="32"/>
  <c r="AI134" i="32"/>
  <c r="AI135" i="32"/>
  <c r="AI136" i="32"/>
  <c r="AI137" i="32"/>
  <c r="AI138" i="32"/>
  <c r="AI139" i="32"/>
  <c r="AI140" i="32"/>
  <c r="AI141" i="32"/>
  <c r="AI142" i="32"/>
  <c r="AI143" i="32"/>
  <c r="AI144" i="32"/>
  <c r="AI145" i="32"/>
  <c r="AI146" i="32"/>
  <c r="AI147" i="32"/>
  <c r="AI148" i="32"/>
  <c r="AI149" i="32"/>
  <c r="AI150" i="32"/>
  <c r="AI151" i="32"/>
  <c r="AI152" i="32"/>
  <c r="AI153" i="32"/>
  <c r="AI154" i="32"/>
  <c r="AI155" i="32"/>
  <c r="AI156" i="32"/>
  <c r="AI157" i="32"/>
  <c r="AI158" i="32"/>
  <c r="AI159" i="32"/>
  <c r="AI160" i="32"/>
  <c r="AI161" i="32"/>
  <c r="AI162" i="32"/>
  <c r="AI163" i="32"/>
  <c r="AI164" i="32"/>
  <c r="AI165" i="32"/>
  <c r="AI166" i="32"/>
  <c r="AI167" i="32"/>
  <c r="AI168" i="32"/>
  <c r="AI169" i="32"/>
  <c r="AI170" i="32"/>
  <c r="AI171" i="32"/>
  <c r="AI172" i="32"/>
  <c r="AI173" i="32"/>
  <c r="AI174" i="32"/>
  <c r="AI175" i="32"/>
  <c r="AI176" i="32"/>
  <c r="AI177" i="32"/>
  <c r="AI178" i="32"/>
  <c r="AI179" i="32"/>
  <c r="AI180" i="32"/>
  <c r="AI181" i="32"/>
  <c r="AI182" i="32"/>
  <c r="AI183" i="32"/>
  <c r="AI184" i="32"/>
  <c r="AI185" i="32"/>
  <c r="AI186" i="32"/>
  <c r="AI187" i="32"/>
  <c r="AI188" i="32"/>
  <c r="AI189" i="32"/>
  <c r="AI22" i="32"/>
  <c r="AH23" i="32"/>
  <c r="AH24" i="32"/>
  <c r="AH25" i="32"/>
  <c r="AH26" i="32"/>
  <c r="AH27" i="32"/>
  <c r="AH28" i="32"/>
  <c r="AH29" i="32"/>
  <c r="AH30" i="32"/>
  <c r="AH31" i="32"/>
  <c r="AH32" i="32"/>
  <c r="AH33" i="32"/>
  <c r="AH34" i="32"/>
  <c r="AH35" i="32"/>
  <c r="AH36" i="32"/>
  <c r="AH37" i="32"/>
  <c r="AH38" i="32"/>
  <c r="AH39" i="32"/>
  <c r="AH40" i="32"/>
  <c r="AH41" i="32"/>
  <c r="AH42" i="32"/>
  <c r="AH43" i="32"/>
  <c r="AH44" i="32"/>
  <c r="AH45" i="32"/>
  <c r="AH46" i="32"/>
  <c r="AH47" i="32"/>
  <c r="AH48" i="32"/>
  <c r="AH49" i="32"/>
  <c r="AH50" i="32"/>
  <c r="AH51" i="32"/>
  <c r="AH52" i="32"/>
  <c r="AH53" i="32"/>
  <c r="AH54" i="32"/>
  <c r="AH55" i="32"/>
  <c r="AH56" i="32"/>
  <c r="AH57" i="32"/>
  <c r="AH58" i="32"/>
  <c r="AH59" i="32"/>
  <c r="AH60" i="32"/>
  <c r="AH61" i="32"/>
  <c r="AH62" i="32"/>
  <c r="AH63" i="32"/>
  <c r="AH64" i="32"/>
  <c r="AH65" i="32"/>
  <c r="AH66" i="32"/>
  <c r="AH67" i="32"/>
  <c r="AH68" i="32"/>
  <c r="AH69" i="32"/>
  <c r="AH70" i="32"/>
  <c r="AH71" i="32"/>
  <c r="AH72" i="32"/>
  <c r="AH73" i="32"/>
  <c r="AH74" i="32"/>
  <c r="AH75" i="32"/>
  <c r="AH76" i="32"/>
  <c r="AH77" i="32"/>
  <c r="AH78" i="32"/>
  <c r="AH79" i="32"/>
  <c r="AH80" i="32"/>
  <c r="AH81" i="32"/>
  <c r="AH82" i="32"/>
  <c r="AH83" i="32"/>
  <c r="AH84" i="32"/>
  <c r="AH85" i="32"/>
  <c r="AH86" i="32"/>
  <c r="AH87" i="32"/>
  <c r="AH88" i="32"/>
  <c r="AH89" i="32"/>
  <c r="AH90" i="32"/>
  <c r="AH91" i="32"/>
  <c r="AH92" i="32"/>
  <c r="AH93" i="32"/>
  <c r="AH94" i="32"/>
  <c r="AH95" i="32"/>
  <c r="AH96" i="32"/>
  <c r="AH97" i="32"/>
  <c r="AH98" i="32"/>
  <c r="AH99" i="32"/>
  <c r="AH100" i="32"/>
  <c r="AH101" i="32"/>
  <c r="AH102" i="32"/>
  <c r="AH103" i="32"/>
  <c r="AH104" i="32"/>
  <c r="AH105" i="32"/>
  <c r="AH106" i="32"/>
  <c r="AH107" i="32"/>
  <c r="AH108" i="32"/>
  <c r="AH109" i="32"/>
  <c r="AH110" i="32"/>
  <c r="AH111" i="32"/>
  <c r="AH112" i="32"/>
  <c r="AH113" i="32"/>
  <c r="AH114" i="32"/>
  <c r="AH115" i="32"/>
  <c r="AH116" i="32"/>
  <c r="AH117" i="32"/>
  <c r="AH118" i="32"/>
  <c r="AH119" i="32"/>
  <c r="AH120" i="32"/>
  <c r="AH121" i="32"/>
  <c r="AH122" i="32"/>
  <c r="AH123" i="32"/>
  <c r="AH124" i="32"/>
  <c r="AH125" i="32"/>
  <c r="AH126" i="32"/>
  <c r="AH127" i="32"/>
  <c r="AH128" i="32"/>
  <c r="AH129" i="32"/>
  <c r="AH130" i="32"/>
  <c r="AH131" i="32"/>
  <c r="AH132" i="32"/>
  <c r="AH133" i="32"/>
  <c r="AH134" i="32"/>
  <c r="AH135" i="32"/>
  <c r="AH136" i="32"/>
  <c r="AH137" i="32"/>
  <c r="AH138" i="32"/>
  <c r="AH139" i="32"/>
  <c r="AH140" i="32"/>
  <c r="AH141" i="32"/>
  <c r="AH142" i="32"/>
  <c r="AH143" i="32"/>
  <c r="AH144" i="32"/>
  <c r="AH145" i="32"/>
  <c r="AH146" i="32"/>
  <c r="AH147" i="32"/>
  <c r="AH148" i="32"/>
  <c r="AH149" i="32"/>
  <c r="AH150" i="32"/>
  <c r="AH151" i="32"/>
  <c r="AH152" i="32"/>
  <c r="AH153" i="32"/>
  <c r="AH154" i="32"/>
  <c r="AH155" i="32"/>
  <c r="AH156" i="32"/>
  <c r="AH157" i="32"/>
  <c r="AH158" i="32"/>
  <c r="AH159" i="32"/>
  <c r="AH160" i="32"/>
  <c r="AH161" i="32"/>
  <c r="AH162" i="32"/>
  <c r="AH163" i="32"/>
  <c r="AH164" i="32"/>
  <c r="AH165" i="32"/>
  <c r="AH166" i="32"/>
  <c r="AH167" i="32"/>
  <c r="AH168" i="32"/>
  <c r="AH169" i="32"/>
  <c r="AH170" i="32"/>
  <c r="AH171" i="32"/>
  <c r="AH172" i="32"/>
  <c r="AH173" i="32"/>
  <c r="AH174" i="32"/>
  <c r="AH175" i="32"/>
  <c r="AH176" i="32"/>
  <c r="AH177" i="32"/>
  <c r="AH178" i="32"/>
  <c r="AH179" i="32"/>
  <c r="AH180" i="32"/>
  <c r="AH181" i="32"/>
  <c r="AH182" i="32"/>
  <c r="AH183" i="32"/>
  <c r="AH184" i="32"/>
  <c r="AH185" i="32"/>
  <c r="AH186" i="32"/>
  <c r="AH187" i="32"/>
  <c r="AH188" i="32"/>
  <c r="AH189" i="32"/>
  <c r="AH22" i="32"/>
  <c r="AG22" i="32"/>
  <c r="AF23" i="32"/>
  <c r="AF24" i="32"/>
  <c r="AF25" i="32"/>
  <c r="AF26" i="32"/>
  <c r="AF27" i="32"/>
  <c r="AF28" i="32"/>
  <c r="AF29" i="32"/>
  <c r="AF30" i="32"/>
  <c r="AF31" i="32"/>
  <c r="AF32" i="32"/>
  <c r="AF33" i="32"/>
  <c r="AF34" i="32"/>
  <c r="AF35" i="32"/>
  <c r="AF36" i="32"/>
  <c r="AF37" i="32"/>
  <c r="AF38" i="32"/>
  <c r="AF39" i="32"/>
  <c r="AF40" i="32"/>
  <c r="AF41" i="32"/>
  <c r="AF42" i="32"/>
  <c r="AF43" i="32"/>
  <c r="AF44" i="32"/>
  <c r="AF45" i="32"/>
  <c r="AF46" i="32"/>
  <c r="AF47" i="32"/>
  <c r="AF48" i="32"/>
  <c r="AF49" i="32"/>
  <c r="AF50" i="32"/>
  <c r="AF51" i="32"/>
  <c r="AF52" i="32"/>
  <c r="AF53" i="32"/>
  <c r="AF54" i="32"/>
  <c r="AF55" i="32"/>
  <c r="AF56" i="32"/>
  <c r="AF57" i="32"/>
  <c r="AF58" i="32"/>
  <c r="AF59" i="32"/>
  <c r="AF60" i="32"/>
  <c r="AF61" i="32"/>
  <c r="AF62" i="32"/>
  <c r="AF63" i="32"/>
  <c r="AF64" i="32"/>
  <c r="AF65" i="32"/>
  <c r="AF66" i="32"/>
  <c r="AF67" i="32"/>
  <c r="AF68" i="32"/>
  <c r="AF69" i="32"/>
  <c r="AF70" i="32"/>
  <c r="AF71" i="32"/>
  <c r="AF72" i="32"/>
  <c r="AF73" i="32"/>
  <c r="AF74" i="32"/>
  <c r="AF75" i="32"/>
  <c r="AF76" i="32"/>
  <c r="AF77" i="32"/>
  <c r="AF78" i="32"/>
  <c r="AF79" i="32"/>
  <c r="AF80" i="32"/>
  <c r="AF81" i="32"/>
  <c r="AF82" i="32"/>
  <c r="AF83" i="32"/>
  <c r="AF84" i="32"/>
  <c r="AF85" i="32"/>
  <c r="AF86" i="32"/>
  <c r="AF87" i="32"/>
  <c r="AF88" i="32"/>
  <c r="AF89" i="32"/>
  <c r="AF90" i="32"/>
  <c r="AF91" i="32"/>
  <c r="AF92" i="32"/>
  <c r="AF93" i="32"/>
  <c r="AF94" i="32"/>
  <c r="AF95" i="32"/>
  <c r="AF96" i="32"/>
  <c r="AF97" i="32"/>
  <c r="AF98" i="32"/>
  <c r="AF99" i="32"/>
  <c r="AF100" i="32"/>
  <c r="AF101" i="32"/>
  <c r="AF102" i="32"/>
  <c r="AF103" i="32"/>
  <c r="AF104" i="32"/>
  <c r="AF105" i="32"/>
  <c r="AF106" i="32"/>
  <c r="AF107" i="32"/>
  <c r="AF108" i="32"/>
  <c r="AF109" i="32"/>
  <c r="AF110" i="32"/>
  <c r="AF111" i="32"/>
  <c r="AF112" i="32"/>
  <c r="AF113" i="32"/>
  <c r="AF114" i="32"/>
  <c r="AF115" i="32"/>
  <c r="AF116" i="32"/>
  <c r="AF117" i="32"/>
  <c r="AF118" i="32"/>
  <c r="AF119" i="32"/>
  <c r="AF120" i="32"/>
  <c r="AF121" i="32"/>
  <c r="AF122" i="32"/>
  <c r="AF123" i="32"/>
  <c r="AF124" i="32"/>
  <c r="AF125" i="32"/>
  <c r="AF126" i="32"/>
  <c r="AF127" i="32"/>
  <c r="AF128" i="32"/>
  <c r="AF129" i="32"/>
  <c r="AF130" i="32"/>
  <c r="AF131" i="32"/>
  <c r="AF132" i="32"/>
  <c r="AF133" i="32"/>
  <c r="AF134" i="32"/>
  <c r="AF135" i="32"/>
  <c r="AF136" i="32"/>
  <c r="AF137" i="32"/>
  <c r="AF138" i="32"/>
  <c r="AF139" i="32"/>
  <c r="AF140" i="32"/>
  <c r="AF141" i="32"/>
  <c r="AF142" i="32"/>
  <c r="AF143" i="32"/>
  <c r="AF144" i="32"/>
  <c r="AF145" i="32"/>
  <c r="AF146" i="32"/>
  <c r="AF147" i="32"/>
  <c r="AF148" i="32"/>
  <c r="AF149" i="32"/>
  <c r="AF150" i="32"/>
  <c r="AF151" i="32"/>
  <c r="AF152" i="32"/>
  <c r="AF153" i="32"/>
  <c r="AF154" i="32"/>
  <c r="AF155" i="32"/>
  <c r="AF156" i="32"/>
  <c r="AF157" i="32"/>
  <c r="AF158" i="32"/>
  <c r="AF159" i="32"/>
  <c r="AF160" i="32"/>
  <c r="AF161" i="32"/>
  <c r="AF162" i="32"/>
  <c r="AF163" i="32"/>
  <c r="AF164" i="32"/>
  <c r="AF165" i="32"/>
  <c r="AF166" i="32"/>
  <c r="AF167" i="32"/>
  <c r="AF168" i="32"/>
  <c r="AF169" i="32"/>
  <c r="AF170" i="32"/>
  <c r="AF171" i="32"/>
  <c r="AF172" i="32"/>
  <c r="AF173" i="32"/>
  <c r="AF174" i="32"/>
  <c r="AF175" i="32"/>
  <c r="AF176" i="32"/>
  <c r="AF177" i="32"/>
  <c r="AF178" i="32"/>
  <c r="AF179" i="32"/>
  <c r="AF180" i="32"/>
  <c r="AF181" i="32"/>
  <c r="AF182" i="32"/>
  <c r="AF183" i="32"/>
  <c r="AF184" i="32"/>
  <c r="AF185" i="32"/>
  <c r="AF186" i="32"/>
  <c r="AF187" i="32"/>
  <c r="AF188" i="32"/>
  <c r="AF189" i="32"/>
  <c r="AF22" i="32"/>
  <c r="AE23" i="32"/>
  <c r="AE24" i="32"/>
  <c r="AE25" i="32"/>
  <c r="AE26" i="32"/>
  <c r="AE27" i="32"/>
  <c r="AE28" i="32"/>
  <c r="AE29" i="32"/>
  <c r="AE30" i="32"/>
  <c r="AE31" i="32"/>
  <c r="AE32" i="32"/>
  <c r="AE33" i="32"/>
  <c r="AE34" i="32"/>
  <c r="AE35" i="32"/>
  <c r="AE36" i="32"/>
  <c r="AE37" i="32"/>
  <c r="AE38" i="32"/>
  <c r="AE39" i="32"/>
  <c r="AE40" i="32"/>
  <c r="AE41" i="32"/>
  <c r="AE42" i="32"/>
  <c r="AE43" i="32"/>
  <c r="AE44" i="32"/>
  <c r="AE45" i="32"/>
  <c r="AE46" i="32"/>
  <c r="AE47" i="32"/>
  <c r="AE48" i="32"/>
  <c r="AE49" i="32"/>
  <c r="AE50" i="32"/>
  <c r="AE51" i="32"/>
  <c r="AE52" i="32"/>
  <c r="AE53" i="32"/>
  <c r="AE54" i="32"/>
  <c r="AE55" i="32"/>
  <c r="AE56" i="32"/>
  <c r="AE57" i="32"/>
  <c r="AE58" i="32"/>
  <c r="AE59" i="32"/>
  <c r="AE60" i="32"/>
  <c r="AE61" i="32"/>
  <c r="AE62" i="32"/>
  <c r="AE63" i="32"/>
  <c r="AE64" i="32"/>
  <c r="AE65" i="32"/>
  <c r="AE66" i="32"/>
  <c r="AE67" i="32"/>
  <c r="AE68" i="32"/>
  <c r="AE69" i="32"/>
  <c r="AE70" i="32"/>
  <c r="AE71" i="32"/>
  <c r="AE72" i="32"/>
  <c r="AE73" i="32"/>
  <c r="AE74" i="32"/>
  <c r="AE75" i="32"/>
  <c r="AE76" i="32"/>
  <c r="AE77" i="32"/>
  <c r="AE78" i="32"/>
  <c r="AE79" i="32"/>
  <c r="AE80" i="32"/>
  <c r="AE81" i="32"/>
  <c r="AE82" i="32"/>
  <c r="AE83" i="32"/>
  <c r="AE84" i="32"/>
  <c r="AE85" i="32"/>
  <c r="AE86" i="32"/>
  <c r="AE87" i="32"/>
  <c r="AE88" i="32"/>
  <c r="AE89" i="32"/>
  <c r="AE90" i="32"/>
  <c r="AE91" i="32"/>
  <c r="AE92" i="32"/>
  <c r="AE93" i="32"/>
  <c r="AE94" i="32"/>
  <c r="AE95" i="32"/>
  <c r="AE96" i="32"/>
  <c r="AE97" i="32"/>
  <c r="AE98" i="32"/>
  <c r="AE99" i="32"/>
  <c r="AE100" i="32"/>
  <c r="AE101" i="32"/>
  <c r="AE102" i="32"/>
  <c r="AE103" i="32"/>
  <c r="AE104" i="32"/>
  <c r="AE105" i="32"/>
  <c r="AE106" i="32"/>
  <c r="AE107" i="32"/>
  <c r="AE108" i="32"/>
  <c r="AE109" i="32"/>
  <c r="AE110" i="32"/>
  <c r="AE111" i="32"/>
  <c r="AE112" i="32"/>
  <c r="AE113" i="32"/>
  <c r="AE114" i="32"/>
  <c r="AE115" i="32"/>
  <c r="AE116" i="32"/>
  <c r="AE117" i="32"/>
  <c r="AE118" i="32"/>
  <c r="AE119" i="32"/>
  <c r="AE120" i="32"/>
  <c r="AE121" i="32"/>
  <c r="AE122" i="32"/>
  <c r="AE123" i="32"/>
  <c r="AE124" i="32"/>
  <c r="AE125" i="32"/>
  <c r="AE126" i="32"/>
  <c r="AE127" i="32"/>
  <c r="AE128" i="32"/>
  <c r="AE129" i="32"/>
  <c r="AE130" i="32"/>
  <c r="AE131" i="32"/>
  <c r="AE132" i="32"/>
  <c r="AE133" i="32"/>
  <c r="AE134" i="32"/>
  <c r="AE135" i="32"/>
  <c r="AE136" i="32"/>
  <c r="AE137" i="32"/>
  <c r="AE138" i="32"/>
  <c r="AE139" i="32"/>
  <c r="AE140" i="32"/>
  <c r="AE141" i="32"/>
  <c r="AE142" i="32"/>
  <c r="AE143" i="32"/>
  <c r="AE144" i="32"/>
  <c r="AE145" i="32"/>
  <c r="AE146" i="32"/>
  <c r="AE147" i="32"/>
  <c r="AE148" i="32"/>
  <c r="AE149" i="32"/>
  <c r="AE150" i="32"/>
  <c r="AE151" i="32"/>
  <c r="AE152" i="32"/>
  <c r="AE153" i="32"/>
  <c r="AE154" i="32"/>
  <c r="AE155" i="32"/>
  <c r="AE156" i="32"/>
  <c r="AE157" i="32"/>
  <c r="AE158" i="32"/>
  <c r="AE159" i="32"/>
  <c r="AE160" i="32"/>
  <c r="AE161" i="32"/>
  <c r="AE162" i="32"/>
  <c r="AE163" i="32"/>
  <c r="AE164" i="32"/>
  <c r="AE165" i="32"/>
  <c r="AE166" i="32"/>
  <c r="AE167" i="32"/>
  <c r="AE168" i="32"/>
  <c r="AE169" i="32"/>
  <c r="AE170" i="32"/>
  <c r="AE171" i="32"/>
  <c r="AE172" i="32"/>
  <c r="AE173" i="32"/>
  <c r="AE174" i="32"/>
  <c r="AE175" i="32"/>
  <c r="AE176" i="32"/>
  <c r="AE177" i="32"/>
  <c r="AE178" i="32"/>
  <c r="AE179" i="32"/>
  <c r="AE180" i="32"/>
  <c r="AE181" i="32"/>
  <c r="AE182" i="32"/>
  <c r="AE183" i="32"/>
  <c r="AE184" i="32"/>
  <c r="AE185" i="32"/>
  <c r="AE186" i="32"/>
  <c r="AE187" i="32"/>
  <c r="AE188" i="32"/>
  <c r="AE189" i="32"/>
  <c r="AE22" i="32"/>
  <c r="AM13" i="34"/>
  <c r="AM14" i="34"/>
  <c r="AM15" i="34"/>
  <c r="AM16" i="34"/>
  <c r="AM17" i="34"/>
  <c r="AM18" i="34"/>
  <c r="AM19" i="34"/>
  <c r="AM20" i="34"/>
  <c r="AM21" i="34"/>
  <c r="AM22" i="34"/>
  <c r="AM23" i="34"/>
  <c r="AM24" i="34"/>
  <c r="AM25" i="34"/>
  <c r="AM26" i="34"/>
  <c r="AM27" i="34"/>
  <c r="AM28" i="34"/>
  <c r="AM29" i="34"/>
  <c r="AM30" i="34"/>
  <c r="AM31" i="34"/>
  <c r="AM32" i="34"/>
  <c r="AM33" i="34"/>
  <c r="AM34" i="34"/>
  <c r="AM35" i="34"/>
  <c r="AM36" i="34"/>
  <c r="AM37" i="34"/>
  <c r="AM38" i="34"/>
  <c r="AM39" i="34"/>
  <c r="AM40" i="34"/>
  <c r="AM41" i="34"/>
  <c r="AM42" i="34"/>
  <c r="AM43" i="34"/>
  <c r="AM44" i="34"/>
  <c r="AM45" i="34"/>
  <c r="AM46" i="34"/>
  <c r="AM47" i="34"/>
  <c r="AM48" i="34"/>
  <c r="AM49" i="34"/>
  <c r="AM50" i="34"/>
  <c r="AM51" i="34"/>
  <c r="AM52" i="34"/>
  <c r="AM53" i="34"/>
  <c r="AM54" i="34"/>
  <c r="AM55" i="34"/>
  <c r="AM56" i="34"/>
  <c r="AM57" i="34"/>
  <c r="AM58" i="34"/>
  <c r="AM59" i="34"/>
  <c r="AM60" i="34"/>
  <c r="AM61" i="34"/>
  <c r="AM62" i="34"/>
  <c r="AM63" i="34"/>
  <c r="AM64" i="34"/>
  <c r="AM65" i="34"/>
  <c r="AM66" i="34"/>
  <c r="AM67" i="34"/>
  <c r="AM68" i="34"/>
  <c r="AM69" i="34"/>
  <c r="AM70" i="34"/>
  <c r="AM71" i="34"/>
  <c r="AM72" i="34"/>
  <c r="AM73" i="34"/>
  <c r="AM74" i="34"/>
  <c r="AM75" i="34"/>
  <c r="AM76" i="34"/>
  <c r="AM77" i="34"/>
  <c r="AM78" i="34"/>
  <c r="AM79" i="34"/>
  <c r="AM80" i="34"/>
  <c r="AM81" i="34"/>
  <c r="AM82" i="34"/>
  <c r="AM83" i="34"/>
  <c r="AM84" i="34"/>
  <c r="AM85" i="34"/>
  <c r="AM86" i="34"/>
  <c r="AM12" i="34"/>
  <c r="AL13" i="34"/>
  <c r="AL14" i="34"/>
  <c r="AL15" i="34"/>
  <c r="AL16" i="34"/>
  <c r="AL17" i="34"/>
  <c r="AL18" i="34"/>
  <c r="AL19" i="34"/>
  <c r="AL20" i="34"/>
  <c r="AL21" i="34"/>
  <c r="AL22" i="34"/>
  <c r="AL23" i="34"/>
  <c r="AL24" i="34"/>
  <c r="AL25" i="34"/>
  <c r="AL26" i="34"/>
  <c r="AL27" i="34"/>
  <c r="AL28" i="34"/>
  <c r="AL29" i="34"/>
  <c r="AL30" i="34"/>
  <c r="AL31" i="34"/>
  <c r="AL32" i="34"/>
  <c r="AL33" i="34"/>
  <c r="AL34" i="34"/>
  <c r="AL35" i="34"/>
  <c r="AL36" i="34"/>
  <c r="AL37" i="34"/>
  <c r="AL38" i="34"/>
  <c r="AL39" i="34"/>
  <c r="AL40" i="34"/>
  <c r="AL41" i="34"/>
  <c r="AL42" i="34"/>
  <c r="AL43" i="34"/>
  <c r="AL44" i="34"/>
  <c r="AL45" i="34"/>
  <c r="AL46" i="34"/>
  <c r="AL47" i="34"/>
  <c r="AL48" i="34"/>
  <c r="AL49" i="34"/>
  <c r="AL50" i="34"/>
  <c r="AL51" i="34"/>
  <c r="AL52" i="34"/>
  <c r="AL53" i="34"/>
  <c r="AL54" i="34"/>
  <c r="AL55" i="34"/>
  <c r="AL56" i="34"/>
  <c r="AL57" i="34"/>
  <c r="AL58" i="34"/>
  <c r="AL59" i="34"/>
  <c r="AL60" i="34"/>
  <c r="AL61" i="34"/>
  <c r="AL62" i="34"/>
  <c r="AL63" i="34"/>
  <c r="AL64" i="34"/>
  <c r="AL65" i="34"/>
  <c r="AL66" i="34"/>
  <c r="AL67" i="34"/>
  <c r="AL68" i="34"/>
  <c r="AL69" i="34"/>
  <c r="AL70" i="34"/>
  <c r="AL71" i="34"/>
  <c r="AL72" i="34"/>
  <c r="AL73" i="34"/>
  <c r="AL74" i="34"/>
  <c r="AL75" i="34"/>
  <c r="AL76" i="34"/>
  <c r="AL77" i="34"/>
  <c r="AL78" i="34"/>
  <c r="AL79" i="34"/>
  <c r="AL80" i="34"/>
  <c r="AL81" i="34"/>
  <c r="AL82" i="34"/>
  <c r="AL83" i="34"/>
  <c r="AL84" i="34"/>
  <c r="AL85" i="34"/>
  <c r="AL86" i="34"/>
  <c r="AL12" i="34"/>
  <c r="AK12" i="34"/>
  <c r="AJ13" i="34"/>
  <c r="AJ14" i="34"/>
  <c r="AJ15" i="34"/>
  <c r="AJ16" i="34"/>
  <c r="AJ17" i="34"/>
  <c r="AJ18" i="34"/>
  <c r="AJ19" i="34"/>
  <c r="AJ20" i="34"/>
  <c r="AJ21" i="34"/>
  <c r="AJ22" i="34"/>
  <c r="AJ23" i="34"/>
  <c r="AJ24" i="34"/>
  <c r="AJ25" i="34"/>
  <c r="AJ26" i="34"/>
  <c r="AJ27" i="34"/>
  <c r="AJ28" i="34"/>
  <c r="AJ29" i="34"/>
  <c r="AJ30" i="34"/>
  <c r="AJ31" i="34"/>
  <c r="AJ32" i="34"/>
  <c r="AJ33" i="34"/>
  <c r="AJ34" i="34"/>
  <c r="AJ35" i="34"/>
  <c r="AJ36" i="34"/>
  <c r="AJ37" i="34"/>
  <c r="AJ38" i="34"/>
  <c r="AJ39" i="34"/>
  <c r="AJ40" i="34"/>
  <c r="AJ41" i="34"/>
  <c r="AJ42" i="34"/>
  <c r="AJ43" i="34"/>
  <c r="AJ44" i="34"/>
  <c r="AJ45" i="34"/>
  <c r="AJ46" i="34"/>
  <c r="AJ47" i="34"/>
  <c r="AJ48" i="34"/>
  <c r="AJ49" i="34"/>
  <c r="AJ50" i="34"/>
  <c r="AJ51" i="34"/>
  <c r="AJ52" i="34"/>
  <c r="AJ53" i="34"/>
  <c r="AJ54" i="34"/>
  <c r="AJ55" i="34"/>
  <c r="AJ56" i="34"/>
  <c r="AJ57" i="34"/>
  <c r="AJ58" i="34"/>
  <c r="AJ59" i="34"/>
  <c r="AJ60" i="34"/>
  <c r="AJ61" i="34"/>
  <c r="AJ62" i="34"/>
  <c r="AJ63" i="34"/>
  <c r="AJ64" i="34"/>
  <c r="AJ65" i="34"/>
  <c r="AJ66" i="34"/>
  <c r="AJ67" i="34"/>
  <c r="AJ68" i="34"/>
  <c r="AJ69" i="34"/>
  <c r="AJ70" i="34"/>
  <c r="AJ71" i="34"/>
  <c r="AJ72" i="34"/>
  <c r="AJ73" i="34"/>
  <c r="AJ74" i="34"/>
  <c r="AJ75" i="34"/>
  <c r="AJ76" i="34"/>
  <c r="AJ77" i="34"/>
  <c r="AJ78" i="34"/>
  <c r="AJ79" i="34"/>
  <c r="AJ80" i="34"/>
  <c r="AJ81" i="34"/>
  <c r="AJ82" i="34"/>
  <c r="AJ83" i="34"/>
  <c r="AJ84" i="34"/>
  <c r="AJ85" i="34"/>
  <c r="AJ86" i="34"/>
  <c r="AJ12" i="34"/>
  <c r="AI13" i="34"/>
  <c r="AI14" i="34"/>
  <c r="AI15" i="34"/>
  <c r="AI16" i="34"/>
  <c r="AI17" i="34"/>
  <c r="AI18" i="34"/>
  <c r="AI19" i="34"/>
  <c r="AI20" i="34"/>
  <c r="AI21" i="34"/>
  <c r="AI22" i="34"/>
  <c r="AI23" i="34"/>
  <c r="AI24" i="34"/>
  <c r="AI25" i="34"/>
  <c r="AI26" i="34"/>
  <c r="AI27" i="34"/>
  <c r="AI28" i="34"/>
  <c r="AI29" i="34"/>
  <c r="AI30" i="34"/>
  <c r="AI31" i="34"/>
  <c r="AI32" i="34"/>
  <c r="AI33" i="34"/>
  <c r="AI34" i="34"/>
  <c r="AI35" i="34"/>
  <c r="AI36" i="34"/>
  <c r="AI37" i="34"/>
  <c r="AI38" i="34"/>
  <c r="AI39" i="34"/>
  <c r="AI40" i="34"/>
  <c r="AI41" i="34"/>
  <c r="AI42" i="34"/>
  <c r="AI43" i="34"/>
  <c r="AI44" i="34"/>
  <c r="AI45" i="34"/>
  <c r="AI46" i="34"/>
  <c r="AI47" i="34"/>
  <c r="AI48" i="34"/>
  <c r="AI49" i="34"/>
  <c r="AI50" i="34"/>
  <c r="AI51" i="34"/>
  <c r="AI52" i="34"/>
  <c r="AI53" i="34"/>
  <c r="AI54" i="34"/>
  <c r="AI55" i="34"/>
  <c r="AI56" i="34"/>
  <c r="AI57" i="34"/>
  <c r="AI58" i="34"/>
  <c r="AI59" i="34"/>
  <c r="AI60" i="34"/>
  <c r="AI61" i="34"/>
  <c r="AI62" i="34"/>
  <c r="AI63" i="34"/>
  <c r="AI64" i="34"/>
  <c r="AI65" i="34"/>
  <c r="AI66" i="34"/>
  <c r="AI67" i="34"/>
  <c r="AI68" i="34"/>
  <c r="AI69" i="34"/>
  <c r="AI70" i="34"/>
  <c r="AI71" i="34"/>
  <c r="AI72" i="34"/>
  <c r="AI73" i="34"/>
  <c r="AI74" i="34"/>
  <c r="AI75" i="34"/>
  <c r="AI76" i="34"/>
  <c r="AI77" i="34"/>
  <c r="AI78" i="34"/>
  <c r="AI79" i="34"/>
  <c r="AI80" i="34"/>
  <c r="AI81" i="34"/>
  <c r="AI82" i="34"/>
  <c r="AI83" i="34"/>
  <c r="AI84" i="34"/>
  <c r="AI85" i="34"/>
  <c r="AI86" i="34"/>
  <c r="AI12" i="34"/>
  <c r="AK5" i="39"/>
  <c r="AK6" i="39"/>
  <c r="AK7" i="39"/>
  <c r="AK8" i="39"/>
  <c r="AK9" i="39"/>
  <c r="AK10" i="39"/>
  <c r="AK11" i="39"/>
  <c r="AK12" i="39"/>
  <c r="AK13" i="39"/>
  <c r="AK14" i="39"/>
  <c r="AK15" i="39"/>
  <c r="AK16" i="39"/>
  <c r="AK17" i="39"/>
  <c r="AK18" i="39"/>
  <c r="AK19" i="39"/>
  <c r="AK20" i="39"/>
  <c r="AK21" i="39"/>
  <c r="AK22" i="39"/>
  <c r="AK23" i="39"/>
  <c r="AK24" i="39"/>
  <c r="AK25" i="39"/>
  <c r="AK26" i="39"/>
  <c r="AK27" i="39"/>
  <c r="AK28" i="39"/>
  <c r="AK29" i="39"/>
  <c r="AK30" i="39"/>
  <c r="AK31" i="39"/>
  <c r="AK32" i="39"/>
  <c r="AK33" i="39"/>
  <c r="AK34" i="39"/>
  <c r="AK35" i="39"/>
  <c r="AK36" i="39"/>
  <c r="AK37" i="39"/>
  <c r="AK38" i="39"/>
  <c r="AK39" i="39"/>
  <c r="AK40" i="39"/>
  <c r="AK41" i="39"/>
  <c r="AK42" i="39"/>
  <c r="AK43" i="39"/>
  <c r="AK44" i="39"/>
  <c r="AK45" i="39"/>
  <c r="AK46" i="39"/>
  <c r="AK47" i="39"/>
  <c r="AK48" i="39"/>
  <c r="AK49" i="39"/>
  <c r="AK50" i="39"/>
  <c r="AK51" i="39"/>
  <c r="AK52" i="39"/>
  <c r="AK53" i="39"/>
  <c r="AK54" i="39"/>
  <c r="AK55" i="39"/>
  <c r="AK56" i="39"/>
  <c r="AK57" i="39"/>
  <c r="AK58" i="39"/>
  <c r="AK59" i="39"/>
  <c r="AK60" i="39"/>
  <c r="AK61" i="39"/>
  <c r="AK62" i="39"/>
  <c r="AK63" i="39"/>
  <c r="AK64" i="39"/>
  <c r="AK65" i="39"/>
  <c r="AK66" i="39"/>
  <c r="AK67" i="39"/>
  <c r="AK68" i="39"/>
  <c r="AK69" i="39"/>
  <c r="AK70" i="39"/>
  <c r="AK71" i="39"/>
  <c r="AK72" i="39"/>
  <c r="AK73" i="39"/>
  <c r="AK74" i="39"/>
  <c r="AK75" i="39"/>
  <c r="AK76" i="39"/>
  <c r="AK77" i="39"/>
  <c r="AK78" i="39"/>
  <c r="AK79" i="39"/>
  <c r="AK80" i="39"/>
  <c r="AK81" i="39"/>
  <c r="AK82" i="39"/>
  <c r="AK83" i="39"/>
  <c r="AK84" i="39"/>
  <c r="AK85" i="39"/>
  <c r="AK86" i="39"/>
  <c r="AK87" i="39"/>
  <c r="AK88" i="39"/>
  <c r="AK89" i="39"/>
  <c r="AK90" i="39"/>
  <c r="AK91" i="39"/>
  <c r="AK92" i="39"/>
  <c r="AK93" i="39"/>
  <c r="AK94" i="39"/>
  <c r="AK95" i="39"/>
  <c r="AK96" i="39"/>
  <c r="AK97" i="39"/>
  <c r="AK98" i="39"/>
  <c r="AK99" i="39"/>
  <c r="AK100" i="39"/>
  <c r="AK101" i="39"/>
  <c r="AK102" i="39"/>
  <c r="AK103" i="39"/>
  <c r="AK104" i="39"/>
  <c r="AK105" i="39"/>
  <c r="AK106" i="39"/>
  <c r="AK107" i="39"/>
  <c r="AK108" i="39"/>
  <c r="AK109" i="39"/>
  <c r="AK110" i="39"/>
  <c r="AK111" i="39"/>
  <c r="AK112" i="39"/>
  <c r="AK113" i="39"/>
  <c r="AK114" i="39"/>
  <c r="AK115" i="39"/>
  <c r="AK116" i="39"/>
  <c r="AK117" i="39"/>
  <c r="AK118" i="39"/>
  <c r="AK119" i="39"/>
  <c r="AK120" i="39"/>
  <c r="AK121" i="39"/>
  <c r="AK122" i="39"/>
  <c r="AK123" i="39"/>
  <c r="AK124" i="39"/>
  <c r="AK125" i="39"/>
  <c r="AK126" i="39"/>
  <c r="AK127" i="39"/>
  <c r="AK128" i="39"/>
  <c r="AK129" i="39"/>
  <c r="AK130" i="39"/>
  <c r="AK4" i="39"/>
  <c r="AJ5" i="39"/>
  <c r="AJ6" i="39"/>
  <c r="AJ7" i="39"/>
  <c r="AJ8" i="39"/>
  <c r="AJ9" i="39"/>
  <c r="AJ10" i="39"/>
  <c r="AJ11" i="39"/>
  <c r="AJ12" i="39"/>
  <c r="AJ13" i="39"/>
  <c r="AJ14" i="39"/>
  <c r="AJ15" i="39"/>
  <c r="AJ16" i="39"/>
  <c r="AJ17" i="39"/>
  <c r="AJ18" i="39"/>
  <c r="AJ19" i="39"/>
  <c r="AJ20" i="39"/>
  <c r="AJ21" i="39"/>
  <c r="AJ22" i="39"/>
  <c r="AJ23" i="39"/>
  <c r="AJ24" i="39"/>
  <c r="AJ25" i="39"/>
  <c r="AJ26" i="39"/>
  <c r="AJ27" i="39"/>
  <c r="AJ28" i="39"/>
  <c r="AJ29" i="39"/>
  <c r="AJ30" i="39"/>
  <c r="AJ31" i="39"/>
  <c r="AJ32" i="39"/>
  <c r="AJ33" i="39"/>
  <c r="AJ34" i="39"/>
  <c r="AJ35" i="39"/>
  <c r="AJ36" i="39"/>
  <c r="AJ37" i="39"/>
  <c r="AJ38" i="39"/>
  <c r="AJ39" i="39"/>
  <c r="AJ40" i="39"/>
  <c r="AJ41" i="39"/>
  <c r="AJ42" i="39"/>
  <c r="AJ43" i="39"/>
  <c r="AJ44" i="39"/>
  <c r="AJ45" i="39"/>
  <c r="AJ46" i="39"/>
  <c r="AJ47" i="39"/>
  <c r="AJ48" i="39"/>
  <c r="AJ49" i="39"/>
  <c r="AJ50" i="39"/>
  <c r="AJ51" i="39"/>
  <c r="AJ52" i="39"/>
  <c r="AJ53" i="39"/>
  <c r="AJ54" i="39"/>
  <c r="AJ55" i="39"/>
  <c r="AJ56" i="39"/>
  <c r="AJ57" i="39"/>
  <c r="AJ58" i="39"/>
  <c r="AJ59" i="39"/>
  <c r="AJ60" i="39"/>
  <c r="AJ61" i="39"/>
  <c r="AJ62" i="39"/>
  <c r="AJ63" i="39"/>
  <c r="AJ64" i="39"/>
  <c r="AJ65" i="39"/>
  <c r="AJ66" i="39"/>
  <c r="AJ67" i="39"/>
  <c r="AJ68" i="39"/>
  <c r="AJ69" i="39"/>
  <c r="AJ70" i="39"/>
  <c r="AJ71" i="39"/>
  <c r="AJ72" i="39"/>
  <c r="AJ73" i="39"/>
  <c r="AJ74" i="39"/>
  <c r="AJ75" i="39"/>
  <c r="AJ76" i="39"/>
  <c r="AJ77" i="39"/>
  <c r="AJ78" i="39"/>
  <c r="AJ79" i="39"/>
  <c r="AJ80" i="39"/>
  <c r="AJ81" i="39"/>
  <c r="AJ82" i="39"/>
  <c r="AJ83" i="39"/>
  <c r="AJ84" i="39"/>
  <c r="AJ85" i="39"/>
  <c r="AJ86" i="39"/>
  <c r="AJ87" i="39"/>
  <c r="AJ88" i="39"/>
  <c r="AJ89" i="39"/>
  <c r="AJ90" i="39"/>
  <c r="AJ91" i="39"/>
  <c r="AJ92" i="39"/>
  <c r="AJ93" i="39"/>
  <c r="AJ94" i="39"/>
  <c r="AJ95" i="39"/>
  <c r="AJ96" i="39"/>
  <c r="AJ97" i="39"/>
  <c r="AJ98" i="39"/>
  <c r="AJ99" i="39"/>
  <c r="AJ100" i="39"/>
  <c r="AJ101" i="39"/>
  <c r="AJ102" i="39"/>
  <c r="AJ103" i="39"/>
  <c r="AJ104" i="39"/>
  <c r="AJ105" i="39"/>
  <c r="AJ106" i="39"/>
  <c r="AJ107" i="39"/>
  <c r="AJ108" i="39"/>
  <c r="AJ109" i="39"/>
  <c r="AJ110" i="39"/>
  <c r="AJ111" i="39"/>
  <c r="AJ112" i="39"/>
  <c r="AJ113" i="39"/>
  <c r="AJ114" i="39"/>
  <c r="AJ115" i="39"/>
  <c r="AJ116" i="39"/>
  <c r="AJ117" i="39"/>
  <c r="AJ118" i="39"/>
  <c r="AJ119" i="39"/>
  <c r="AJ120" i="39"/>
  <c r="AJ121" i="39"/>
  <c r="AJ122" i="39"/>
  <c r="AJ123" i="39"/>
  <c r="AJ124" i="39"/>
  <c r="AJ125" i="39"/>
  <c r="AJ126" i="39"/>
  <c r="AJ127" i="39"/>
  <c r="AJ128" i="39"/>
  <c r="AJ129" i="39"/>
  <c r="AJ130" i="39"/>
  <c r="AJ4" i="39"/>
  <c r="AI4" i="39"/>
  <c r="AH5" i="39"/>
  <c r="AH6" i="39"/>
  <c r="AH7" i="39"/>
  <c r="AH8" i="39"/>
  <c r="AH9" i="39"/>
  <c r="AH10" i="39"/>
  <c r="AH11" i="39"/>
  <c r="AH12" i="39"/>
  <c r="AH13" i="39"/>
  <c r="AH14" i="39"/>
  <c r="AH1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H35" i="39"/>
  <c r="AH36" i="39"/>
  <c r="AH37" i="39"/>
  <c r="AH38" i="39"/>
  <c r="AH39" i="39"/>
  <c r="AH40" i="39"/>
  <c r="AH41" i="39"/>
  <c r="AH42" i="39"/>
  <c r="AH43" i="39"/>
  <c r="AH44" i="39"/>
  <c r="AH45" i="39"/>
  <c r="AH46" i="39"/>
  <c r="AH47" i="39"/>
  <c r="AH48" i="39"/>
  <c r="AH49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H74" i="39"/>
  <c r="AH75" i="39"/>
  <c r="AH76" i="39"/>
  <c r="AH77" i="39"/>
  <c r="AH78" i="39"/>
  <c r="AH79" i="39"/>
  <c r="AH80" i="39"/>
  <c r="AH81" i="39"/>
  <c r="AH82" i="39"/>
  <c r="AH83" i="39"/>
  <c r="AH84" i="39"/>
  <c r="AH85" i="39"/>
  <c r="AH86" i="39"/>
  <c r="AH87" i="39"/>
  <c r="AH88" i="39"/>
  <c r="AH89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H114" i="39"/>
  <c r="AH115" i="39"/>
  <c r="AH116" i="39"/>
  <c r="AH117" i="39"/>
  <c r="AH118" i="39"/>
  <c r="AH119" i="39"/>
  <c r="AH120" i="39"/>
  <c r="AH121" i="39"/>
  <c r="AH122" i="39"/>
  <c r="AH123" i="39"/>
  <c r="AH124" i="39"/>
  <c r="AH125" i="39"/>
  <c r="AH126" i="39"/>
  <c r="AH127" i="39"/>
  <c r="AH128" i="39"/>
  <c r="AH129" i="39"/>
  <c r="AH130" i="39"/>
  <c r="AH4" i="39"/>
  <c r="AG5" i="39"/>
  <c r="AG6" i="39"/>
  <c r="AG7" i="39"/>
  <c r="AG8" i="39"/>
  <c r="AG9" i="39"/>
  <c r="AG10" i="39"/>
  <c r="AG11" i="39"/>
  <c r="AG12" i="39"/>
  <c r="AG13" i="39"/>
  <c r="AG14" i="39"/>
  <c r="AG15" i="39"/>
  <c r="AG16" i="39"/>
  <c r="AG17" i="39"/>
  <c r="AG18" i="39"/>
  <c r="AG19" i="39"/>
  <c r="AG20" i="39"/>
  <c r="AG21" i="39"/>
  <c r="AG22" i="39"/>
  <c r="AG23" i="39"/>
  <c r="AG24" i="39"/>
  <c r="AG25" i="39"/>
  <c r="AG26" i="39"/>
  <c r="AG27" i="39"/>
  <c r="AG28" i="39"/>
  <c r="AG29" i="39"/>
  <c r="AG30" i="39"/>
  <c r="AG31" i="39"/>
  <c r="AG32" i="39"/>
  <c r="AG33" i="39"/>
  <c r="AG34" i="39"/>
  <c r="AG35" i="39"/>
  <c r="AG36" i="39"/>
  <c r="AG37" i="39"/>
  <c r="AG38" i="39"/>
  <c r="AG39" i="39"/>
  <c r="AG40" i="39"/>
  <c r="AG41" i="39"/>
  <c r="AG42" i="39"/>
  <c r="AG43" i="39"/>
  <c r="AG44" i="39"/>
  <c r="AG45" i="39"/>
  <c r="AG46" i="39"/>
  <c r="AG47" i="39"/>
  <c r="AG48" i="39"/>
  <c r="AG49" i="39"/>
  <c r="AG50" i="39"/>
  <c r="AG51" i="39"/>
  <c r="AG52" i="39"/>
  <c r="AG53" i="39"/>
  <c r="AG54" i="39"/>
  <c r="AG55" i="39"/>
  <c r="AG56" i="39"/>
  <c r="AG57" i="39"/>
  <c r="AG58" i="39"/>
  <c r="AG59" i="39"/>
  <c r="AG60" i="39"/>
  <c r="AG61" i="39"/>
  <c r="AG62" i="39"/>
  <c r="AG63" i="39"/>
  <c r="AG64" i="39"/>
  <c r="AG65" i="39"/>
  <c r="AG66" i="39"/>
  <c r="AG67" i="39"/>
  <c r="AG68" i="39"/>
  <c r="AG69" i="39"/>
  <c r="AG70" i="39"/>
  <c r="AG71" i="39"/>
  <c r="AG72" i="39"/>
  <c r="AG73" i="39"/>
  <c r="AG74" i="39"/>
  <c r="AG75" i="39"/>
  <c r="AG76" i="39"/>
  <c r="AG77" i="39"/>
  <c r="AG78" i="39"/>
  <c r="AG79" i="39"/>
  <c r="AG80" i="39"/>
  <c r="AG81" i="39"/>
  <c r="AG82" i="39"/>
  <c r="AG83" i="39"/>
  <c r="AG84" i="39"/>
  <c r="AG85" i="39"/>
  <c r="AG86" i="39"/>
  <c r="AG87" i="39"/>
  <c r="AG88" i="39"/>
  <c r="AG89" i="39"/>
  <c r="AG90" i="39"/>
  <c r="AG91" i="39"/>
  <c r="AG92" i="39"/>
  <c r="AG93" i="39"/>
  <c r="AG94" i="39"/>
  <c r="AG95" i="39"/>
  <c r="AG96" i="39"/>
  <c r="AG97" i="39"/>
  <c r="AG98" i="39"/>
  <c r="AG99" i="39"/>
  <c r="AG100" i="39"/>
  <c r="AG101" i="39"/>
  <c r="AG102" i="39"/>
  <c r="AG103" i="39"/>
  <c r="AG104" i="39"/>
  <c r="AG105" i="39"/>
  <c r="AG106" i="39"/>
  <c r="AG107" i="39"/>
  <c r="AG108" i="39"/>
  <c r="AG109" i="39"/>
  <c r="AG110" i="39"/>
  <c r="AG111" i="39"/>
  <c r="AG112" i="39"/>
  <c r="AG113" i="39"/>
  <c r="AG114" i="39"/>
  <c r="AG115" i="39"/>
  <c r="AG116" i="39"/>
  <c r="AG117" i="39"/>
  <c r="AG118" i="39"/>
  <c r="AG119" i="39"/>
  <c r="AG120" i="39"/>
  <c r="AG121" i="39"/>
  <c r="AG122" i="39"/>
  <c r="AG123" i="39"/>
  <c r="AG124" i="39"/>
  <c r="AG125" i="39"/>
  <c r="AG126" i="39"/>
  <c r="AG127" i="39"/>
  <c r="AG128" i="39"/>
  <c r="AG129" i="39"/>
  <c r="AG130" i="39"/>
  <c r="AG4" i="39"/>
  <c r="AQ11" i="16"/>
  <c r="AQ12" i="16"/>
  <c r="AQ13" i="16"/>
  <c r="AQ14" i="16"/>
  <c r="AQ15" i="16"/>
  <c r="AQ16" i="16"/>
  <c r="AQ17" i="16"/>
  <c r="AQ18" i="16"/>
  <c r="AQ19" i="16"/>
  <c r="AQ20" i="16"/>
  <c r="AQ21" i="16"/>
  <c r="AQ22" i="16"/>
  <c r="AQ23" i="16"/>
  <c r="AQ24" i="16"/>
  <c r="AQ25" i="16"/>
  <c r="AQ26" i="16"/>
  <c r="AQ27" i="16"/>
  <c r="AQ28" i="16"/>
  <c r="AQ29" i="16"/>
  <c r="AQ30" i="16"/>
  <c r="AQ31" i="16"/>
  <c r="AQ32" i="16"/>
  <c r="AQ33" i="16"/>
  <c r="AQ34" i="16"/>
  <c r="AQ35" i="16"/>
  <c r="AQ36" i="16"/>
  <c r="AQ37" i="16"/>
  <c r="AQ38" i="16"/>
  <c r="AQ39" i="16"/>
  <c r="AQ40" i="16"/>
  <c r="AQ41" i="16"/>
  <c r="AQ42" i="16"/>
  <c r="AQ43" i="16"/>
  <c r="AQ44" i="16"/>
  <c r="AQ45" i="16"/>
  <c r="AQ46" i="16"/>
  <c r="AQ47" i="16"/>
  <c r="AQ48" i="16"/>
  <c r="AQ49" i="16"/>
  <c r="AQ50" i="16"/>
  <c r="AQ51" i="16"/>
  <c r="AQ52" i="16"/>
  <c r="AQ53" i="16"/>
  <c r="AQ54" i="16"/>
  <c r="AQ55" i="16"/>
  <c r="AQ56" i="16"/>
  <c r="AQ57" i="16"/>
  <c r="AQ58" i="16"/>
  <c r="AQ59" i="16"/>
  <c r="AQ60" i="16"/>
  <c r="AQ61" i="16"/>
  <c r="AQ62" i="16"/>
  <c r="AQ63" i="16"/>
  <c r="AQ64" i="16"/>
  <c r="AQ65" i="16"/>
  <c r="AQ66" i="16"/>
  <c r="AQ67" i="16"/>
  <c r="AQ68" i="16"/>
  <c r="AQ69" i="16"/>
  <c r="AQ70" i="16"/>
  <c r="AQ71" i="16"/>
  <c r="AQ72" i="16"/>
  <c r="AQ73" i="16"/>
  <c r="AQ74" i="16"/>
  <c r="AQ75" i="16"/>
  <c r="AQ76" i="16"/>
  <c r="AQ77" i="16"/>
  <c r="AQ78" i="16"/>
  <c r="AQ79" i="16"/>
  <c r="AQ80" i="16"/>
  <c r="AQ81" i="16"/>
  <c r="AQ82" i="16"/>
  <c r="AQ83" i="16"/>
  <c r="AQ84" i="16"/>
  <c r="AQ85" i="16"/>
  <c r="AQ86" i="16"/>
  <c r="AQ87" i="16"/>
  <c r="AQ88" i="16"/>
  <c r="AQ89" i="16"/>
  <c r="AQ90" i="16"/>
  <c r="AQ91" i="16"/>
  <c r="AQ92" i="16"/>
  <c r="AQ93" i="16"/>
  <c r="AQ94" i="16"/>
  <c r="AQ95" i="16"/>
  <c r="AQ96" i="16"/>
  <c r="AQ97" i="16"/>
  <c r="AQ98" i="16"/>
  <c r="AQ99" i="16"/>
  <c r="AQ100" i="16"/>
  <c r="AQ101" i="16"/>
  <c r="AQ102" i="16"/>
  <c r="AQ103" i="16"/>
  <c r="AQ104" i="16"/>
  <c r="AQ105" i="16"/>
  <c r="AQ106" i="16"/>
  <c r="AQ107" i="16"/>
  <c r="AQ108" i="16"/>
  <c r="AQ109" i="16"/>
  <c r="AQ110" i="16"/>
  <c r="AQ111" i="16"/>
  <c r="AQ112" i="16"/>
  <c r="AQ113" i="16"/>
  <c r="AQ114" i="16"/>
  <c r="AQ115" i="16"/>
  <c r="AQ116" i="16"/>
  <c r="AQ117" i="16"/>
  <c r="AQ118" i="16"/>
  <c r="AQ119" i="16"/>
  <c r="AQ120" i="16"/>
  <c r="AQ121" i="16"/>
  <c r="AQ122" i="16"/>
  <c r="AQ123" i="16"/>
  <c r="AQ124" i="16"/>
  <c r="AQ125" i="16"/>
  <c r="AQ126" i="16"/>
  <c r="AQ127" i="16"/>
  <c r="AQ128" i="16"/>
  <c r="AQ129" i="16"/>
  <c r="AQ130" i="16"/>
  <c r="AQ131" i="16"/>
  <c r="AQ132" i="16"/>
  <c r="AQ133" i="16"/>
  <c r="AQ134" i="16"/>
  <c r="AQ135" i="16"/>
  <c r="AQ136" i="16"/>
  <c r="AQ137" i="16"/>
  <c r="AQ138" i="16"/>
  <c r="AQ139" i="16"/>
  <c r="AQ140" i="16"/>
  <c r="AQ141" i="16"/>
  <c r="AQ142" i="16"/>
  <c r="AQ143" i="16"/>
  <c r="AQ144" i="16"/>
  <c r="AQ145" i="16"/>
  <c r="AQ146" i="16"/>
  <c r="AQ147" i="16"/>
  <c r="AQ148" i="16"/>
  <c r="AQ149" i="16"/>
  <c r="AQ150" i="16"/>
  <c r="AQ151" i="16"/>
  <c r="AQ152" i="16"/>
  <c r="AQ153" i="16"/>
  <c r="AQ154" i="16"/>
  <c r="AQ155" i="16"/>
  <c r="AQ156" i="16"/>
  <c r="AQ157" i="16"/>
  <c r="AQ158" i="16"/>
  <c r="AQ159" i="16"/>
  <c r="AQ160" i="16"/>
  <c r="AQ161" i="16"/>
  <c r="AQ162" i="16"/>
  <c r="AQ163" i="16"/>
  <c r="AQ164" i="16"/>
  <c r="AQ165" i="16"/>
  <c r="AQ166" i="16"/>
  <c r="AQ167" i="16"/>
  <c r="AQ168" i="16"/>
  <c r="AQ169" i="16"/>
  <c r="AQ170" i="16"/>
  <c r="AQ171" i="16"/>
  <c r="AQ172" i="16"/>
  <c r="AQ173" i="16"/>
  <c r="AQ174" i="16"/>
  <c r="AQ175" i="16"/>
  <c r="AQ176" i="16"/>
  <c r="AQ177" i="16"/>
  <c r="AQ178" i="16"/>
  <c r="AQ179" i="16"/>
  <c r="AQ180" i="16"/>
  <c r="AQ181" i="16"/>
  <c r="AQ182" i="16"/>
  <c r="AQ183" i="16"/>
  <c r="AQ184" i="16"/>
  <c r="AQ185" i="16"/>
  <c r="AQ186" i="16"/>
  <c r="AQ187" i="16"/>
  <c r="AQ188" i="16"/>
  <c r="AQ189" i="16"/>
  <c r="AQ190" i="16"/>
  <c r="AQ191" i="16"/>
  <c r="AQ192" i="16"/>
  <c r="AQ193" i="16"/>
  <c r="AQ194" i="16"/>
  <c r="AQ195" i="16"/>
  <c r="AQ196" i="16"/>
  <c r="AQ197" i="16"/>
  <c r="AQ198" i="16"/>
  <c r="AQ199" i="16"/>
  <c r="AQ200" i="16"/>
  <c r="AQ201" i="16"/>
  <c r="AQ202" i="16"/>
  <c r="AQ203" i="16"/>
  <c r="AQ204" i="16"/>
  <c r="AQ205" i="16"/>
  <c r="AQ206" i="16"/>
  <c r="AQ207" i="16"/>
  <c r="AQ208" i="16"/>
  <c r="AQ209" i="16"/>
  <c r="AQ210" i="16"/>
  <c r="AQ211" i="16"/>
  <c r="AQ212" i="16"/>
  <c r="AQ213" i="16"/>
  <c r="AQ214" i="16"/>
  <c r="AQ215" i="16"/>
  <c r="AQ216" i="16"/>
  <c r="AQ217" i="16"/>
  <c r="AQ218" i="16"/>
  <c r="AQ219" i="16"/>
  <c r="AQ220" i="16"/>
  <c r="AQ221" i="16"/>
  <c r="AQ222" i="16"/>
  <c r="AQ10" i="16"/>
  <c r="AP11" i="16"/>
  <c r="AP12" i="16"/>
  <c r="AP13" i="16"/>
  <c r="AP14" i="16"/>
  <c r="AP15" i="16"/>
  <c r="AP16" i="16"/>
  <c r="AP17" i="16"/>
  <c r="AP18" i="16"/>
  <c r="AP19" i="16"/>
  <c r="AP20" i="16"/>
  <c r="AP21" i="16"/>
  <c r="AP22" i="16"/>
  <c r="AP23" i="16"/>
  <c r="AP24" i="16"/>
  <c r="AP25" i="16"/>
  <c r="AP26" i="16"/>
  <c r="AP27" i="16"/>
  <c r="AP28" i="16"/>
  <c r="AP29" i="16"/>
  <c r="AP30" i="16"/>
  <c r="AP31" i="16"/>
  <c r="AP32" i="16"/>
  <c r="AP33" i="16"/>
  <c r="AP34" i="16"/>
  <c r="AP35" i="16"/>
  <c r="AP36" i="16"/>
  <c r="AP37" i="16"/>
  <c r="AP38" i="16"/>
  <c r="AP39" i="16"/>
  <c r="AP40" i="16"/>
  <c r="AP41" i="16"/>
  <c r="AP42" i="16"/>
  <c r="AP43" i="16"/>
  <c r="AP44" i="16"/>
  <c r="AP45" i="16"/>
  <c r="AP46" i="16"/>
  <c r="AP47" i="16"/>
  <c r="AP48" i="16"/>
  <c r="AP49" i="16"/>
  <c r="AP50" i="16"/>
  <c r="AP51" i="16"/>
  <c r="AP52" i="16"/>
  <c r="AP53" i="16"/>
  <c r="AP54" i="16"/>
  <c r="AP55" i="16"/>
  <c r="AP56" i="16"/>
  <c r="AP57" i="16"/>
  <c r="AP58" i="16"/>
  <c r="AP59" i="16"/>
  <c r="AP60" i="16"/>
  <c r="AP61" i="16"/>
  <c r="AP62" i="16"/>
  <c r="AP63" i="16"/>
  <c r="AP64" i="16"/>
  <c r="AP65" i="16"/>
  <c r="AP66" i="16"/>
  <c r="AP67" i="16"/>
  <c r="AP68" i="16"/>
  <c r="AP69" i="16"/>
  <c r="AP70" i="16"/>
  <c r="AP71" i="16"/>
  <c r="AP72" i="16"/>
  <c r="AP73" i="16"/>
  <c r="AP74" i="16"/>
  <c r="AP75" i="16"/>
  <c r="AP76" i="16"/>
  <c r="AP77" i="16"/>
  <c r="AP78" i="16"/>
  <c r="AP79" i="16"/>
  <c r="AP80" i="16"/>
  <c r="AP81" i="16"/>
  <c r="AP82" i="16"/>
  <c r="AP83" i="16"/>
  <c r="AP84" i="16"/>
  <c r="AP85" i="16"/>
  <c r="AP86" i="16"/>
  <c r="AP87" i="16"/>
  <c r="AP88" i="16"/>
  <c r="AP89" i="16"/>
  <c r="AP90" i="16"/>
  <c r="AP91" i="16"/>
  <c r="AP92" i="16"/>
  <c r="AP93" i="16"/>
  <c r="AP94" i="16"/>
  <c r="AP95" i="16"/>
  <c r="AP96" i="16"/>
  <c r="AP97" i="16"/>
  <c r="AP98" i="16"/>
  <c r="AP99" i="16"/>
  <c r="AP100" i="16"/>
  <c r="AP101" i="16"/>
  <c r="AP102" i="16"/>
  <c r="AP103" i="16"/>
  <c r="AP104" i="16"/>
  <c r="AP105" i="16"/>
  <c r="AP106" i="16"/>
  <c r="AP107" i="16"/>
  <c r="AP108" i="16"/>
  <c r="AP109" i="16"/>
  <c r="AP110" i="16"/>
  <c r="AP111" i="16"/>
  <c r="AP112" i="16"/>
  <c r="AP113" i="16"/>
  <c r="AP114" i="16"/>
  <c r="AP115" i="16"/>
  <c r="AP116" i="16"/>
  <c r="AP117" i="16"/>
  <c r="AP118" i="16"/>
  <c r="AP119" i="16"/>
  <c r="AP120" i="16"/>
  <c r="AP121" i="16"/>
  <c r="AP122" i="16"/>
  <c r="AP123" i="16"/>
  <c r="AP124" i="16"/>
  <c r="AP125" i="16"/>
  <c r="AP126" i="16"/>
  <c r="AP127" i="16"/>
  <c r="AP128" i="16"/>
  <c r="AP129" i="16"/>
  <c r="AP130" i="16"/>
  <c r="AP131" i="16"/>
  <c r="AP132" i="16"/>
  <c r="AP133" i="16"/>
  <c r="AP134" i="16"/>
  <c r="AP135" i="16"/>
  <c r="AP136" i="16"/>
  <c r="AP137" i="16"/>
  <c r="AP138" i="16"/>
  <c r="AP139" i="16"/>
  <c r="AP140" i="16"/>
  <c r="AP141" i="16"/>
  <c r="AP142" i="16"/>
  <c r="AP143" i="16"/>
  <c r="AP144" i="16"/>
  <c r="AP145" i="16"/>
  <c r="AP146" i="16"/>
  <c r="AP147" i="16"/>
  <c r="AP148" i="16"/>
  <c r="AP149" i="16"/>
  <c r="AP150" i="16"/>
  <c r="AP151" i="16"/>
  <c r="AP152" i="16"/>
  <c r="AP153" i="16"/>
  <c r="AP154" i="16"/>
  <c r="AP155" i="16"/>
  <c r="AP156" i="16"/>
  <c r="AP157" i="16"/>
  <c r="AP158" i="16"/>
  <c r="AP159" i="16"/>
  <c r="AP160" i="16"/>
  <c r="AP161" i="16"/>
  <c r="AP162" i="16"/>
  <c r="AP163" i="16"/>
  <c r="AP164" i="16"/>
  <c r="AP165" i="16"/>
  <c r="AP166" i="16"/>
  <c r="AP167" i="16"/>
  <c r="AP168" i="16"/>
  <c r="AP169" i="16"/>
  <c r="AP170" i="16"/>
  <c r="AP171" i="16"/>
  <c r="AP172" i="16"/>
  <c r="AP173" i="16"/>
  <c r="AP174" i="16"/>
  <c r="AP175" i="16"/>
  <c r="AP176" i="16"/>
  <c r="AP177" i="16"/>
  <c r="AP178" i="16"/>
  <c r="AP179" i="16"/>
  <c r="AP180" i="16"/>
  <c r="AP181" i="16"/>
  <c r="AP182" i="16"/>
  <c r="AP183" i="16"/>
  <c r="AP184" i="16"/>
  <c r="AP185" i="16"/>
  <c r="AP186" i="16"/>
  <c r="AP187" i="16"/>
  <c r="AP188" i="16"/>
  <c r="AP189" i="16"/>
  <c r="AP190" i="16"/>
  <c r="AP191" i="16"/>
  <c r="AP192" i="16"/>
  <c r="AP193" i="16"/>
  <c r="AP194" i="16"/>
  <c r="AP195" i="16"/>
  <c r="AP196" i="16"/>
  <c r="AP197" i="16"/>
  <c r="AP198" i="16"/>
  <c r="AP199" i="16"/>
  <c r="AP200" i="16"/>
  <c r="AP201" i="16"/>
  <c r="AP202" i="16"/>
  <c r="AP203" i="16"/>
  <c r="AP204" i="16"/>
  <c r="AP205" i="16"/>
  <c r="AP206" i="16"/>
  <c r="AP207" i="16"/>
  <c r="AP208" i="16"/>
  <c r="AP209" i="16"/>
  <c r="AP210" i="16"/>
  <c r="AP211" i="16"/>
  <c r="AP212" i="16"/>
  <c r="AP213" i="16"/>
  <c r="AP214" i="16"/>
  <c r="AP215" i="16"/>
  <c r="AP216" i="16"/>
  <c r="AP217" i="16"/>
  <c r="AP218" i="16"/>
  <c r="AP219" i="16"/>
  <c r="AP220" i="16"/>
  <c r="AP221" i="16"/>
  <c r="AP222" i="16"/>
  <c r="AP10" i="16"/>
  <c r="AO11" i="16"/>
  <c r="AO12" i="16"/>
  <c r="AO13" i="16"/>
  <c r="AO14" i="16"/>
  <c r="AO15" i="16"/>
  <c r="AO16" i="16"/>
  <c r="AO17" i="16"/>
  <c r="AO18" i="16"/>
  <c r="AO19" i="16"/>
  <c r="AO20" i="16"/>
  <c r="AO21" i="16"/>
  <c r="AO22" i="16"/>
  <c r="AO23" i="16"/>
  <c r="AO24" i="16"/>
  <c r="AO25" i="16"/>
  <c r="AO26" i="16"/>
  <c r="AO27" i="16"/>
  <c r="AO28" i="16"/>
  <c r="AO29" i="16"/>
  <c r="AO30" i="16"/>
  <c r="AO31" i="16"/>
  <c r="AO32" i="16"/>
  <c r="AO33" i="16"/>
  <c r="AO34" i="16"/>
  <c r="AO35" i="16"/>
  <c r="AO36" i="16"/>
  <c r="AO37" i="16"/>
  <c r="AO38" i="16"/>
  <c r="AO39" i="16"/>
  <c r="AO40" i="16"/>
  <c r="AO41" i="16"/>
  <c r="AO42" i="16"/>
  <c r="AO43" i="16"/>
  <c r="AO44" i="16"/>
  <c r="AO45" i="16"/>
  <c r="AO46" i="16"/>
  <c r="AO47" i="16"/>
  <c r="AO48" i="16"/>
  <c r="AO49" i="16"/>
  <c r="AO50" i="16"/>
  <c r="AO51" i="16"/>
  <c r="AO52" i="16"/>
  <c r="AO53" i="16"/>
  <c r="AO54" i="16"/>
  <c r="AO55" i="16"/>
  <c r="AO56" i="16"/>
  <c r="AO57" i="16"/>
  <c r="AO58" i="16"/>
  <c r="AO59" i="16"/>
  <c r="AO60" i="16"/>
  <c r="AO61" i="16"/>
  <c r="AO62" i="16"/>
  <c r="AO63" i="16"/>
  <c r="AO64" i="16"/>
  <c r="AO65" i="16"/>
  <c r="AO66" i="16"/>
  <c r="AO67" i="16"/>
  <c r="AO68" i="16"/>
  <c r="AO69" i="16"/>
  <c r="AO70" i="16"/>
  <c r="AO71" i="16"/>
  <c r="AO72" i="16"/>
  <c r="AO73" i="16"/>
  <c r="AO74" i="16"/>
  <c r="AO75" i="16"/>
  <c r="AO76" i="16"/>
  <c r="AO77" i="16"/>
  <c r="AO78" i="16"/>
  <c r="AO79" i="16"/>
  <c r="AO80" i="16"/>
  <c r="AO81" i="16"/>
  <c r="AO82" i="16"/>
  <c r="AO83" i="16"/>
  <c r="AO84" i="16"/>
  <c r="AO85" i="16"/>
  <c r="AO86" i="16"/>
  <c r="AO87" i="16"/>
  <c r="AO88" i="16"/>
  <c r="AO89" i="16"/>
  <c r="AO90" i="16"/>
  <c r="AO91" i="16"/>
  <c r="AO92" i="16"/>
  <c r="AO93" i="16"/>
  <c r="AO94" i="16"/>
  <c r="AO95" i="16"/>
  <c r="AO96" i="16"/>
  <c r="AO97" i="16"/>
  <c r="AO98" i="16"/>
  <c r="AO99" i="16"/>
  <c r="AO100" i="16"/>
  <c r="AO101" i="16"/>
  <c r="AO102" i="16"/>
  <c r="AO103" i="16"/>
  <c r="AO104" i="16"/>
  <c r="AO105" i="16"/>
  <c r="AO106" i="16"/>
  <c r="AO107" i="16"/>
  <c r="AO108" i="16"/>
  <c r="AO109" i="16"/>
  <c r="AO110" i="16"/>
  <c r="AO111" i="16"/>
  <c r="AO112" i="16"/>
  <c r="AO113" i="16"/>
  <c r="AO114" i="16"/>
  <c r="AO115" i="16"/>
  <c r="AO116" i="16"/>
  <c r="AO117" i="16"/>
  <c r="AO118" i="16"/>
  <c r="AO119" i="16"/>
  <c r="AO120" i="16"/>
  <c r="AO121" i="16"/>
  <c r="AO122" i="16"/>
  <c r="AO123" i="16"/>
  <c r="AO124" i="16"/>
  <c r="AO125" i="16"/>
  <c r="AO126" i="16"/>
  <c r="AO127" i="16"/>
  <c r="AO128" i="16"/>
  <c r="AO129" i="16"/>
  <c r="AO130" i="16"/>
  <c r="AO131" i="16"/>
  <c r="AO132" i="16"/>
  <c r="AO133" i="16"/>
  <c r="AO134" i="16"/>
  <c r="AO135" i="16"/>
  <c r="AO136" i="16"/>
  <c r="AO137" i="16"/>
  <c r="AO138" i="16"/>
  <c r="AO139" i="16"/>
  <c r="AO140" i="16"/>
  <c r="AO141" i="16"/>
  <c r="AO142" i="16"/>
  <c r="AO143" i="16"/>
  <c r="AO144" i="16"/>
  <c r="AO145" i="16"/>
  <c r="AO146" i="16"/>
  <c r="AO147" i="16"/>
  <c r="AO148" i="16"/>
  <c r="AO149" i="16"/>
  <c r="AO150" i="16"/>
  <c r="AO151" i="16"/>
  <c r="AO152" i="16"/>
  <c r="AO153" i="16"/>
  <c r="AO154" i="16"/>
  <c r="AO155" i="16"/>
  <c r="AO156" i="16"/>
  <c r="AO157" i="16"/>
  <c r="AO158" i="16"/>
  <c r="AO159" i="16"/>
  <c r="AO160" i="16"/>
  <c r="AO161" i="16"/>
  <c r="AO162" i="16"/>
  <c r="AO163" i="16"/>
  <c r="AO164" i="16"/>
  <c r="AO165" i="16"/>
  <c r="AO166" i="16"/>
  <c r="AO167" i="16"/>
  <c r="AO168" i="16"/>
  <c r="AO169" i="16"/>
  <c r="AO170" i="16"/>
  <c r="AO171" i="16"/>
  <c r="AO172" i="16"/>
  <c r="AO173" i="16"/>
  <c r="AO174" i="16"/>
  <c r="AO175" i="16"/>
  <c r="AO176" i="16"/>
  <c r="AO177" i="16"/>
  <c r="AO178" i="16"/>
  <c r="AO179" i="16"/>
  <c r="AO180" i="16"/>
  <c r="AO181" i="16"/>
  <c r="AO182" i="16"/>
  <c r="AO183" i="16"/>
  <c r="AO184" i="16"/>
  <c r="AO185" i="16"/>
  <c r="AO186" i="16"/>
  <c r="AO187" i="16"/>
  <c r="AO188" i="16"/>
  <c r="AO189" i="16"/>
  <c r="AO190" i="16"/>
  <c r="AO191" i="16"/>
  <c r="AO192" i="16"/>
  <c r="AO193" i="16"/>
  <c r="AO194" i="16"/>
  <c r="AO195" i="16"/>
  <c r="AO196" i="16"/>
  <c r="AO197" i="16"/>
  <c r="AO198" i="16"/>
  <c r="AO199" i="16"/>
  <c r="AO200" i="16"/>
  <c r="AO201" i="16"/>
  <c r="AO202" i="16"/>
  <c r="AO203" i="16"/>
  <c r="AO204" i="16"/>
  <c r="AO205" i="16"/>
  <c r="AO206" i="16"/>
  <c r="AO207" i="16"/>
  <c r="AO208" i="16"/>
  <c r="AO209" i="16"/>
  <c r="AO210" i="16"/>
  <c r="AO211" i="16"/>
  <c r="AO212" i="16"/>
  <c r="AO213" i="16"/>
  <c r="AO214" i="16"/>
  <c r="AO215" i="16"/>
  <c r="AO216" i="16"/>
  <c r="AO217" i="16"/>
  <c r="AO218" i="16"/>
  <c r="AO219" i="16"/>
  <c r="AO220" i="16"/>
  <c r="AO221" i="16"/>
  <c r="AO222" i="16"/>
  <c r="AO10" i="16"/>
  <c r="AN11" i="16"/>
  <c r="AN12" i="16"/>
  <c r="AN13" i="16"/>
  <c r="AN14" i="16"/>
  <c r="AN15" i="16"/>
  <c r="AN16" i="16"/>
  <c r="AN17" i="16"/>
  <c r="AN18" i="16"/>
  <c r="AN19" i="16"/>
  <c r="AN20" i="16"/>
  <c r="AN21" i="16"/>
  <c r="AN22" i="16"/>
  <c r="AN23" i="16"/>
  <c r="AN24" i="16"/>
  <c r="AN25" i="16"/>
  <c r="AN26" i="16"/>
  <c r="AN27" i="16"/>
  <c r="AN28" i="16"/>
  <c r="AN29" i="16"/>
  <c r="AN30" i="16"/>
  <c r="AN31" i="16"/>
  <c r="AN32" i="16"/>
  <c r="AN33" i="16"/>
  <c r="AN34" i="16"/>
  <c r="AN35" i="16"/>
  <c r="AN36" i="16"/>
  <c r="AN37" i="16"/>
  <c r="AN38" i="16"/>
  <c r="AN39" i="16"/>
  <c r="AN40" i="16"/>
  <c r="AN41" i="16"/>
  <c r="AN42" i="16"/>
  <c r="AN43" i="16"/>
  <c r="AN44" i="16"/>
  <c r="AN45" i="16"/>
  <c r="AN46" i="16"/>
  <c r="AN47" i="16"/>
  <c r="AN48" i="16"/>
  <c r="AN49" i="16"/>
  <c r="AN50" i="16"/>
  <c r="AN51" i="16"/>
  <c r="AN52" i="16"/>
  <c r="AN53" i="16"/>
  <c r="AN54" i="16"/>
  <c r="AN55" i="16"/>
  <c r="AN56" i="16"/>
  <c r="AN57" i="16"/>
  <c r="AN58" i="16"/>
  <c r="AN59" i="16"/>
  <c r="AN60" i="16"/>
  <c r="AN61" i="16"/>
  <c r="AN62" i="16"/>
  <c r="AN63" i="16"/>
  <c r="AN64" i="16"/>
  <c r="AN65" i="16"/>
  <c r="AN66" i="16"/>
  <c r="AN67" i="16"/>
  <c r="AN68" i="16"/>
  <c r="AN69" i="16"/>
  <c r="AN70" i="16"/>
  <c r="AN71" i="16"/>
  <c r="AN72" i="16"/>
  <c r="AN73" i="16"/>
  <c r="AN74" i="16"/>
  <c r="AN75" i="16"/>
  <c r="AN76" i="16"/>
  <c r="AN77" i="16"/>
  <c r="AN78" i="16"/>
  <c r="AN79" i="16"/>
  <c r="AN80" i="16"/>
  <c r="AN81" i="16"/>
  <c r="AN82" i="16"/>
  <c r="AN83" i="16"/>
  <c r="AN84" i="16"/>
  <c r="AN85" i="16"/>
  <c r="AN86" i="16"/>
  <c r="AN87" i="16"/>
  <c r="AN88" i="16"/>
  <c r="AN89" i="16"/>
  <c r="AN90" i="16"/>
  <c r="AN91" i="16"/>
  <c r="AN92" i="16"/>
  <c r="AN93" i="16"/>
  <c r="AN94" i="16"/>
  <c r="AN95" i="16"/>
  <c r="AN96" i="16"/>
  <c r="AN97" i="16"/>
  <c r="AN98" i="16"/>
  <c r="AN99" i="16"/>
  <c r="AN100" i="16"/>
  <c r="AN101" i="16"/>
  <c r="AN102" i="16"/>
  <c r="AN103" i="16"/>
  <c r="AN104" i="16"/>
  <c r="AN105" i="16"/>
  <c r="AN106" i="16"/>
  <c r="AN107" i="16"/>
  <c r="AN108" i="16"/>
  <c r="AN109" i="16"/>
  <c r="AN110" i="16"/>
  <c r="AN111" i="16"/>
  <c r="AN112" i="16"/>
  <c r="AN113" i="16"/>
  <c r="AN114" i="16"/>
  <c r="AN115" i="16"/>
  <c r="AN116" i="16"/>
  <c r="AN117" i="16"/>
  <c r="AN118" i="16"/>
  <c r="AN119" i="16"/>
  <c r="AN120" i="16"/>
  <c r="AN121" i="16"/>
  <c r="AN122" i="16"/>
  <c r="AN123" i="16"/>
  <c r="AN124" i="16"/>
  <c r="AN125" i="16"/>
  <c r="AN126" i="16"/>
  <c r="AN127" i="16"/>
  <c r="AN128" i="16"/>
  <c r="AN129" i="16"/>
  <c r="AN130" i="16"/>
  <c r="AN131" i="16"/>
  <c r="AN132" i="16"/>
  <c r="AN133" i="16"/>
  <c r="AN134" i="16"/>
  <c r="AN135" i="16"/>
  <c r="AN136" i="16"/>
  <c r="AN137" i="16"/>
  <c r="AN138" i="16"/>
  <c r="AN139" i="16"/>
  <c r="AN140" i="16"/>
  <c r="AN141" i="16"/>
  <c r="AN142" i="16"/>
  <c r="AN143" i="16"/>
  <c r="AN144" i="16"/>
  <c r="AN145" i="16"/>
  <c r="AN146" i="16"/>
  <c r="AN147" i="16"/>
  <c r="AN148" i="16"/>
  <c r="AN149" i="16"/>
  <c r="AN150" i="16"/>
  <c r="AN151" i="16"/>
  <c r="AN152" i="16"/>
  <c r="AN153" i="16"/>
  <c r="AN154" i="16"/>
  <c r="AN155" i="16"/>
  <c r="AN156" i="16"/>
  <c r="AN157" i="16"/>
  <c r="AN158" i="16"/>
  <c r="AN159" i="16"/>
  <c r="AN160" i="16"/>
  <c r="AN161" i="16"/>
  <c r="AN162" i="16"/>
  <c r="AN163" i="16"/>
  <c r="AN164" i="16"/>
  <c r="AN165" i="16"/>
  <c r="AN166" i="16"/>
  <c r="AN167" i="16"/>
  <c r="AN168" i="16"/>
  <c r="AN169" i="16"/>
  <c r="AN170" i="16"/>
  <c r="AN171" i="16"/>
  <c r="AN172" i="16"/>
  <c r="AN173" i="16"/>
  <c r="AN174" i="16"/>
  <c r="AN175" i="16"/>
  <c r="AN176" i="16"/>
  <c r="AN177" i="16"/>
  <c r="AN178" i="16"/>
  <c r="AN179" i="16"/>
  <c r="AN180" i="16"/>
  <c r="AN181" i="16"/>
  <c r="AN182" i="16"/>
  <c r="AN183" i="16"/>
  <c r="AN184" i="16"/>
  <c r="AN185" i="16"/>
  <c r="AN186" i="16"/>
  <c r="AN187" i="16"/>
  <c r="AN188" i="16"/>
  <c r="AN189" i="16"/>
  <c r="AN190" i="16"/>
  <c r="AN191" i="16"/>
  <c r="AN192" i="16"/>
  <c r="AN193" i="16"/>
  <c r="AN194" i="16"/>
  <c r="AN195" i="16"/>
  <c r="AN196" i="16"/>
  <c r="AN197" i="16"/>
  <c r="AN198" i="16"/>
  <c r="AN199" i="16"/>
  <c r="AN200" i="16"/>
  <c r="AN201" i="16"/>
  <c r="AN202" i="16"/>
  <c r="AN203" i="16"/>
  <c r="AN204" i="16"/>
  <c r="AN205" i="16"/>
  <c r="AN206" i="16"/>
  <c r="AN207" i="16"/>
  <c r="AN208" i="16"/>
  <c r="AN209" i="16"/>
  <c r="AN210" i="16"/>
  <c r="AN211" i="16"/>
  <c r="AN212" i="16"/>
  <c r="AN213" i="16"/>
  <c r="AN214" i="16"/>
  <c r="AN215" i="16"/>
  <c r="AN216" i="16"/>
  <c r="AN217" i="16"/>
  <c r="AN218" i="16"/>
  <c r="AN219" i="16"/>
  <c r="AN220" i="16"/>
  <c r="AN221" i="16"/>
  <c r="AN222" i="16"/>
  <c r="AN10" i="16"/>
  <c r="AM11" i="16"/>
  <c r="AM12" i="16"/>
  <c r="AM13" i="16"/>
  <c r="AM14" i="16"/>
  <c r="AM15" i="16"/>
  <c r="AM16" i="16"/>
  <c r="AM17" i="16"/>
  <c r="AM18" i="16"/>
  <c r="AM19" i="16"/>
  <c r="AM20" i="16"/>
  <c r="AM21" i="16"/>
  <c r="AM22" i="16"/>
  <c r="AM23" i="16"/>
  <c r="AM24" i="16"/>
  <c r="AM25" i="16"/>
  <c r="AM26" i="16"/>
  <c r="AM27" i="16"/>
  <c r="AM28" i="16"/>
  <c r="AM29" i="16"/>
  <c r="AM30" i="16"/>
  <c r="AM31" i="16"/>
  <c r="AM32" i="16"/>
  <c r="AM33" i="16"/>
  <c r="AM34" i="16"/>
  <c r="AM35" i="16"/>
  <c r="AM36" i="16"/>
  <c r="AM37" i="16"/>
  <c r="AM38" i="16"/>
  <c r="AM39" i="16"/>
  <c r="AM40" i="16"/>
  <c r="AM41" i="16"/>
  <c r="AM42" i="16"/>
  <c r="AM43" i="16"/>
  <c r="AM44" i="16"/>
  <c r="AM45" i="16"/>
  <c r="AM46" i="16"/>
  <c r="AM47" i="16"/>
  <c r="AM48" i="16"/>
  <c r="AM49" i="16"/>
  <c r="AM50" i="16"/>
  <c r="AM51" i="16"/>
  <c r="AM52" i="16"/>
  <c r="AM53" i="16"/>
  <c r="AM54" i="16"/>
  <c r="AM55" i="16"/>
  <c r="AM56" i="16"/>
  <c r="AM57" i="16"/>
  <c r="AM58" i="16"/>
  <c r="AM59" i="16"/>
  <c r="AM60" i="16"/>
  <c r="AM61" i="16"/>
  <c r="AM62" i="16"/>
  <c r="AM63" i="16"/>
  <c r="AM64" i="16"/>
  <c r="AM65" i="16"/>
  <c r="AM66" i="16"/>
  <c r="AM67" i="16"/>
  <c r="AM68" i="16"/>
  <c r="AM69" i="16"/>
  <c r="AM70" i="16"/>
  <c r="AM71" i="16"/>
  <c r="AM72" i="16"/>
  <c r="AM73" i="16"/>
  <c r="AM74" i="16"/>
  <c r="AM75" i="16"/>
  <c r="AM76" i="16"/>
  <c r="AM77" i="16"/>
  <c r="AM78" i="16"/>
  <c r="AM79" i="16"/>
  <c r="AM80" i="16"/>
  <c r="AM81" i="16"/>
  <c r="AM82" i="16"/>
  <c r="AM83" i="16"/>
  <c r="AM84" i="16"/>
  <c r="AM85" i="16"/>
  <c r="AM86" i="16"/>
  <c r="AM87" i="16"/>
  <c r="AM88" i="16"/>
  <c r="AM89" i="16"/>
  <c r="AM90" i="16"/>
  <c r="AM91" i="16"/>
  <c r="AM92" i="16"/>
  <c r="AM93" i="16"/>
  <c r="AM94" i="16"/>
  <c r="AM95" i="16"/>
  <c r="AM96" i="16"/>
  <c r="AM97" i="16"/>
  <c r="AM98" i="16"/>
  <c r="AM99" i="16"/>
  <c r="AM100" i="16"/>
  <c r="AM101" i="16"/>
  <c r="AM102" i="16"/>
  <c r="AM103" i="16"/>
  <c r="AM104" i="16"/>
  <c r="AM105" i="16"/>
  <c r="AM106" i="16"/>
  <c r="AM107" i="16"/>
  <c r="AM108" i="16"/>
  <c r="AM109" i="16"/>
  <c r="AM110" i="16"/>
  <c r="AM111" i="16"/>
  <c r="AM112" i="16"/>
  <c r="AM113" i="16"/>
  <c r="AM114" i="16"/>
  <c r="AM115" i="16"/>
  <c r="AM116" i="16"/>
  <c r="AM117" i="16"/>
  <c r="AM118" i="16"/>
  <c r="AM119" i="16"/>
  <c r="AM120" i="16"/>
  <c r="AM121" i="16"/>
  <c r="AM122" i="16"/>
  <c r="AM123" i="16"/>
  <c r="AM124" i="16"/>
  <c r="AM125" i="16"/>
  <c r="AM126" i="16"/>
  <c r="AM127" i="16"/>
  <c r="AM128" i="16"/>
  <c r="AM129" i="16"/>
  <c r="AM130" i="16"/>
  <c r="AM131" i="16"/>
  <c r="AM132" i="16"/>
  <c r="AM133" i="16"/>
  <c r="AM134" i="16"/>
  <c r="AM135" i="16"/>
  <c r="AM136" i="16"/>
  <c r="AM137" i="16"/>
  <c r="AM138" i="16"/>
  <c r="AM139" i="16"/>
  <c r="AM140" i="16"/>
  <c r="AM141" i="16"/>
  <c r="AM142" i="16"/>
  <c r="AM143" i="16"/>
  <c r="AM144" i="16"/>
  <c r="AM145" i="16"/>
  <c r="AM146" i="16"/>
  <c r="AM147" i="16"/>
  <c r="AM148" i="16"/>
  <c r="AM149" i="16"/>
  <c r="AM150" i="16"/>
  <c r="AM151" i="16"/>
  <c r="AM152" i="16"/>
  <c r="AM153" i="16"/>
  <c r="AM154" i="16"/>
  <c r="AM155" i="16"/>
  <c r="AM156" i="16"/>
  <c r="AM157" i="16"/>
  <c r="AM158" i="16"/>
  <c r="AM159" i="16"/>
  <c r="AM160" i="16"/>
  <c r="AM161" i="16"/>
  <c r="AM162" i="16"/>
  <c r="AM163" i="16"/>
  <c r="AM164" i="16"/>
  <c r="AM165" i="16"/>
  <c r="AM166" i="16"/>
  <c r="AM167" i="16"/>
  <c r="AM168" i="16"/>
  <c r="AM169" i="16"/>
  <c r="AM170" i="16"/>
  <c r="AM171" i="16"/>
  <c r="AM172" i="16"/>
  <c r="AM173" i="16"/>
  <c r="AM174" i="16"/>
  <c r="AM175" i="16"/>
  <c r="AM176" i="16"/>
  <c r="AM177" i="16"/>
  <c r="AM178" i="16"/>
  <c r="AM179" i="16"/>
  <c r="AM180" i="16"/>
  <c r="AM181" i="16"/>
  <c r="AM182" i="16"/>
  <c r="AM183" i="16"/>
  <c r="AM184" i="16"/>
  <c r="AM185" i="16"/>
  <c r="AM186" i="16"/>
  <c r="AM187" i="16"/>
  <c r="AM188" i="16"/>
  <c r="AM189" i="16"/>
  <c r="AM190" i="16"/>
  <c r="AM191" i="16"/>
  <c r="AM192" i="16"/>
  <c r="AM193" i="16"/>
  <c r="AM194" i="16"/>
  <c r="AM195" i="16"/>
  <c r="AM196" i="16"/>
  <c r="AM197" i="16"/>
  <c r="AM198" i="16"/>
  <c r="AM199" i="16"/>
  <c r="AM200" i="16"/>
  <c r="AM201" i="16"/>
  <c r="AM202" i="16"/>
  <c r="AM203" i="16"/>
  <c r="AM204" i="16"/>
  <c r="AM205" i="16"/>
  <c r="AM206" i="16"/>
  <c r="AM207" i="16"/>
  <c r="AM208" i="16"/>
  <c r="AM209" i="16"/>
  <c r="AM210" i="16"/>
  <c r="AM211" i="16"/>
  <c r="AM212" i="16"/>
  <c r="AM213" i="16"/>
  <c r="AM214" i="16"/>
  <c r="AM215" i="16"/>
  <c r="AM216" i="16"/>
  <c r="AM217" i="16"/>
  <c r="AM218" i="16"/>
  <c r="AM219" i="16"/>
  <c r="AM220" i="16"/>
  <c r="AM221" i="16"/>
  <c r="AM222" i="16"/>
  <c r="AM10" i="16"/>
  <c r="AF5" i="15"/>
  <c r="AF6" i="15"/>
  <c r="AF7" i="15"/>
  <c r="AF8" i="15"/>
  <c r="AF9" i="15"/>
  <c r="AF10" i="15"/>
  <c r="AF11" i="15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37" i="15"/>
  <c r="AF38" i="15"/>
  <c r="AF39" i="15"/>
  <c r="AF40" i="15"/>
  <c r="AF41" i="15"/>
  <c r="AF42" i="15"/>
  <c r="AF43" i="15"/>
  <c r="AF44" i="15"/>
  <c r="AF45" i="15"/>
  <c r="AF46" i="15"/>
  <c r="AF47" i="15"/>
  <c r="AF48" i="15"/>
  <c r="AF49" i="15"/>
  <c r="AF50" i="15"/>
  <c r="AF51" i="15"/>
  <c r="AF52" i="15"/>
  <c r="AF53" i="15"/>
  <c r="AF54" i="15"/>
  <c r="AF55" i="15"/>
  <c r="AF56" i="15"/>
  <c r="AF57" i="15"/>
  <c r="AF58" i="15"/>
  <c r="AF59" i="15"/>
  <c r="AF60" i="15"/>
  <c r="AF61" i="15"/>
  <c r="AF62" i="15"/>
  <c r="AF63" i="15"/>
  <c r="AF64" i="15"/>
  <c r="AF65" i="15"/>
  <c r="AF66" i="15"/>
  <c r="AF67" i="15"/>
  <c r="AF68" i="15"/>
  <c r="AF69" i="15"/>
  <c r="AF70" i="15"/>
  <c r="AF71" i="15"/>
  <c r="AF72" i="15"/>
  <c r="AF73" i="15"/>
  <c r="AF74" i="15"/>
  <c r="AF75" i="15"/>
  <c r="AF76" i="15"/>
  <c r="AF77" i="15"/>
  <c r="AF78" i="15"/>
  <c r="AF79" i="15"/>
  <c r="AF80" i="15"/>
  <c r="AF81" i="15"/>
  <c r="AF82" i="15"/>
  <c r="AF83" i="15"/>
  <c r="AF84" i="15"/>
  <c r="AF85" i="15"/>
  <c r="AF86" i="15"/>
  <c r="AF4" i="15"/>
  <c r="AE5" i="15"/>
  <c r="AE6" i="15"/>
  <c r="AE7" i="15"/>
  <c r="AE8" i="15"/>
  <c r="AE9" i="15"/>
  <c r="AE10" i="15"/>
  <c r="AE11" i="15"/>
  <c r="AE12" i="15"/>
  <c r="AE13" i="15"/>
  <c r="AE14" i="15"/>
  <c r="AE15" i="15"/>
  <c r="AE16" i="15"/>
  <c r="AE17" i="15"/>
  <c r="AE18" i="15"/>
  <c r="AE19" i="15"/>
  <c r="AE20" i="15"/>
  <c r="AE21" i="15"/>
  <c r="AE22" i="15"/>
  <c r="AE23" i="15"/>
  <c r="AE24" i="15"/>
  <c r="AE25" i="15"/>
  <c r="AE26" i="15"/>
  <c r="AE27" i="15"/>
  <c r="AE28" i="15"/>
  <c r="AE29" i="15"/>
  <c r="AE30" i="15"/>
  <c r="AE31" i="15"/>
  <c r="AE32" i="15"/>
  <c r="AE33" i="15"/>
  <c r="AE34" i="15"/>
  <c r="AE35" i="15"/>
  <c r="AE36" i="15"/>
  <c r="AE37" i="15"/>
  <c r="AE38" i="15"/>
  <c r="AE39" i="15"/>
  <c r="AE40" i="15"/>
  <c r="AE41" i="15"/>
  <c r="AE42" i="15"/>
  <c r="AE43" i="15"/>
  <c r="AE44" i="15"/>
  <c r="AE45" i="15"/>
  <c r="AE46" i="15"/>
  <c r="AE47" i="15"/>
  <c r="AE48" i="15"/>
  <c r="AE49" i="15"/>
  <c r="AE50" i="15"/>
  <c r="AE51" i="15"/>
  <c r="AE52" i="15"/>
  <c r="AE53" i="15"/>
  <c r="AE54" i="15"/>
  <c r="AE55" i="15"/>
  <c r="AE56" i="15"/>
  <c r="AE57" i="15"/>
  <c r="AE58" i="15"/>
  <c r="AE59" i="15"/>
  <c r="AE60" i="15"/>
  <c r="AE61" i="15"/>
  <c r="AE62" i="15"/>
  <c r="AE63" i="15"/>
  <c r="AE64" i="15"/>
  <c r="AE65" i="15"/>
  <c r="AE66" i="15"/>
  <c r="AE67" i="15"/>
  <c r="AE68" i="15"/>
  <c r="AE69" i="15"/>
  <c r="AE70" i="15"/>
  <c r="AE71" i="15"/>
  <c r="AE72" i="15"/>
  <c r="AE73" i="15"/>
  <c r="AE74" i="15"/>
  <c r="AE75" i="15"/>
  <c r="AE76" i="15"/>
  <c r="AE77" i="15"/>
  <c r="AE78" i="15"/>
  <c r="AE79" i="15"/>
  <c r="AE80" i="15"/>
  <c r="AE81" i="15"/>
  <c r="AE82" i="15"/>
  <c r="AE83" i="15"/>
  <c r="AE84" i="15"/>
  <c r="AE85" i="15"/>
  <c r="AE86" i="15"/>
  <c r="AE4" i="15"/>
  <c r="AD4" i="15"/>
  <c r="AC5" i="15"/>
  <c r="AC6" i="15"/>
  <c r="AC7" i="15"/>
  <c r="AC8" i="15"/>
  <c r="AC9" i="15"/>
  <c r="AC10" i="15"/>
  <c r="AC11" i="15"/>
  <c r="AC12" i="15"/>
  <c r="AC13" i="15"/>
  <c r="AC14" i="15"/>
  <c r="AC15" i="15"/>
  <c r="AC16" i="15"/>
  <c r="AC17" i="15"/>
  <c r="AC18" i="15"/>
  <c r="AC19" i="15"/>
  <c r="AC20" i="15"/>
  <c r="AC21" i="15"/>
  <c r="AC22" i="15"/>
  <c r="AC23" i="15"/>
  <c r="AC24" i="15"/>
  <c r="AC25" i="15"/>
  <c r="AC26" i="15"/>
  <c r="AC27" i="15"/>
  <c r="AC28" i="15"/>
  <c r="AC29" i="15"/>
  <c r="AC30" i="15"/>
  <c r="AC31" i="15"/>
  <c r="AC32" i="15"/>
  <c r="AC33" i="15"/>
  <c r="AC34" i="15"/>
  <c r="AC35" i="15"/>
  <c r="AC36" i="15"/>
  <c r="AC37" i="15"/>
  <c r="AC38" i="15"/>
  <c r="AC39" i="15"/>
  <c r="AC40" i="15"/>
  <c r="AC41" i="15"/>
  <c r="AC42" i="15"/>
  <c r="AC43" i="15"/>
  <c r="AC44" i="15"/>
  <c r="AC45" i="15"/>
  <c r="AC46" i="15"/>
  <c r="AC47" i="15"/>
  <c r="AC48" i="15"/>
  <c r="AC49" i="15"/>
  <c r="AC50" i="15"/>
  <c r="AC51" i="15"/>
  <c r="AC52" i="15"/>
  <c r="AC53" i="15"/>
  <c r="AC54" i="15"/>
  <c r="AC55" i="15"/>
  <c r="AC56" i="15"/>
  <c r="AC57" i="15"/>
  <c r="AC58" i="15"/>
  <c r="AC59" i="15"/>
  <c r="AC60" i="15"/>
  <c r="AC61" i="15"/>
  <c r="AC62" i="15"/>
  <c r="AC63" i="15"/>
  <c r="AC64" i="15"/>
  <c r="AC65" i="15"/>
  <c r="AC66" i="15"/>
  <c r="AC67" i="15"/>
  <c r="AC68" i="15"/>
  <c r="AC69" i="15"/>
  <c r="AC70" i="15"/>
  <c r="AC71" i="15"/>
  <c r="AC72" i="15"/>
  <c r="AC73" i="15"/>
  <c r="AC74" i="15"/>
  <c r="AC75" i="15"/>
  <c r="AC76" i="15"/>
  <c r="AC77" i="15"/>
  <c r="AC78" i="15"/>
  <c r="AC79" i="15"/>
  <c r="AC80" i="15"/>
  <c r="AC81" i="15"/>
  <c r="AC82" i="15"/>
  <c r="AC83" i="15"/>
  <c r="AC84" i="15"/>
  <c r="AC85" i="15"/>
  <c r="AC86" i="15"/>
  <c r="AC4" i="15"/>
  <c r="AB5" i="15"/>
  <c r="AB6" i="15"/>
  <c r="AB7" i="15"/>
  <c r="AB8" i="15"/>
  <c r="AB9" i="15"/>
  <c r="AB10" i="15"/>
  <c r="AB11" i="15"/>
  <c r="AB12" i="15"/>
  <c r="AB13" i="15"/>
  <c r="AB14" i="15"/>
  <c r="AB15" i="15"/>
  <c r="AB16" i="15"/>
  <c r="AB17" i="15"/>
  <c r="AB18" i="15"/>
  <c r="AB19" i="15"/>
  <c r="AB20" i="15"/>
  <c r="AB21" i="15"/>
  <c r="AB22" i="15"/>
  <c r="AB23" i="15"/>
  <c r="AB24" i="15"/>
  <c r="AB25" i="15"/>
  <c r="AB26" i="15"/>
  <c r="AB27" i="15"/>
  <c r="AB28" i="15"/>
  <c r="AB29" i="15"/>
  <c r="AB30" i="15"/>
  <c r="AB31" i="15"/>
  <c r="AB32" i="15"/>
  <c r="AB33" i="15"/>
  <c r="AB34" i="15"/>
  <c r="AB35" i="15"/>
  <c r="AB36" i="15"/>
  <c r="AB37" i="15"/>
  <c r="AB38" i="15"/>
  <c r="AB39" i="15"/>
  <c r="AB40" i="15"/>
  <c r="AB41" i="15"/>
  <c r="AB42" i="15"/>
  <c r="AB43" i="15"/>
  <c r="AB44" i="15"/>
  <c r="AB45" i="15"/>
  <c r="AB46" i="15"/>
  <c r="AB47" i="15"/>
  <c r="AB48" i="15"/>
  <c r="AB49" i="15"/>
  <c r="AB50" i="15"/>
  <c r="AB51" i="15"/>
  <c r="AB52" i="15"/>
  <c r="AB53" i="15"/>
  <c r="AB54" i="15"/>
  <c r="AB55" i="15"/>
  <c r="AB56" i="15"/>
  <c r="AB57" i="15"/>
  <c r="AB58" i="15"/>
  <c r="AB59" i="15"/>
  <c r="AB60" i="15"/>
  <c r="AB61" i="15"/>
  <c r="AB62" i="15"/>
  <c r="AB63" i="15"/>
  <c r="AB64" i="15"/>
  <c r="AB65" i="15"/>
  <c r="AB66" i="15"/>
  <c r="AB67" i="15"/>
  <c r="AB68" i="15"/>
  <c r="AB69" i="15"/>
  <c r="AB70" i="15"/>
  <c r="AB71" i="15"/>
  <c r="AB72" i="15"/>
  <c r="AB73" i="15"/>
  <c r="AB74" i="15"/>
  <c r="AB75" i="15"/>
  <c r="AB76" i="15"/>
  <c r="AB77" i="15"/>
  <c r="AB78" i="15"/>
  <c r="AB79" i="15"/>
  <c r="AB80" i="15"/>
  <c r="AB81" i="15"/>
  <c r="AB82" i="15"/>
  <c r="AB83" i="15"/>
  <c r="AB84" i="15"/>
  <c r="AB85" i="15"/>
  <c r="AB86" i="15"/>
  <c r="AB4" i="15"/>
  <c r="AN11" i="19"/>
  <c r="AN12" i="19"/>
  <c r="AN13" i="19"/>
  <c r="AN14" i="19"/>
  <c r="AN15" i="19"/>
  <c r="AN16" i="19"/>
  <c r="AN17" i="19"/>
  <c r="AN18" i="19"/>
  <c r="AN19" i="19"/>
  <c r="AN20" i="19"/>
  <c r="AN21" i="19"/>
  <c r="AN22" i="19"/>
  <c r="AN23" i="19"/>
  <c r="AN24" i="19"/>
  <c r="AN25" i="19"/>
  <c r="AN26" i="19"/>
  <c r="AN27" i="19"/>
  <c r="AN28" i="19"/>
  <c r="AN29" i="19"/>
  <c r="AN30" i="19"/>
  <c r="AN31" i="19"/>
  <c r="AN32" i="19"/>
  <c r="AN33" i="19"/>
  <c r="AN34" i="19"/>
  <c r="AN35" i="19"/>
  <c r="AN36" i="19"/>
  <c r="AN37" i="19"/>
  <c r="AN38" i="19"/>
  <c r="AN39" i="19"/>
  <c r="AN40" i="19"/>
  <c r="AN41" i="19"/>
  <c r="AN42" i="19"/>
  <c r="AN43" i="19"/>
  <c r="AN44" i="19"/>
  <c r="AN45" i="19"/>
  <c r="AN46" i="19"/>
  <c r="AN47" i="19"/>
  <c r="AN48" i="19"/>
  <c r="AN49" i="19"/>
  <c r="AN50" i="19"/>
  <c r="AN51" i="19"/>
  <c r="AN52" i="19"/>
  <c r="AN53" i="19"/>
  <c r="AN54" i="19"/>
  <c r="AN55" i="19"/>
  <c r="AN56" i="19"/>
  <c r="AN57" i="19"/>
  <c r="AN58" i="19"/>
  <c r="AN59" i="19"/>
  <c r="AN60" i="19"/>
  <c r="AN61" i="19"/>
  <c r="AN62" i="19"/>
  <c r="AN63" i="19"/>
  <c r="AN64" i="19"/>
  <c r="AN65" i="19"/>
  <c r="AN66" i="19"/>
  <c r="AN67" i="19"/>
  <c r="AN68" i="19"/>
  <c r="AN69" i="19"/>
  <c r="AN70" i="19"/>
  <c r="AN71" i="19"/>
  <c r="AN10" i="19"/>
  <c r="AM11" i="19"/>
  <c r="AM12" i="19"/>
  <c r="AM13" i="19"/>
  <c r="AM14" i="19"/>
  <c r="AM15" i="19"/>
  <c r="AM16" i="19"/>
  <c r="AM17" i="19"/>
  <c r="AM18" i="19"/>
  <c r="AM19" i="19"/>
  <c r="AM20" i="19"/>
  <c r="AM21" i="19"/>
  <c r="AM22" i="19"/>
  <c r="AM23" i="19"/>
  <c r="AM24" i="19"/>
  <c r="AM25" i="19"/>
  <c r="AM26" i="19"/>
  <c r="AM27" i="19"/>
  <c r="AM28" i="19"/>
  <c r="AM29" i="19"/>
  <c r="AM30" i="19"/>
  <c r="AM31" i="19"/>
  <c r="AM32" i="19"/>
  <c r="AM33" i="19"/>
  <c r="AM34" i="19"/>
  <c r="AM35" i="19"/>
  <c r="AM36" i="19"/>
  <c r="AM37" i="19"/>
  <c r="AM38" i="19"/>
  <c r="AM39" i="19"/>
  <c r="AM40" i="19"/>
  <c r="AM41" i="19"/>
  <c r="AM42" i="19"/>
  <c r="AM43" i="19"/>
  <c r="AM44" i="19"/>
  <c r="AM45" i="19"/>
  <c r="AM46" i="19"/>
  <c r="AM47" i="19"/>
  <c r="AM48" i="19"/>
  <c r="AM49" i="19"/>
  <c r="AM50" i="19"/>
  <c r="AM51" i="19"/>
  <c r="AM52" i="19"/>
  <c r="AM53" i="19"/>
  <c r="AM54" i="19"/>
  <c r="AM55" i="19"/>
  <c r="AM56" i="19"/>
  <c r="AM57" i="19"/>
  <c r="AM58" i="19"/>
  <c r="AM59" i="19"/>
  <c r="AM60" i="19"/>
  <c r="AM61" i="19"/>
  <c r="AM62" i="19"/>
  <c r="AM63" i="19"/>
  <c r="AM64" i="19"/>
  <c r="AM65" i="19"/>
  <c r="AM66" i="19"/>
  <c r="AM67" i="19"/>
  <c r="AM68" i="19"/>
  <c r="AM69" i="19"/>
  <c r="AM70" i="19"/>
  <c r="AM71" i="19"/>
  <c r="AM10" i="19"/>
  <c r="AL10" i="19"/>
  <c r="AK11" i="19"/>
  <c r="AK12" i="19"/>
  <c r="AK13" i="19"/>
  <c r="AK14" i="19"/>
  <c r="AK15" i="19"/>
  <c r="AK16" i="19"/>
  <c r="AK17" i="19"/>
  <c r="AK18" i="19"/>
  <c r="AK19" i="19"/>
  <c r="AK20" i="19"/>
  <c r="AK21" i="19"/>
  <c r="AK22" i="19"/>
  <c r="AK23" i="19"/>
  <c r="AK24" i="19"/>
  <c r="AK25" i="19"/>
  <c r="AK26" i="19"/>
  <c r="AK27" i="19"/>
  <c r="AK28" i="19"/>
  <c r="AK29" i="19"/>
  <c r="AK30" i="19"/>
  <c r="AK31" i="19"/>
  <c r="AK32" i="19"/>
  <c r="AK33" i="19"/>
  <c r="AK34" i="19"/>
  <c r="AK35" i="19"/>
  <c r="AK36" i="19"/>
  <c r="AK37" i="19"/>
  <c r="AK38" i="19"/>
  <c r="AK39" i="19"/>
  <c r="AK40" i="19"/>
  <c r="AK41" i="19"/>
  <c r="AK42" i="19"/>
  <c r="AK43" i="19"/>
  <c r="AK44" i="19"/>
  <c r="AK45" i="19"/>
  <c r="AK46" i="19"/>
  <c r="AK47" i="19"/>
  <c r="AK48" i="19"/>
  <c r="AK49" i="19"/>
  <c r="AK50" i="19"/>
  <c r="AK51" i="19"/>
  <c r="AK52" i="19"/>
  <c r="AK53" i="19"/>
  <c r="AK54" i="19"/>
  <c r="AK55" i="19"/>
  <c r="AK56" i="19"/>
  <c r="AK57" i="19"/>
  <c r="AK58" i="19"/>
  <c r="AK59" i="19"/>
  <c r="AK60" i="19"/>
  <c r="AK61" i="19"/>
  <c r="AK62" i="19"/>
  <c r="AK63" i="19"/>
  <c r="AK64" i="19"/>
  <c r="AK65" i="19"/>
  <c r="AK66" i="19"/>
  <c r="AK67" i="19"/>
  <c r="AK68" i="19"/>
  <c r="AK69" i="19"/>
  <c r="AK70" i="19"/>
  <c r="AK71" i="19"/>
  <c r="AJ11" i="19"/>
  <c r="AJ12" i="19"/>
  <c r="AJ13" i="19"/>
  <c r="AL13" i="19" s="1"/>
  <c r="AJ14" i="19"/>
  <c r="AJ15" i="19"/>
  <c r="AJ16" i="19"/>
  <c r="AJ17" i="19"/>
  <c r="AJ18" i="19"/>
  <c r="AJ19" i="19"/>
  <c r="AJ20" i="19"/>
  <c r="AJ21" i="19"/>
  <c r="AL21" i="19" s="1"/>
  <c r="AJ22" i="19"/>
  <c r="AJ23" i="19"/>
  <c r="AJ24" i="19"/>
  <c r="AJ25" i="19"/>
  <c r="AJ26" i="19"/>
  <c r="AJ27" i="19"/>
  <c r="AJ28" i="19"/>
  <c r="AJ29" i="19"/>
  <c r="AL29" i="19" s="1"/>
  <c r="AJ30" i="19"/>
  <c r="AJ31" i="19"/>
  <c r="AJ32" i="19"/>
  <c r="AJ33" i="19"/>
  <c r="AL33" i="19" s="1"/>
  <c r="AJ34" i="19"/>
  <c r="AJ35" i="19"/>
  <c r="AJ36" i="19"/>
  <c r="AJ37" i="19"/>
  <c r="AJ38" i="19"/>
  <c r="AJ39" i="19"/>
  <c r="AJ40" i="19"/>
  <c r="AJ41" i="19"/>
  <c r="AL41" i="19" s="1"/>
  <c r="AJ42" i="19"/>
  <c r="AJ43" i="19"/>
  <c r="AJ44" i="19"/>
  <c r="AJ45" i="19"/>
  <c r="AJ46" i="19"/>
  <c r="AJ47" i="19"/>
  <c r="AJ48" i="19"/>
  <c r="AJ49" i="19"/>
  <c r="AL49" i="19" s="1"/>
  <c r="AJ50" i="19"/>
  <c r="AJ51" i="19"/>
  <c r="AJ52" i="19"/>
  <c r="AJ53" i="19"/>
  <c r="AJ54" i="19"/>
  <c r="AJ55" i="19"/>
  <c r="AJ56" i="19"/>
  <c r="AJ57" i="19"/>
  <c r="AL57" i="19" s="1"/>
  <c r="AJ58" i="19"/>
  <c r="AJ59" i="19"/>
  <c r="AJ60" i="19"/>
  <c r="AJ61" i="19"/>
  <c r="AJ62" i="19"/>
  <c r="AJ63" i="19"/>
  <c r="AJ64" i="19"/>
  <c r="AJ65" i="19"/>
  <c r="AL65" i="19" s="1"/>
  <c r="AJ66" i="19"/>
  <c r="AJ67" i="19"/>
  <c r="AJ68" i="19"/>
  <c r="AJ69" i="19"/>
  <c r="AJ70" i="19"/>
  <c r="AJ71" i="19"/>
  <c r="B18" i="11"/>
  <c r="AJ4" i="19"/>
  <c r="AK4" i="19"/>
  <c r="AM4" i="19"/>
  <c r="AJ5" i="19"/>
  <c r="AL5" i="19" s="1"/>
  <c r="AK5" i="19"/>
  <c r="AM5" i="19"/>
  <c r="AJ6" i="19"/>
  <c r="AK6" i="19"/>
  <c r="AM6" i="19"/>
  <c r="AJ7" i="19"/>
  <c r="AK7" i="19"/>
  <c r="AM7" i="19"/>
  <c r="AJ8" i="19"/>
  <c r="AL8" i="19" s="1"/>
  <c r="AK8" i="19"/>
  <c r="AM8" i="19"/>
  <c r="AJ9" i="19"/>
  <c r="AL9" i="19" s="1"/>
  <c r="AK9" i="19"/>
  <c r="AM9" i="19"/>
  <c r="AL12" i="19"/>
  <c r="AL16" i="19"/>
  <c r="AL17" i="19"/>
  <c r="AL20" i="19"/>
  <c r="AL24" i="19"/>
  <c r="AL25" i="19"/>
  <c r="AL28" i="19"/>
  <c r="AL35" i="19"/>
  <c r="AL37" i="19"/>
  <c r="AL40" i="19"/>
  <c r="AL44" i="19"/>
  <c r="AL45" i="19"/>
  <c r="AL48" i="19"/>
  <c r="AL52" i="19"/>
  <c r="AL53" i="19"/>
  <c r="AL56" i="19"/>
  <c r="AL60" i="19"/>
  <c r="AL61" i="19"/>
  <c r="AL64" i="19"/>
  <c r="AL68" i="19"/>
  <c r="AL69" i="19"/>
  <c r="AM4" i="16"/>
  <c r="AN4" i="16"/>
  <c r="AM5" i="16"/>
  <c r="AN5" i="16"/>
  <c r="AM6" i="16"/>
  <c r="AN6" i="16"/>
  <c r="AM7" i="16"/>
  <c r="AN7" i="16"/>
  <c r="AM8" i="16"/>
  <c r="AN8" i="16"/>
  <c r="AM9" i="16"/>
  <c r="AN9" i="16"/>
  <c r="AI4" i="34"/>
  <c r="AJ4" i="34"/>
  <c r="AI5" i="34"/>
  <c r="AJ5" i="34"/>
  <c r="AI6" i="34"/>
  <c r="AJ6" i="34"/>
  <c r="AI7" i="34"/>
  <c r="AJ7" i="34"/>
  <c r="AI8" i="34"/>
  <c r="AJ8" i="34"/>
  <c r="AI9" i="34"/>
  <c r="AJ9" i="34"/>
  <c r="AI10" i="34"/>
  <c r="AJ10" i="34"/>
  <c r="AI11" i="34"/>
  <c r="AJ11" i="34"/>
  <c r="AL3" i="30" l="1"/>
  <c r="AM3" i="30"/>
  <c r="AI3" i="34"/>
  <c r="AJ3" i="34"/>
  <c r="AN3" i="16"/>
  <c r="AM3" i="16"/>
  <c r="AL31" i="19"/>
  <c r="AL36" i="19"/>
  <c r="AL32" i="19"/>
  <c r="AL70" i="19"/>
  <c r="AL66" i="19"/>
  <c r="AL62" i="19"/>
  <c r="AL58" i="19"/>
  <c r="AL54" i="19"/>
  <c r="AL50" i="19"/>
  <c r="AL46" i="19"/>
  <c r="AL42" i="19"/>
  <c r="AL38" i="19"/>
  <c r="AL34" i="19"/>
  <c r="AL30" i="19"/>
  <c r="AL26" i="19"/>
  <c r="AL22" i="19"/>
  <c r="AL18" i="19"/>
  <c r="AL14" i="19"/>
  <c r="AL6" i="19"/>
  <c r="AM3" i="19"/>
  <c r="AL71" i="19"/>
  <c r="AL67" i="19"/>
  <c r="AL63" i="19"/>
  <c r="AL59" i="19"/>
  <c r="AL55" i="19"/>
  <c r="AL51" i="19"/>
  <c r="AL47" i="19"/>
  <c r="AL43" i="19"/>
  <c r="AL39" i="19"/>
  <c r="AL27" i="19"/>
  <c r="AL23" i="19"/>
  <c r="AL19" i="19"/>
  <c r="AL15" i="19"/>
  <c r="AL11" i="19"/>
  <c r="AL7" i="19"/>
  <c r="AK3" i="19"/>
  <c r="AJ3" i="19"/>
  <c r="AL4" i="19"/>
  <c r="AF5" i="32"/>
  <c r="AF6" i="32"/>
  <c r="AF7" i="32"/>
  <c r="AF8" i="32"/>
  <c r="AF9" i="32"/>
  <c r="AF10" i="32"/>
  <c r="AF11" i="32"/>
  <c r="AF12" i="32"/>
  <c r="AF13" i="32"/>
  <c r="AF14" i="32"/>
  <c r="AF15" i="32"/>
  <c r="AF16" i="32"/>
  <c r="AF17" i="32"/>
  <c r="AF18" i="32"/>
  <c r="AF19" i="32"/>
  <c r="AF20" i="32"/>
  <c r="AF21" i="32"/>
  <c r="AE5" i="32"/>
  <c r="AE6" i="32"/>
  <c r="AE7" i="32"/>
  <c r="AE8" i="32"/>
  <c r="AE9" i="32"/>
  <c r="AE10" i="32"/>
  <c r="AE11" i="32"/>
  <c r="AE12" i="32"/>
  <c r="AE13" i="32"/>
  <c r="AE14" i="32"/>
  <c r="AE15" i="32"/>
  <c r="AE16" i="32"/>
  <c r="AE17" i="32"/>
  <c r="AE18" i="32"/>
  <c r="AE19" i="32"/>
  <c r="AE20" i="32"/>
  <c r="AE21" i="32"/>
  <c r="AI5" i="32"/>
  <c r="AI6" i="32"/>
  <c r="AI7" i="32"/>
  <c r="AI8" i="32"/>
  <c r="AI9" i="32"/>
  <c r="AI10" i="32"/>
  <c r="AI11" i="32"/>
  <c r="AI12" i="32"/>
  <c r="AI13" i="32"/>
  <c r="AI14" i="32"/>
  <c r="AI15" i="32"/>
  <c r="AI16" i="32"/>
  <c r="AI17" i="32"/>
  <c r="AI18" i="32"/>
  <c r="AI19" i="32"/>
  <c r="AI20" i="32"/>
  <c r="AI21" i="32"/>
  <c r="AH5" i="32"/>
  <c r="AH6" i="32"/>
  <c r="AH7" i="32"/>
  <c r="AH8" i="32"/>
  <c r="AH9" i="32"/>
  <c r="AH10" i="32"/>
  <c r="AH11" i="32"/>
  <c r="AH12" i="32"/>
  <c r="AH13" i="32"/>
  <c r="AH14" i="32"/>
  <c r="AH15" i="32"/>
  <c r="AH16" i="32"/>
  <c r="AH17" i="32"/>
  <c r="AH18" i="32"/>
  <c r="AH19" i="32"/>
  <c r="AH20" i="32"/>
  <c r="AH21" i="32"/>
  <c r="AI4" i="32"/>
  <c r="AH4" i="32"/>
  <c r="AF4" i="32"/>
  <c r="AE4" i="32"/>
  <c r="AM4" i="34"/>
  <c r="AL4" i="34"/>
  <c r="AQ5" i="16"/>
  <c r="AQ6" i="16"/>
  <c r="AQ7" i="16"/>
  <c r="AQ8" i="16"/>
  <c r="AQ9" i="16"/>
  <c r="AP5" i="16"/>
  <c r="AP6" i="16"/>
  <c r="AP7" i="16"/>
  <c r="AP8" i="16"/>
  <c r="AP9" i="16"/>
  <c r="AQ4" i="16"/>
  <c r="AP4" i="16"/>
  <c r="AD5" i="15"/>
  <c r="AD9" i="15"/>
  <c r="AD13" i="15"/>
  <c r="AD17" i="15"/>
  <c r="AD21" i="15"/>
  <c r="AD25" i="15"/>
  <c r="AD29" i="15"/>
  <c r="AD33" i="15"/>
  <c r="AD37" i="15"/>
  <c r="AD41" i="15"/>
  <c r="AD45" i="15"/>
  <c r="AD49" i="15"/>
  <c r="AD53" i="15"/>
  <c r="AD57" i="15"/>
  <c r="AD61" i="15"/>
  <c r="AD65" i="15"/>
  <c r="AD69" i="15"/>
  <c r="AD73" i="15"/>
  <c r="AD77" i="15"/>
  <c r="AD81" i="15"/>
  <c r="AD85" i="15"/>
  <c r="AN5" i="19"/>
  <c r="AN6" i="19"/>
  <c r="AN7" i="19"/>
  <c r="AN8" i="19"/>
  <c r="AN9" i="19"/>
  <c r="AN4" i="19"/>
  <c r="AD83" i="15" l="1"/>
  <c r="AD79" i="15"/>
  <c r="AD75" i="15"/>
  <c r="AD71" i="15"/>
  <c r="AD67" i="15"/>
  <c r="AD63" i="15"/>
  <c r="AD59" i="15"/>
  <c r="AD55" i="15"/>
  <c r="AD51" i="15"/>
  <c r="AD47" i="15"/>
  <c r="AD43" i="15"/>
  <c r="AD39" i="15"/>
  <c r="AD35" i="15"/>
  <c r="AD31" i="15"/>
  <c r="AD27" i="15"/>
  <c r="AD23" i="15"/>
  <c r="AD19" i="15"/>
  <c r="AD15" i="15"/>
  <c r="AD11" i="15"/>
  <c r="AD7" i="15"/>
  <c r="AL3" i="19"/>
  <c r="AD86" i="15"/>
  <c r="AD82" i="15"/>
  <c r="AD78" i="15"/>
  <c r="AD74" i="15"/>
  <c r="AD70" i="15"/>
  <c r="AD66" i="15"/>
  <c r="AD62" i="15"/>
  <c r="AD58" i="15"/>
  <c r="AD54" i="15"/>
  <c r="AD50" i="15"/>
  <c r="AD46" i="15"/>
  <c r="AD42" i="15"/>
  <c r="AD38" i="15"/>
  <c r="AD34" i="15"/>
  <c r="AD30" i="15"/>
  <c r="AD26" i="15"/>
  <c r="AD22" i="15"/>
  <c r="AD18" i="15"/>
  <c r="AD14" i="15"/>
  <c r="AD10" i="15"/>
  <c r="AD6" i="15"/>
  <c r="AD84" i="15"/>
  <c r="AD80" i="15"/>
  <c r="AD76" i="15"/>
  <c r="AD72" i="15"/>
  <c r="AD68" i="15"/>
  <c r="AD64" i="15"/>
  <c r="AD60" i="15"/>
  <c r="AD56" i="15"/>
  <c r="AD52" i="15"/>
  <c r="AD48" i="15"/>
  <c r="AD44" i="15"/>
  <c r="AD40" i="15"/>
  <c r="AD36" i="15"/>
  <c r="AD32" i="15"/>
  <c r="AD28" i="15"/>
  <c r="AD24" i="15"/>
  <c r="AD20" i="15"/>
  <c r="AD16" i="15"/>
  <c r="AD12" i="15"/>
  <c r="AD8" i="15"/>
  <c r="AM5" i="34"/>
  <c r="AM6" i="34"/>
  <c r="AM7" i="34"/>
  <c r="AM8" i="34"/>
  <c r="AM9" i="34"/>
  <c r="AM10" i="34"/>
  <c r="AM11" i="34"/>
  <c r="AL5" i="34"/>
  <c r="AL6" i="34"/>
  <c r="AL7" i="34"/>
  <c r="AL8" i="34"/>
  <c r="AL9" i="34"/>
  <c r="AL10" i="34"/>
  <c r="AL11" i="34"/>
  <c r="AG4" i="32" l="1"/>
  <c r="AO5" i="16"/>
  <c r="H24" i="11" l="1"/>
  <c r="J698" i="61"/>
  <c r="J124" i="61"/>
  <c r="J110" i="61" l="1"/>
  <c r="J699" i="61"/>
  <c r="J23" i="61"/>
  <c r="J428" i="61" l="1"/>
  <c r="H47" i="61" l="1"/>
  <c r="AN85" i="34" l="1"/>
  <c r="AN86" i="34"/>
  <c r="AK85" i="34"/>
  <c r="AK86" i="34"/>
  <c r="AI5" i="39"/>
  <c r="AI6" i="39"/>
  <c r="AI9" i="39"/>
  <c r="AI10" i="39"/>
  <c r="AI13" i="39"/>
  <c r="AI14" i="39"/>
  <c r="AI17" i="39"/>
  <c r="AI18" i="39"/>
  <c r="AI21" i="39"/>
  <c r="AI22" i="39"/>
  <c r="AI25" i="39"/>
  <c r="AI26" i="39"/>
  <c r="AI29" i="39"/>
  <c r="AI30" i="39"/>
  <c r="AI33" i="39"/>
  <c r="AI34" i="39"/>
  <c r="AI37" i="39"/>
  <c r="AI38" i="39"/>
  <c r="AI41" i="39"/>
  <c r="AI42" i="39"/>
  <c r="AI45" i="39"/>
  <c r="AI46" i="39"/>
  <c r="AI49" i="39"/>
  <c r="AI50" i="39"/>
  <c r="AI53" i="39"/>
  <c r="AI54" i="39"/>
  <c r="AI57" i="39"/>
  <c r="AI58" i="39"/>
  <c r="AI61" i="39"/>
  <c r="AI62" i="39"/>
  <c r="AI65" i="39"/>
  <c r="AI66" i="39"/>
  <c r="AI69" i="39"/>
  <c r="AI70" i="39"/>
  <c r="AI73" i="39"/>
  <c r="AI74" i="39"/>
  <c r="AI77" i="39"/>
  <c r="AI78" i="39"/>
  <c r="AI81" i="39"/>
  <c r="AI82" i="39"/>
  <c r="AI85" i="39"/>
  <c r="AI86" i="39"/>
  <c r="AI89" i="39"/>
  <c r="AI90" i="39"/>
  <c r="AI93" i="39"/>
  <c r="AI94" i="39"/>
  <c r="AI97" i="39"/>
  <c r="AI98" i="39"/>
  <c r="AI101" i="39"/>
  <c r="AI102" i="39"/>
  <c r="AI105" i="39"/>
  <c r="AI106" i="39"/>
  <c r="AI109" i="39"/>
  <c r="AI110" i="39"/>
  <c r="AI113" i="39"/>
  <c r="AI114" i="39"/>
  <c r="AI117" i="39"/>
  <c r="AI118" i="39"/>
  <c r="AI121" i="39"/>
  <c r="AI122" i="39"/>
  <c r="AI125" i="39"/>
  <c r="AI126" i="39"/>
  <c r="AI129" i="39"/>
  <c r="AI130" i="39"/>
  <c r="AI128" i="39" l="1"/>
  <c r="AI124" i="39"/>
  <c r="AI120" i="39"/>
  <c r="AI116" i="39"/>
  <c r="AI112" i="39"/>
  <c r="AI108" i="39"/>
  <c r="AI104" i="39"/>
  <c r="AI100" i="39"/>
  <c r="AI96" i="39"/>
  <c r="AI92" i="39"/>
  <c r="AI88" i="39"/>
  <c r="AI84" i="39"/>
  <c r="AI80" i="39"/>
  <c r="AI76" i="39"/>
  <c r="AI72" i="39"/>
  <c r="AI68" i="39"/>
  <c r="AI64" i="39"/>
  <c r="AI60" i="39"/>
  <c r="AI56" i="39"/>
  <c r="AI52" i="39"/>
  <c r="AI48" i="39"/>
  <c r="AI44" i="39"/>
  <c r="AI40" i="39"/>
  <c r="AI36" i="39"/>
  <c r="AI32" i="39"/>
  <c r="AI28" i="39"/>
  <c r="AI24" i="39"/>
  <c r="AI20" i="39"/>
  <c r="AI16" i="39"/>
  <c r="AI12" i="39"/>
  <c r="AI8" i="39"/>
  <c r="AI127" i="39"/>
  <c r="AI123" i="39"/>
  <c r="AI119" i="39"/>
  <c r="AI115" i="39"/>
  <c r="AI111" i="39"/>
  <c r="AI107" i="39"/>
  <c r="AI103" i="39"/>
  <c r="AI99" i="39"/>
  <c r="AI95" i="39"/>
  <c r="AI91" i="39"/>
  <c r="AI87" i="39"/>
  <c r="AI83" i="39"/>
  <c r="AI79" i="39"/>
  <c r="AI75" i="39"/>
  <c r="AI71" i="39"/>
  <c r="AI67" i="39"/>
  <c r="AI63" i="39"/>
  <c r="AI59" i="39"/>
  <c r="AI55" i="39"/>
  <c r="AI51" i="39"/>
  <c r="AI47" i="39"/>
  <c r="AI43" i="39"/>
  <c r="AI39" i="39"/>
  <c r="AI35" i="39"/>
  <c r="AI31" i="39"/>
  <c r="AI27" i="39"/>
  <c r="AI23" i="39"/>
  <c r="AI19" i="39"/>
  <c r="AI15" i="39"/>
  <c r="AI11" i="39"/>
  <c r="AI7" i="39"/>
  <c r="P20" i="61"/>
  <c r="J16" i="61"/>
  <c r="M16" i="61"/>
  <c r="L16" i="61"/>
  <c r="K16" i="61" l="1"/>
  <c r="AO4" i="19"/>
  <c r="AG6" i="32"/>
  <c r="AG7" i="32"/>
  <c r="AG10" i="32"/>
  <c r="AG11" i="32"/>
  <c r="AG14" i="32"/>
  <c r="AG15" i="32"/>
  <c r="AG18" i="32"/>
  <c r="AG19" i="32"/>
  <c r="AG23" i="32"/>
  <c r="AG26" i="32"/>
  <c r="AG27" i="32"/>
  <c r="AG30" i="32"/>
  <c r="AG31" i="32"/>
  <c r="AG34" i="32"/>
  <c r="AG35" i="32"/>
  <c r="AG38" i="32"/>
  <c r="AG39" i="32"/>
  <c r="AG42" i="32"/>
  <c r="AG43" i="32"/>
  <c r="AG46" i="32"/>
  <c r="AG47" i="32"/>
  <c r="AG50" i="32"/>
  <c r="AG51" i="32"/>
  <c r="AG54" i="32"/>
  <c r="AG55" i="32"/>
  <c r="AG58" i="32"/>
  <c r="AG59" i="32"/>
  <c r="AG62" i="32"/>
  <c r="AG63" i="32"/>
  <c r="AG66" i="32"/>
  <c r="AG67" i="32"/>
  <c r="AG70" i="32"/>
  <c r="AG71" i="32"/>
  <c r="AG74" i="32"/>
  <c r="AG75" i="32"/>
  <c r="AG78" i="32"/>
  <c r="AG79" i="32"/>
  <c r="AG82" i="32"/>
  <c r="AG83" i="32"/>
  <c r="AG86" i="32"/>
  <c r="AG87" i="32"/>
  <c r="AG90" i="32"/>
  <c r="AG91" i="32"/>
  <c r="AG94" i="32"/>
  <c r="AG95" i="32"/>
  <c r="AG98" i="32"/>
  <c r="AG99" i="32"/>
  <c r="AG102" i="32"/>
  <c r="AG103" i="32"/>
  <c r="AG106" i="32"/>
  <c r="AG107" i="32"/>
  <c r="AG110" i="32"/>
  <c r="AG111" i="32"/>
  <c r="AG114" i="32"/>
  <c r="AG115" i="32"/>
  <c r="AG118" i="32"/>
  <c r="AG119" i="32"/>
  <c r="AG122" i="32"/>
  <c r="AG123" i="32"/>
  <c r="AG126" i="32"/>
  <c r="AG127" i="32"/>
  <c r="AG130" i="32"/>
  <c r="AG131" i="32"/>
  <c r="AG134" i="32"/>
  <c r="AG135" i="32"/>
  <c r="AG138" i="32"/>
  <c r="AG139" i="32"/>
  <c r="AG142" i="32"/>
  <c r="AG143" i="32"/>
  <c r="AG146" i="32"/>
  <c r="AG147" i="32"/>
  <c r="AG150" i="32"/>
  <c r="AG151" i="32"/>
  <c r="AG154" i="32"/>
  <c r="AG155" i="32"/>
  <c r="AG158" i="32"/>
  <c r="AG159" i="32"/>
  <c r="AG162" i="32"/>
  <c r="AG163" i="32"/>
  <c r="AG166" i="32"/>
  <c r="AG167" i="32"/>
  <c r="AG170" i="32"/>
  <c r="AG171" i="32"/>
  <c r="AG174" i="32"/>
  <c r="AG175" i="32"/>
  <c r="AG178" i="32"/>
  <c r="AG179" i="32"/>
  <c r="AG182" i="32"/>
  <c r="AG183" i="32"/>
  <c r="AG186" i="32"/>
  <c r="AG187" i="32"/>
  <c r="AG189" i="32" l="1"/>
  <c r="AG185" i="32"/>
  <c r="AG181" i="32"/>
  <c r="AG177" i="32"/>
  <c r="AG173" i="32"/>
  <c r="AG169" i="32"/>
  <c r="AG165" i="32"/>
  <c r="AG161" i="32"/>
  <c r="AG157" i="32"/>
  <c r="AG153" i="32"/>
  <c r="AG149" i="32"/>
  <c r="AG145" i="32"/>
  <c r="AG141" i="32"/>
  <c r="AG137" i="32"/>
  <c r="AG133" i="32"/>
  <c r="AG129" i="32"/>
  <c r="AG125" i="32"/>
  <c r="AG121" i="32"/>
  <c r="AG117" i="32"/>
  <c r="AG113" i="32"/>
  <c r="AG109" i="32"/>
  <c r="AG105" i="32"/>
  <c r="AG101" i="32"/>
  <c r="AG97" i="32"/>
  <c r="AG93" i="32"/>
  <c r="AG89" i="32"/>
  <c r="AG85" i="32"/>
  <c r="AG81" i="32"/>
  <c r="AG77" i="32"/>
  <c r="AG73" i="32"/>
  <c r="AG69" i="32"/>
  <c r="AG65" i="32"/>
  <c r="AG61" i="32"/>
  <c r="AG57" i="32"/>
  <c r="AG53" i="32"/>
  <c r="AG49" i="32"/>
  <c r="AG45" i="32"/>
  <c r="AG41" i="32"/>
  <c r="AG37" i="32"/>
  <c r="AG33" i="32"/>
  <c r="AG29" i="32"/>
  <c r="AG25" i="32"/>
  <c r="AG21" i="32"/>
  <c r="AG17" i="32"/>
  <c r="AG13" i="32"/>
  <c r="AG9" i="32"/>
  <c r="AG5" i="32"/>
  <c r="AG188" i="32"/>
  <c r="AG184" i="32"/>
  <c r="AG180" i="32"/>
  <c r="AG176" i="32"/>
  <c r="AG172" i="32"/>
  <c r="AG168" i="32"/>
  <c r="AG164" i="32"/>
  <c r="AG160" i="32"/>
  <c r="AG156" i="32"/>
  <c r="AG152" i="32"/>
  <c r="AG148" i="32"/>
  <c r="AG144" i="32"/>
  <c r="AG140" i="32"/>
  <c r="AG136" i="32"/>
  <c r="AG132" i="32"/>
  <c r="AG128" i="32"/>
  <c r="AG124" i="32"/>
  <c r="AG120" i="32"/>
  <c r="AG116" i="32"/>
  <c r="AG112" i="32"/>
  <c r="AG108" i="32"/>
  <c r="AG104" i="32"/>
  <c r="AG100" i="32"/>
  <c r="AG96" i="32"/>
  <c r="AG92" i="32"/>
  <c r="AG88" i="32"/>
  <c r="AG84" i="32"/>
  <c r="AG80" i="32"/>
  <c r="AG76" i="32"/>
  <c r="AG72" i="32"/>
  <c r="AG68" i="32"/>
  <c r="AG64" i="32"/>
  <c r="AG60" i="32"/>
  <c r="AG56" i="32"/>
  <c r="AG52" i="32"/>
  <c r="AG48" i="32"/>
  <c r="AG44" i="32"/>
  <c r="AG40" i="32"/>
  <c r="AG36" i="32"/>
  <c r="AG32" i="32"/>
  <c r="AG28" i="32"/>
  <c r="AG24" i="32"/>
  <c r="AG20" i="32"/>
  <c r="AG16" i="32"/>
  <c r="AG12" i="32"/>
  <c r="AG8" i="32"/>
  <c r="AO4" i="16"/>
  <c r="O179" i="61" l="1"/>
  <c r="AN3" i="19" l="1"/>
  <c r="J62" i="61"/>
  <c r="AO59" i="19" l="1"/>
  <c r="K65" i="61"/>
  <c r="J77" i="61"/>
  <c r="J78" i="61"/>
  <c r="J79" i="61"/>
  <c r="J80" i="61"/>
  <c r="J76" i="61"/>
  <c r="J69" i="61"/>
  <c r="J70" i="61"/>
  <c r="J71" i="61"/>
  <c r="J72" i="61"/>
  <c r="J73" i="61"/>
  <c r="J68" i="61"/>
  <c r="M65" i="61"/>
  <c r="L65" i="61"/>
  <c r="J65" i="61"/>
  <c r="D7" i="83" l="1"/>
  <c r="D8" i="83"/>
  <c r="D9" i="83"/>
  <c r="D10" i="83"/>
  <c r="D11" i="83"/>
  <c r="D12" i="83"/>
  <c r="D6" i="83"/>
  <c r="AK10" i="34" l="1"/>
  <c r="AK18" i="34"/>
  <c r="AK26" i="34"/>
  <c r="AK34" i="34"/>
  <c r="AK42" i="34"/>
  <c r="AK50" i="34"/>
  <c r="AK58" i="34"/>
  <c r="AK66" i="34"/>
  <c r="AK74" i="34"/>
  <c r="AK82" i="34"/>
  <c r="AK4" i="34"/>
  <c r="AK79" i="34" l="1"/>
  <c r="AK71" i="34"/>
  <c r="AK63" i="34"/>
  <c r="AK55" i="34"/>
  <c r="AK47" i="34"/>
  <c r="AK39" i="34"/>
  <c r="AK31" i="34"/>
  <c r="AK23" i="34"/>
  <c r="AK15" i="34"/>
  <c r="AK7" i="34"/>
  <c r="AK84" i="34"/>
  <c r="AK76" i="34"/>
  <c r="AK68" i="34"/>
  <c r="AK60" i="34"/>
  <c r="AK52" i="34"/>
  <c r="AK44" i="34"/>
  <c r="AK36" i="34"/>
  <c r="AK28" i="34"/>
  <c r="AK20" i="34"/>
  <c r="AK83" i="34"/>
  <c r="AK75" i="34"/>
  <c r="AK67" i="34"/>
  <c r="AK59" i="34"/>
  <c r="AK51" i="34"/>
  <c r="AK43" i="34"/>
  <c r="AK35" i="34"/>
  <c r="AK27" i="34"/>
  <c r="AK19" i="34"/>
  <c r="AK11" i="34"/>
  <c r="AK70" i="34"/>
  <c r="AK54" i="34"/>
  <c r="AK38" i="34"/>
  <c r="AK22" i="34"/>
  <c r="AK14" i="34"/>
  <c r="AK77" i="34"/>
  <c r="AK69" i="34"/>
  <c r="AK61" i="34"/>
  <c r="AK53" i="34"/>
  <c r="AK45" i="34"/>
  <c r="AK37" i="34"/>
  <c r="AK29" i="34"/>
  <c r="AK21" i="34"/>
  <c r="AK13" i="34"/>
  <c r="AK5" i="34"/>
  <c r="AK78" i="34"/>
  <c r="AK62" i="34"/>
  <c r="AK46" i="34"/>
  <c r="AK30" i="34"/>
  <c r="AK6" i="34"/>
  <c r="AK81" i="34"/>
  <c r="AK73" i="34"/>
  <c r="AK65" i="34"/>
  <c r="AK57" i="34"/>
  <c r="AK49" i="34"/>
  <c r="AK41" i="34"/>
  <c r="AK33" i="34"/>
  <c r="AK25" i="34"/>
  <c r="AK17" i="34"/>
  <c r="AK9" i="34"/>
  <c r="AK80" i="34"/>
  <c r="AK72" i="34"/>
  <c r="AK64" i="34"/>
  <c r="AK56" i="34"/>
  <c r="AK48" i="34"/>
  <c r="AK40" i="34"/>
  <c r="AK32" i="34"/>
  <c r="AK24" i="34"/>
  <c r="AK16" i="34"/>
  <c r="AK8" i="34"/>
  <c r="AF3" i="32"/>
  <c r="J852" i="61"/>
  <c r="AD3" i="15" l="1"/>
  <c r="M68" i="61" l="1"/>
  <c r="M69" i="61"/>
  <c r="M70" i="61"/>
  <c r="M71" i="61"/>
  <c r="M72" i="61"/>
  <c r="M73" i="61"/>
  <c r="M76" i="61"/>
  <c r="M77" i="61"/>
  <c r="M78" i="61"/>
  <c r="M79" i="61"/>
  <c r="M80" i="61"/>
  <c r="L68" i="61"/>
  <c r="L69" i="61"/>
  <c r="L70" i="61"/>
  <c r="L71" i="61"/>
  <c r="L72" i="61"/>
  <c r="L73" i="61"/>
  <c r="L76" i="61"/>
  <c r="L77" i="61"/>
  <c r="L78" i="61"/>
  <c r="L79" i="61"/>
  <c r="L80" i="61"/>
  <c r="J851" i="61" l="1"/>
  <c r="AB3" i="15" l="1"/>
  <c r="AO3" i="30"/>
  <c r="O433" i="61"/>
  <c r="H419" i="61"/>
  <c r="H416" i="61"/>
  <c r="H236" i="61"/>
  <c r="H426" i="61"/>
  <c r="J243" i="61"/>
  <c r="P236" i="61"/>
  <c r="P419" i="61"/>
  <c r="J418" i="61"/>
  <c r="J419" i="61" s="1"/>
  <c r="AN6" i="30" l="1"/>
  <c r="AN8" i="30"/>
  <c r="AN9" i="30"/>
  <c r="AN12" i="30"/>
  <c r="AN14" i="30"/>
  <c r="AN16" i="30"/>
  <c r="AN20" i="30"/>
  <c r="AN22" i="30"/>
  <c r="AN24" i="30"/>
  <c r="AN25" i="30"/>
  <c r="AN28" i="30"/>
  <c r="AN30" i="30"/>
  <c r="AN32" i="30"/>
  <c r="AN36" i="30"/>
  <c r="AN38" i="30"/>
  <c r="AN40" i="30"/>
  <c r="AN41" i="30"/>
  <c r="AN44" i="30"/>
  <c r="AN46" i="30"/>
  <c r="AN48" i="30"/>
  <c r="AN52" i="30"/>
  <c r="AN54" i="30"/>
  <c r="AN56" i="30"/>
  <c r="AN57" i="30"/>
  <c r="AN60" i="30"/>
  <c r="AN62" i="30"/>
  <c r="AN64" i="30"/>
  <c r="AN68" i="30"/>
  <c r="AN70" i="30"/>
  <c r="AN72" i="30"/>
  <c r="AN73" i="30"/>
  <c r="AN76" i="30"/>
  <c r="AN78" i="30"/>
  <c r="AN80" i="30"/>
  <c r="AN84" i="30"/>
  <c r="AN86" i="30"/>
  <c r="AN88" i="30"/>
  <c r="AN89" i="30"/>
  <c r="AN92" i="30"/>
  <c r="AN94" i="30"/>
  <c r="AN96" i="30"/>
  <c r="AN100" i="30"/>
  <c r="AN102" i="30"/>
  <c r="AN104" i="30"/>
  <c r="AN105" i="30"/>
  <c r="AN108" i="30"/>
  <c r="AN110" i="30"/>
  <c r="AN112" i="30"/>
  <c r="AN116" i="30"/>
  <c r="AN118" i="30"/>
  <c r="AN120" i="30"/>
  <c r="AN121" i="30"/>
  <c r="AN124" i="30"/>
  <c r="AN126" i="30"/>
  <c r="AN128" i="30"/>
  <c r="AN132" i="30"/>
  <c r="AN134" i="30"/>
  <c r="AN136" i="30"/>
  <c r="AN137" i="30"/>
  <c r="AN140" i="30"/>
  <c r="AN142" i="30"/>
  <c r="AN144" i="30"/>
  <c r="AN148" i="30"/>
  <c r="AN150" i="30"/>
  <c r="AN152" i="30"/>
  <c r="AN153" i="30"/>
  <c r="M418" i="61"/>
  <c r="M419" i="61" s="1"/>
  <c r="L418" i="61"/>
  <c r="K418" i="61" l="1"/>
  <c r="K419" i="61" s="1"/>
  <c r="AN145" i="30"/>
  <c r="AN129" i="30"/>
  <c r="AN113" i="30"/>
  <c r="AN97" i="30"/>
  <c r="AN81" i="30"/>
  <c r="AN65" i="30"/>
  <c r="AN49" i="30"/>
  <c r="AN33" i="30"/>
  <c r="AN17" i="30"/>
  <c r="AN149" i="30"/>
  <c r="AN141" i="30"/>
  <c r="AN133" i="30"/>
  <c r="AN125" i="30"/>
  <c r="AN117" i="30"/>
  <c r="AN109" i="30"/>
  <c r="AN101" i="30"/>
  <c r="AN93" i="30"/>
  <c r="AN85" i="30"/>
  <c r="AN77" i="30"/>
  <c r="AN69" i="30"/>
  <c r="AN61" i="30"/>
  <c r="AN53" i="30"/>
  <c r="AN45" i="30"/>
  <c r="AN37" i="30"/>
  <c r="AN29" i="30"/>
  <c r="AN21" i="30"/>
  <c r="AN13" i="30"/>
  <c r="AN5" i="30"/>
  <c r="AN139" i="30"/>
  <c r="AN115" i="30"/>
  <c r="AN83" i="30"/>
  <c r="AN59" i="30"/>
  <c r="AN35" i="30"/>
  <c r="AN11" i="30"/>
  <c r="AN154" i="30"/>
  <c r="AN146" i="30"/>
  <c r="AN138" i="30"/>
  <c r="AN130" i="30"/>
  <c r="AN122" i="30"/>
  <c r="AN114" i="30"/>
  <c r="AN106" i="30"/>
  <c r="AN98" i="30"/>
  <c r="AN90" i="30"/>
  <c r="AN82" i="30"/>
  <c r="AN74" i="30"/>
  <c r="AN66" i="30"/>
  <c r="AN58" i="30"/>
  <c r="AN50" i="30"/>
  <c r="AN42" i="30"/>
  <c r="AN34" i="30"/>
  <c r="AN26" i="30"/>
  <c r="AN18" i="30"/>
  <c r="AN10" i="30"/>
  <c r="AN147" i="30"/>
  <c r="AN131" i="30"/>
  <c r="AN107" i="30"/>
  <c r="AN91" i="30"/>
  <c r="AN67" i="30"/>
  <c r="AN43" i="30"/>
  <c r="AN27" i="30"/>
  <c r="AN151" i="30"/>
  <c r="AN143" i="30"/>
  <c r="AN135" i="30"/>
  <c r="AN127" i="30"/>
  <c r="AN119" i="30"/>
  <c r="AN111" i="30"/>
  <c r="AN103" i="30"/>
  <c r="AN95" i="30"/>
  <c r="AN87" i="30"/>
  <c r="AN79" i="30"/>
  <c r="AN71" i="30"/>
  <c r="AN63" i="30"/>
  <c r="AN55" i="30"/>
  <c r="AN47" i="30"/>
  <c r="AN39" i="30"/>
  <c r="AN31" i="30"/>
  <c r="AN23" i="30"/>
  <c r="AN15" i="30"/>
  <c r="AN7" i="30"/>
  <c r="AN123" i="30"/>
  <c r="AN99" i="30"/>
  <c r="AN75" i="30"/>
  <c r="AN51" i="30"/>
  <c r="AN19" i="30"/>
  <c r="AO6" i="16"/>
  <c r="AO9" i="16"/>
  <c r="AO8" i="16"/>
  <c r="AO7" i="16"/>
  <c r="AG3" i="39"/>
  <c r="R418" i="61"/>
  <c r="L419" i="61"/>
  <c r="Q418" i="61"/>
  <c r="AC3" i="15"/>
  <c r="J679" i="61"/>
  <c r="J680" i="61"/>
  <c r="J681" i="61"/>
  <c r="J682" i="61"/>
  <c r="J678" i="61"/>
  <c r="J671" i="61"/>
  <c r="J672" i="61"/>
  <c r="J673" i="61"/>
  <c r="J674" i="61"/>
  <c r="J675" i="61"/>
  <c r="J670" i="61"/>
  <c r="J662" i="61"/>
  <c r="J663" i="61"/>
  <c r="J664" i="61"/>
  <c r="J665" i="61"/>
  <c r="J666" i="61"/>
  <c r="J667" i="61"/>
  <c r="J661" i="61"/>
  <c r="J657" i="61"/>
  <c r="J658" i="61"/>
  <c r="J656" i="61"/>
  <c r="J650" i="61"/>
  <c r="J651" i="61"/>
  <c r="J652" i="61"/>
  <c r="J653" i="61"/>
  <c r="J649" i="61"/>
  <c r="J642" i="61"/>
  <c r="J643" i="61"/>
  <c r="J644" i="61"/>
  <c r="J645" i="61"/>
  <c r="J646" i="61"/>
  <c r="J641" i="61"/>
  <c r="J625" i="61"/>
  <c r="J626" i="61"/>
  <c r="J627" i="61"/>
  <c r="J628" i="61"/>
  <c r="J629" i="61"/>
  <c r="J630" i="61"/>
  <c r="J631" i="61"/>
  <c r="J632" i="61"/>
  <c r="J633" i="61"/>
  <c r="J634" i="61"/>
  <c r="J635" i="61"/>
  <c r="J636" i="61"/>
  <c r="J637" i="61"/>
  <c r="J638" i="61"/>
  <c r="J624" i="61"/>
  <c r="J613" i="61"/>
  <c r="J614" i="61"/>
  <c r="J615" i="61"/>
  <c r="J616" i="61"/>
  <c r="J617" i="61"/>
  <c r="J618" i="61"/>
  <c r="J619" i="61"/>
  <c r="J620" i="61"/>
  <c r="J621" i="61"/>
  <c r="J612" i="61"/>
  <c r="J594" i="61"/>
  <c r="J595" i="61"/>
  <c r="J596" i="61"/>
  <c r="J597" i="61"/>
  <c r="J598" i="61"/>
  <c r="J599" i="61"/>
  <c r="J600" i="61"/>
  <c r="J601" i="61"/>
  <c r="J602" i="61"/>
  <c r="J603" i="61"/>
  <c r="J604" i="61"/>
  <c r="J605" i="61"/>
  <c r="J606" i="61"/>
  <c r="J607" i="61"/>
  <c r="J608" i="61"/>
  <c r="J609" i="61"/>
  <c r="J593" i="61"/>
  <c r="J610" i="61" l="1"/>
  <c r="N27" i="11"/>
  <c r="G36" i="11"/>
  <c r="H36" i="11" s="1"/>
  <c r="F36" i="11"/>
  <c r="F20" i="11"/>
  <c r="J15" i="11"/>
  <c r="D14" i="11"/>
  <c r="L12" i="11"/>
  <c r="AM3" i="34" l="1"/>
  <c r="K61" i="61"/>
  <c r="K71" i="61"/>
  <c r="K72" i="61"/>
  <c r="K76" i="61"/>
  <c r="K79" i="61" l="1"/>
  <c r="K69" i="61"/>
  <c r="K73" i="61"/>
  <c r="K62" i="61"/>
  <c r="K78" i="61"/>
  <c r="K68" i="61"/>
  <c r="K80" i="61"/>
  <c r="K70" i="61"/>
  <c r="K77" i="61"/>
  <c r="F13" i="83"/>
  <c r="G13" i="83" s="1"/>
  <c r="C13" i="83"/>
  <c r="G12" i="83"/>
  <c r="D21" i="83" s="1"/>
  <c r="E12" i="83"/>
  <c r="C21" i="83" s="1"/>
  <c r="G11" i="83"/>
  <c r="D20" i="83" s="1"/>
  <c r="E11" i="83"/>
  <c r="C20" i="83" s="1"/>
  <c r="G10" i="83"/>
  <c r="D19" i="83" s="1"/>
  <c r="E10" i="83"/>
  <c r="C19" i="83" s="1"/>
  <c r="G9" i="83"/>
  <c r="D18" i="83" s="1"/>
  <c r="E9" i="83"/>
  <c r="C18" i="83" s="1"/>
  <c r="G8" i="83"/>
  <c r="D17" i="83" s="1"/>
  <c r="E8" i="83"/>
  <c r="C17" i="83" s="1"/>
  <c r="G7" i="83"/>
  <c r="D16" i="83" s="1"/>
  <c r="G6" i="83"/>
  <c r="D15" i="83" s="1"/>
  <c r="E6" i="83"/>
  <c r="C15" i="83" s="1"/>
  <c r="D22" i="83" l="1"/>
  <c r="D13" i="83"/>
  <c r="E13" i="83" s="1"/>
  <c r="E7" i="83"/>
  <c r="C16" i="83" s="1"/>
  <c r="C22" i="83" l="1"/>
  <c r="J1063" i="61" l="1"/>
  <c r="J1064" i="61"/>
  <c r="J1065" i="61"/>
  <c r="J1056" i="61"/>
  <c r="J1057" i="61"/>
  <c r="J1058" i="61"/>
  <c r="J1059" i="61"/>
  <c r="J1043" i="61"/>
  <c r="J1044" i="61"/>
  <c r="J1045" i="61"/>
  <c r="J1046" i="61"/>
  <c r="J1047" i="61"/>
  <c r="J1048" i="61"/>
  <c r="J1049" i="61"/>
  <c r="J1050" i="61"/>
  <c r="J1051" i="61"/>
  <c r="J1052" i="61"/>
  <c r="J1032" i="61"/>
  <c r="J1033" i="61"/>
  <c r="J1034" i="61"/>
  <c r="J1035" i="61"/>
  <c r="J1036" i="61"/>
  <c r="J1037" i="61"/>
  <c r="J1038" i="61"/>
  <c r="J1039" i="61"/>
  <c r="J1012" i="61"/>
  <c r="J1013" i="61"/>
  <c r="J1014" i="61"/>
  <c r="J1015" i="61"/>
  <c r="J1016" i="61"/>
  <c r="J1017" i="61"/>
  <c r="J1018" i="61"/>
  <c r="J1019" i="61"/>
  <c r="J1020" i="61"/>
  <c r="J1021" i="61"/>
  <c r="J1022" i="61"/>
  <c r="J1023" i="61"/>
  <c r="J1024" i="61"/>
  <c r="J1025" i="61"/>
  <c r="J1026" i="61"/>
  <c r="J1027" i="61"/>
  <c r="J1028" i="61"/>
  <c r="J991" i="61"/>
  <c r="J992" i="61"/>
  <c r="J993" i="61"/>
  <c r="J994" i="61"/>
  <c r="J995" i="61"/>
  <c r="J996" i="61"/>
  <c r="J997" i="61"/>
  <c r="J998" i="61"/>
  <c r="J999" i="61"/>
  <c r="J1000" i="61"/>
  <c r="J1001" i="61"/>
  <c r="J1002" i="61"/>
  <c r="J1003" i="61"/>
  <c r="J1004" i="61"/>
  <c r="J1005" i="61"/>
  <c r="J1006" i="61"/>
  <c r="J1007" i="61"/>
  <c r="J1008" i="61"/>
  <c r="J979" i="61"/>
  <c r="J980" i="61"/>
  <c r="J981" i="61"/>
  <c r="J982" i="61"/>
  <c r="J983" i="61"/>
  <c r="J984" i="61"/>
  <c r="J985" i="61"/>
  <c r="J986" i="61"/>
  <c r="J987" i="61"/>
  <c r="J962" i="61"/>
  <c r="J963" i="61"/>
  <c r="J964" i="61"/>
  <c r="J965" i="61"/>
  <c r="J966" i="61"/>
  <c r="J967" i="61"/>
  <c r="J968" i="61"/>
  <c r="J969" i="61"/>
  <c r="J970" i="61"/>
  <c r="J971" i="61"/>
  <c r="J972" i="61"/>
  <c r="J973" i="61"/>
  <c r="J974" i="61"/>
  <c r="J975" i="61"/>
  <c r="J951" i="61"/>
  <c r="J952" i="61"/>
  <c r="J953" i="61"/>
  <c r="J954" i="61"/>
  <c r="J955" i="61"/>
  <c r="J956" i="61"/>
  <c r="J957" i="61"/>
  <c r="J958" i="61"/>
  <c r="J932" i="61"/>
  <c r="J933" i="61"/>
  <c r="J934" i="61"/>
  <c r="J935" i="61"/>
  <c r="J936" i="61"/>
  <c r="J937" i="61"/>
  <c r="J938" i="61"/>
  <c r="J939" i="61"/>
  <c r="J940" i="61"/>
  <c r="J941" i="61"/>
  <c r="J942" i="61"/>
  <c r="J943" i="61"/>
  <c r="J944" i="61"/>
  <c r="J945" i="61"/>
  <c r="J946" i="61"/>
  <c r="J947" i="61"/>
  <c r="J921" i="61"/>
  <c r="J922" i="61"/>
  <c r="J923" i="61"/>
  <c r="J924" i="61"/>
  <c r="J925" i="61"/>
  <c r="J926" i="61"/>
  <c r="J927" i="61"/>
  <c r="J928" i="61"/>
  <c r="J894" i="61"/>
  <c r="J895" i="61"/>
  <c r="J896" i="61"/>
  <c r="J897" i="61"/>
  <c r="J898" i="61"/>
  <c r="J899" i="61"/>
  <c r="J900" i="61"/>
  <c r="J901" i="61"/>
  <c r="J902" i="61"/>
  <c r="J903" i="61"/>
  <c r="J904" i="61"/>
  <c r="J905" i="61"/>
  <c r="J906" i="61"/>
  <c r="J907" i="61"/>
  <c r="J908" i="61"/>
  <c r="J909" i="61"/>
  <c r="J910" i="61"/>
  <c r="J911" i="61"/>
  <c r="J912" i="61"/>
  <c r="J913" i="61"/>
  <c r="J914" i="61"/>
  <c r="J915" i="61"/>
  <c r="J916" i="61"/>
  <c r="J917" i="61"/>
  <c r="J882" i="61"/>
  <c r="J883" i="61"/>
  <c r="J884" i="61"/>
  <c r="J885" i="61"/>
  <c r="J886" i="61"/>
  <c r="J887" i="61"/>
  <c r="J888" i="61"/>
  <c r="J873" i="61"/>
  <c r="J874" i="61"/>
  <c r="J875" i="61"/>
  <c r="J876" i="61"/>
  <c r="J877" i="61"/>
  <c r="J878" i="61"/>
  <c r="J865" i="61"/>
  <c r="J866" i="61"/>
  <c r="J867" i="61"/>
  <c r="J868" i="61"/>
  <c r="J869" i="61"/>
  <c r="J858" i="61"/>
  <c r="J859" i="61"/>
  <c r="J860" i="61"/>
  <c r="J861" i="61"/>
  <c r="J853" i="61"/>
  <c r="J854" i="61"/>
  <c r="J846" i="61"/>
  <c r="J847" i="61"/>
  <c r="J848" i="61"/>
  <c r="J824" i="61"/>
  <c r="J825" i="61"/>
  <c r="J826" i="61"/>
  <c r="J827" i="61"/>
  <c r="J828" i="61"/>
  <c r="J829" i="61"/>
  <c r="J830" i="61"/>
  <c r="J831" i="61"/>
  <c r="J832" i="61"/>
  <c r="J833" i="61"/>
  <c r="J834" i="61"/>
  <c r="J835" i="61"/>
  <c r="J836" i="61"/>
  <c r="J837" i="61"/>
  <c r="J838" i="61"/>
  <c r="J839" i="61"/>
  <c r="J840" i="61"/>
  <c r="J841" i="61"/>
  <c r="J842" i="61"/>
  <c r="J811" i="61"/>
  <c r="J812" i="61"/>
  <c r="J813" i="61"/>
  <c r="J814" i="61"/>
  <c r="J815" i="61"/>
  <c r="J816" i="61"/>
  <c r="J817" i="61"/>
  <c r="J818" i="61"/>
  <c r="J819" i="61"/>
  <c r="J820" i="61"/>
  <c r="J799" i="61"/>
  <c r="J800" i="61"/>
  <c r="J801" i="61"/>
  <c r="J802" i="61"/>
  <c r="J803" i="61"/>
  <c r="J804" i="61"/>
  <c r="J805" i="61"/>
  <c r="J806" i="61"/>
  <c r="J807" i="61"/>
  <c r="J791" i="61"/>
  <c r="J792" i="61"/>
  <c r="J793" i="61"/>
  <c r="J794" i="61"/>
  <c r="J795" i="61"/>
  <c r="J771" i="61"/>
  <c r="J772" i="61"/>
  <c r="J773" i="61"/>
  <c r="J774" i="61"/>
  <c r="J775" i="61"/>
  <c r="J776" i="61"/>
  <c r="J777" i="61"/>
  <c r="J778" i="61"/>
  <c r="J779" i="61"/>
  <c r="J780" i="61"/>
  <c r="J781" i="61"/>
  <c r="J782" i="61"/>
  <c r="J783" i="61"/>
  <c r="J784" i="61"/>
  <c r="J785" i="61"/>
  <c r="J786" i="61"/>
  <c r="J787" i="61"/>
  <c r="J765" i="61"/>
  <c r="J766" i="61"/>
  <c r="J767" i="61"/>
  <c r="J754" i="61"/>
  <c r="J755" i="61"/>
  <c r="J756" i="61"/>
  <c r="J757" i="61"/>
  <c r="J758" i="61"/>
  <c r="J759" i="61"/>
  <c r="J760" i="61"/>
  <c r="J761" i="61"/>
  <c r="J745" i="61"/>
  <c r="J746" i="61"/>
  <c r="J747" i="61"/>
  <c r="J748" i="61"/>
  <c r="J749" i="61"/>
  <c r="J750" i="61"/>
  <c r="J729" i="61"/>
  <c r="J730" i="61"/>
  <c r="J731" i="61"/>
  <c r="J732" i="61"/>
  <c r="J733" i="61"/>
  <c r="J734" i="61"/>
  <c r="J735" i="61"/>
  <c r="J736" i="61"/>
  <c r="J737" i="61"/>
  <c r="J738" i="61"/>
  <c r="J739" i="61"/>
  <c r="J740" i="61"/>
  <c r="J741" i="61"/>
  <c r="J722" i="61"/>
  <c r="J723" i="61"/>
  <c r="J724" i="61"/>
  <c r="J725" i="61"/>
  <c r="J714" i="61"/>
  <c r="J715" i="61"/>
  <c r="J716" i="61"/>
  <c r="J717" i="61"/>
  <c r="J718" i="61"/>
  <c r="J688" i="61"/>
  <c r="J689" i="61"/>
  <c r="J690" i="61"/>
  <c r="J691" i="61"/>
  <c r="J692" i="61"/>
  <c r="J693" i="61"/>
  <c r="J694" i="61"/>
  <c r="J695" i="61"/>
  <c r="J696" i="61"/>
  <c r="J697" i="61"/>
  <c r="J700" i="61"/>
  <c r="J701" i="61"/>
  <c r="J702" i="61"/>
  <c r="J703" i="61"/>
  <c r="J704" i="61"/>
  <c r="J705" i="61"/>
  <c r="J706" i="61"/>
  <c r="J707" i="61"/>
  <c r="J708" i="61"/>
  <c r="J709" i="61"/>
  <c r="J710" i="61"/>
  <c r="J585" i="61"/>
  <c r="J586" i="61"/>
  <c r="J587" i="61"/>
  <c r="J588" i="61"/>
  <c r="J575" i="61"/>
  <c r="J576" i="61"/>
  <c r="J577" i="61"/>
  <c r="J578" i="61"/>
  <c r="J579" i="61"/>
  <c r="J580" i="61"/>
  <c r="J581" i="61"/>
  <c r="J567" i="61"/>
  <c r="J568" i="61"/>
  <c r="J569" i="61"/>
  <c r="J570" i="61"/>
  <c r="J571" i="61"/>
  <c r="J560" i="61"/>
  <c r="J561" i="61"/>
  <c r="J562" i="61"/>
  <c r="J563" i="61"/>
  <c r="J553" i="61"/>
  <c r="J554" i="61"/>
  <c r="J555" i="61"/>
  <c r="J556" i="61"/>
  <c r="J534" i="61"/>
  <c r="J535" i="61"/>
  <c r="J536" i="61"/>
  <c r="J537" i="61"/>
  <c r="J538" i="61"/>
  <c r="J539" i="61"/>
  <c r="J540" i="61"/>
  <c r="J541" i="61"/>
  <c r="J542" i="61"/>
  <c r="J543" i="61"/>
  <c r="J544" i="61"/>
  <c r="J545" i="61"/>
  <c r="J546" i="61"/>
  <c r="J547" i="61"/>
  <c r="J548" i="61"/>
  <c r="J549" i="61"/>
  <c r="J523" i="61"/>
  <c r="J524" i="61"/>
  <c r="J525" i="61"/>
  <c r="J526" i="61"/>
  <c r="J527" i="61"/>
  <c r="J528" i="61"/>
  <c r="J529" i="61"/>
  <c r="J530" i="61"/>
  <c r="J515" i="61"/>
  <c r="J516" i="61"/>
  <c r="J517" i="61"/>
  <c r="J518" i="61"/>
  <c r="J519" i="61"/>
  <c r="J508" i="61"/>
  <c r="J509" i="61"/>
  <c r="J510" i="61"/>
  <c r="J511" i="61"/>
  <c r="J493" i="61"/>
  <c r="J494" i="61"/>
  <c r="J495" i="61"/>
  <c r="J496" i="61"/>
  <c r="J497" i="61"/>
  <c r="J498" i="61"/>
  <c r="J499" i="61"/>
  <c r="J500" i="61"/>
  <c r="J501" i="61"/>
  <c r="J502" i="61"/>
  <c r="J503" i="61"/>
  <c r="J504" i="61"/>
  <c r="J481" i="61"/>
  <c r="J482" i="61"/>
  <c r="J483" i="61"/>
  <c r="J484" i="61"/>
  <c r="J485" i="61"/>
  <c r="J486" i="61"/>
  <c r="J487" i="61"/>
  <c r="J488" i="61"/>
  <c r="J489" i="61"/>
  <c r="J465" i="61"/>
  <c r="J466" i="61"/>
  <c r="J467" i="61"/>
  <c r="J468" i="61"/>
  <c r="J469" i="61"/>
  <c r="J470" i="61"/>
  <c r="J471" i="61"/>
  <c r="J472" i="61"/>
  <c r="J473" i="61"/>
  <c r="J474" i="61"/>
  <c r="J475" i="61"/>
  <c r="J476" i="61"/>
  <c r="J477" i="61"/>
  <c r="J458" i="61"/>
  <c r="J459" i="61"/>
  <c r="J460" i="61"/>
  <c r="J461" i="61"/>
  <c r="J437" i="61"/>
  <c r="J438" i="61"/>
  <c r="J439" i="61"/>
  <c r="J440" i="61"/>
  <c r="J441" i="61"/>
  <c r="J442" i="61"/>
  <c r="J443" i="61"/>
  <c r="J444" i="61"/>
  <c r="J445" i="61"/>
  <c r="J446" i="61"/>
  <c r="J447" i="61"/>
  <c r="J448" i="61"/>
  <c r="J449" i="61"/>
  <c r="J450" i="61"/>
  <c r="J451" i="61"/>
  <c r="J452" i="61"/>
  <c r="J453" i="61"/>
  <c r="J454" i="61"/>
  <c r="J429" i="61"/>
  <c r="J430" i="61"/>
  <c r="J431" i="61"/>
  <c r="J413" i="61" l="1"/>
  <c r="J414" i="61"/>
  <c r="J415" i="61"/>
  <c r="J402" i="61"/>
  <c r="J403" i="61"/>
  <c r="J404" i="61"/>
  <c r="J405" i="61"/>
  <c r="J406" i="61"/>
  <c r="J407" i="61"/>
  <c r="J408" i="61"/>
  <c r="J409" i="61"/>
  <c r="J396" i="61"/>
  <c r="J397" i="61"/>
  <c r="J398" i="61"/>
  <c r="J389" i="61"/>
  <c r="J390" i="61"/>
  <c r="J391" i="61"/>
  <c r="J392" i="61"/>
  <c r="J377" i="61"/>
  <c r="J378" i="61"/>
  <c r="J379" i="61"/>
  <c r="J380" i="61"/>
  <c r="J381" i="61"/>
  <c r="J382" i="61"/>
  <c r="J383" i="61"/>
  <c r="J384" i="61"/>
  <c r="J385" i="61"/>
  <c r="J374" i="61"/>
  <c r="J375" i="61"/>
  <c r="J376" i="61"/>
  <c r="J363" i="61"/>
  <c r="J364" i="61"/>
  <c r="J365" i="61"/>
  <c r="J366" i="61"/>
  <c r="J367" i="61"/>
  <c r="J368" i="61"/>
  <c r="J369" i="61"/>
  <c r="J370" i="61"/>
  <c r="J341" i="61"/>
  <c r="J342" i="61"/>
  <c r="J343" i="61"/>
  <c r="J344" i="61"/>
  <c r="J345" i="61"/>
  <c r="J346" i="61"/>
  <c r="J347" i="61"/>
  <c r="J348" i="61"/>
  <c r="J349" i="61"/>
  <c r="J350" i="61"/>
  <c r="J351" i="61"/>
  <c r="J352" i="61"/>
  <c r="J353" i="61"/>
  <c r="J354" i="61"/>
  <c r="J355" i="61"/>
  <c r="J356" i="61"/>
  <c r="J357" i="61"/>
  <c r="J358" i="61"/>
  <c r="J359" i="61"/>
  <c r="J324" i="61"/>
  <c r="J325" i="61"/>
  <c r="J326" i="61"/>
  <c r="J327" i="61"/>
  <c r="J328" i="61"/>
  <c r="J329" i="61"/>
  <c r="J330" i="61"/>
  <c r="J331" i="61"/>
  <c r="J332" i="61"/>
  <c r="J333" i="61"/>
  <c r="J334" i="61"/>
  <c r="J335" i="61"/>
  <c r="J336" i="61"/>
  <c r="J337" i="61"/>
  <c r="J312" i="61"/>
  <c r="J313" i="61"/>
  <c r="J314" i="61"/>
  <c r="J315" i="61"/>
  <c r="J316" i="61"/>
  <c r="J317" i="61"/>
  <c r="J318" i="61"/>
  <c r="J319" i="61"/>
  <c r="J320" i="61"/>
  <c r="J298" i="61"/>
  <c r="J299" i="61"/>
  <c r="J300" i="61"/>
  <c r="J301" i="61"/>
  <c r="J302" i="61"/>
  <c r="J303" i="61"/>
  <c r="J304" i="61"/>
  <c r="J305" i="61"/>
  <c r="J306" i="61"/>
  <c r="J307" i="61"/>
  <c r="J308" i="61"/>
  <c r="J292" i="61"/>
  <c r="J293" i="61"/>
  <c r="J294" i="61"/>
  <c r="J284" i="61"/>
  <c r="J285" i="61"/>
  <c r="J286" i="61"/>
  <c r="J287" i="61"/>
  <c r="J288" i="61"/>
  <c r="J268" i="61"/>
  <c r="J269" i="61"/>
  <c r="J270" i="61"/>
  <c r="J271" i="61"/>
  <c r="J272" i="61"/>
  <c r="J273" i="61"/>
  <c r="J274" i="61"/>
  <c r="J275" i="61"/>
  <c r="J276" i="61"/>
  <c r="J277" i="61"/>
  <c r="J278" i="61"/>
  <c r="J279" i="61"/>
  <c r="J280" i="61"/>
  <c r="J257" i="61"/>
  <c r="J258" i="61"/>
  <c r="J259" i="61"/>
  <c r="J260" i="61"/>
  <c r="J261" i="61"/>
  <c r="J262" i="61"/>
  <c r="J263" i="61"/>
  <c r="J264" i="61"/>
  <c r="J239" i="61"/>
  <c r="J240" i="61"/>
  <c r="J241" i="61"/>
  <c r="J242" i="61"/>
  <c r="J244" i="61"/>
  <c r="J245" i="61"/>
  <c r="J246" i="61"/>
  <c r="J247" i="61"/>
  <c r="J248" i="61"/>
  <c r="J249" i="61"/>
  <c r="J250" i="61"/>
  <c r="J251" i="61"/>
  <c r="J252" i="61"/>
  <c r="J253" i="61"/>
  <c r="J226" i="61"/>
  <c r="J227" i="61"/>
  <c r="J228" i="61"/>
  <c r="J229" i="61"/>
  <c r="J230" i="61"/>
  <c r="J231" i="61"/>
  <c r="J232" i="61"/>
  <c r="J233" i="61"/>
  <c r="J234" i="61"/>
  <c r="J235" i="61"/>
  <c r="J213" i="61"/>
  <c r="J214" i="61"/>
  <c r="J215" i="61"/>
  <c r="J216" i="61"/>
  <c r="J217" i="61"/>
  <c r="J218" i="61"/>
  <c r="J219" i="61"/>
  <c r="J220" i="61"/>
  <c r="J221" i="61"/>
  <c r="J222" i="61"/>
  <c r="J188" i="61"/>
  <c r="J189" i="61"/>
  <c r="J190" i="61"/>
  <c r="J191" i="61"/>
  <c r="J192" i="61"/>
  <c r="J193" i="61"/>
  <c r="J194" i="61"/>
  <c r="J195" i="61"/>
  <c r="J196" i="61"/>
  <c r="J197" i="61"/>
  <c r="J198" i="61"/>
  <c r="J199" i="61"/>
  <c r="J200" i="61"/>
  <c r="J201" i="61"/>
  <c r="J202" i="61"/>
  <c r="J203" i="61"/>
  <c r="J204" i="61"/>
  <c r="J205" i="61"/>
  <c r="J206" i="61"/>
  <c r="J207" i="61"/>
  <c r="J208" i="61"/>
  <c r="J209" i="61"/>
  <c r="J183" i="61"/>
  <c r="J184" i="61"/>
  <c r="J185" i="61"/>
  <c r="J186" i="61"/>
  <c r="J187" i="61"/>
  <c r="J172" i="61"/>
  <c r="J173" i="61"/>
  <c r="J174" i="61"/>
  <c r="J175" i="61"/>
  <c r="J176" i="61"/>
  <c r="J177" i="61"/>
  <c r="J157" i="61"/>
  <c r="J158" i="61"/>
  <c r="J159" i="61"/>
  <c r="J160" i="61"/>
  <c r="J161" i="61"/>
  <c r="J162" i="61"/>
  <c r="J163" i="61"/>
  <c r="J164" i="61"/>
  <c r="J165" i="61"/>
  <c r="J166" i="61"/>
  <c r="J167" i="61"/>
  <c r="J168" i="61"/>
  <c r="J138" i="61"/>
  <c r="J139" i="61"/>
  <c r="J140" i="61"/>
  <c r="J141" i="61"/>
  <c r="J142" i="61"/>
  <c r="J143" i="61"/>
  <c r="J144" i="61"/>
  <c r="J145" i="61"/>
  <c r="J146" i="61"/>
  <c r="J147" i="61"/>
  <c r="J148" i="61"/>
  <c r="J149" i="61"/>
  <c r="J150" i="61"/>
  <c r="J151" i="61"/>
  <c r="J152" i="61"/>
  <c r="J153" i="61"/>
  <c r="J122" i="61"/>
  <c r="J123" i="61"/>
  <c r="J125" i="61"/>
  <c r="J126" i="61"/>
  <c r="J127" i="61"/>
  <c r="J128" i="61"/>
  <c r="J129" i="61"/>
  <c r="J130" i="61"/>
  <c r="J131" i="61"/>
  <c r="J132" i="61"/>
  <c r="J133" i="61"/>
  <c r="J134" i="61"/>
  <c r="L115" i="61"/>
  <c r="J108" i="61"/>
  <c r="J109" i="61"/>
  <c r="J111" i="61"/>
  <c r="J112" i="61"/>
  <c r="J113" i="61"/>
  <c r="J114" i="61"/>
  <c r="J115" i="61"/>
  <c r="J116" i="61"/>
  <c r="J117" i="61"/>
  <c r="J118" i="61"/>
  <c r="J86" i="61"/>
  <c r="J87" i="61"/>
  <c r="J88" i="61"/>
  <c r="J89" i="61"/>
  <c r="J90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4" i="61"/>
  <c r="J61" i="61"/>
  <c r="J63" i="61"/>
  <c r="J64" i="61"/>
  <c r="J55" i="61"/>
  <c r="J56" i="61"/>
  <c r="J57" i="61"/>
  <c r="J50" i="61"/>
  <c r="J51" i="61"/>
  <c r="J37" i="61"/>
  <c r="J38" i="61"/>
  <c r="J39" i="61"/>
  <c r="J40" i="61"/>
  <c r="J41" i="61"/>
  <c r="J42" i="61"/>
  <c r="J43" i="61"/>
  <c r="J44" i="61"/>
  <c r="J45" i="61"/>
  <c r="J46" i="61"/>
  <c r="J24" i="61"/>
  <c r="J25" i="61"/>
  <c r="J26" i="61"/>
  <c r="J27" i="61"/>
  <c r="J28" i="61"/>
  <c r="J29" i="61"/>
  <c r="J30" i="61"/>
  <c r="J31" i="61"/>
  <c r="J32" i="61"/>
  <c r="J33" i="61"/>
  <c r="J7" i="61"/>
  <c r="J8" i="61"/>
  <c r="J9" i="61"/>
  <c r="J10" i="61"/>
  <c r="J11" i="61"/>
  <c r="J12" i="61"/>
  <c r="J13" i="61"/>
  <c r="J14" i="61"/>
  <c r="J15" i="61"/>
  <c r="J17" i="61"/>
  <c r="J18" i="61"/>
  <c r="J19" i="61"/>
  <c r="M86" i="61"/>
  <c r="M87" i="61"/>
  <c r="M88" i="61"/>
  <c r="M89" i="61"/>
  <c r="M90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4" i="61"/>
  <c r="M108" i="61"/>
  <c r="M109" i="61"/>
  <c r="M110" i="61"/>
  <c r="M111" i="61"/>
  <c r="M112" i="61"/>
  <c r="M113" i="61"/>
  <c r="M114" i="61"/>
  <c r="M115" i="61"/>
  <c r="M116" i="61"/>
  <c r="M117" i="61"/>
  <c r="M118" i="61"/>
  <c r="M122" i="61"/>
  <c r="M123" i="61"/>
  <c r="M124" i="61"/>
  <c r="M125" i="61"/>
  <c r="M126" i="61"/>
  <c r="M127" i="61"/>
  <c r="M128" i="61"/>
  <c r="M129" i="61"/>
  <c r="M130" i="61"/>
  <c r="M131" i="61"/>
  <c r="M132" i="61"/>
  <c r="M133" i="61"/>
  <c r="M134" i="61"/>
  <c r="M138" i="61"/>
  <c r="M139" i="61"/>
  <c r="M140" i="61"/>
  <c r="M141" i="61"/>
  <c r="M142" i="61"/>
  <c r="M143" i="61"/>
  <c r="M144" i="61"/>
  <c r="M145" i="61"/>
  <c r="M146" i="61"/>
  <c r="M147" i="61"/>
  <c r="M148" i="61"/>
  <c r="M149" i="61"/>
  <c r="M150" i="61"/>
  <c r="M151" i="61"/>
  <c r="M152" i="61"/>
  <c r="M153" i="61"/>
  <c r="M157" i="61"/>
  <c r="M158" i="61"/>
  <c r="M159" i="61"/>
  <c r="M160" i="61"/>
  <c r="M161" i="61"/>
  <c r="M162" i="61"/>
  <c r="M163" i="61"/>
  <c r="M164" i="61"/>
  <c r="M165" i="61"/>
  <c r="M166" i="61"/>
  <c r="M167" i="61"/>
  <c r="M168" i="61"/>
  <c r="M172" i="61"/>
  <c r="M173" i="61"/>
  <c r="M174" i="61"/>
  <c r="M175" i="61"/>
  <c r="M176" i="61"/>
  <c r="M177" i="61"/>
  <c r="L86" i="61"/>
  <c r="L87" i="61"/>
  <c r="L88" i="61"/>
  <c r="L89" i="61"/>
  <c r="L90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4" i="61"/>
  <c r="L108" i="61"/>
  <c r="L109" i="61"/>
  <c r="L110" i="61"/>
  <c r="L111" i="61"/>
  <c r="L112" i="61"/>
  <c r="L113" i="61"/>
  <c r="L114" i="61"/>
  <c r="L116" i="61"/>
  <c r="L117" i="61"/>
  <c r="L118" i="61"/>
  <c r="L122" i="61"/>
  <c r="L123" i="61"/>
  <c r="L124" i="61"/>
  <c r="L125" i="61"/>
  <c r="L126" i="61"/>
  <c r="L127" i="61"/>
  <c r="L128" i="61"/>
  <c r="L129" i="61"/>
  <c r="L130" i="61"/>
  <c r="L131" i="61"/>
  <c r="L132" i="61"/>
  <c r="L133" i="61"/>
  <c r="L134" i="61"/>
  <c r="L138" i="61"/>
  <c r="L139" i="61"/>
  <c r="L140" i="61"/>
  <c r="L141" i="61"/>
  <c r="L142" i="61"/>
  <c r="L143" i="61"/>
  <c r="L144" i="61"/>
  <c r="L145" i="61"/>
  <c r="L146" i="61"/>
  <c r="L147" i="61"/>
  <c r="L148" i="61"/>
  <c r="L149" i="61"/>
  <c r="L150" i="61"/>
  <c r="L151" i="61"/>
  <c r="L152" i="61"/>
  <c r="L153" i="61"/>
  <c r="L157" i="61"/>
  <c r="L158" i="61"/>
  <c r="L159" i="61"/>
  <c r="L160" i="61"/>
  <c r="L161" i="61"/>
  <c r="L162" i="61"/>
  <c r="L163" i="61"/>
  <c r="L164" i="61"/>
  <c r="L165" i="61"/>
  <c r="L166" i="61"/>
  <c r="L167" i="61"/>
  <c r="L168" i="61"/>
  <c r="L172" i="61"/>
  <c r="L173" i="61"/>
  <c r="L174" i="61"/>
  <c r="L175" i="61"/>
  <c r="L176" i="61"/>
  <c r="L177" i="61"/>
  <c r="K143" i="61"/>
  <c r="K90" i="61"/>
  <c r="K98" i="61"/>
  <c r="K108" i="61"/>
  <c r="K116" i="61"/>
  <c r="K126" i="61"/>
  <c r="K134" i="61"/>
  <c r="K144" i="61"/>
  <c r="K152" i="61"/>
  <c r="K162" i="61"/>
  <c r="K172" i="61"/>
  <c r="M7" i="61"/>
  <c r="M8" i="61"/>
  <c r="M9" i="61"/>
  <c r="M10" i="61"/>
  <c r="M11" i="61"/>
  <c r="M12" i="61"/>
  <c r="M13" i="61"/>
  <c r="M14" i="61"/>
  <c r="M15" i="61"/>
  <c r="M17" i="61"/>
  <c r="M19" i="61"/>
  <c r="M23" i="61"/>
  <c r="M24" i="61"/>
  <c r="M25" i="61"/>
  <c r="M26" i="61"/>
  <c r="M27" i="61"/>
  <c r="M28" i="61"/>
  <c r="M29" i="61"/>
  <c r="M30" i="61"/>
  <c r="M31" i="61"/>
  <c r="M32" i="61"/>
  <c r="M33" i="61"/>
  <c r="M37" i="61"/>
  <c r="M38" i="61"/>
  <c r="M39" i="61"/>
  <c r="M40" i="61"/>
  <c r="M41" i="61"/>
  <c r="M42" i="61"/>
  <c r="M43" i="61"/>
  <c r="M44" i="61"/>
  <c r="M45" i="61"/>
  <c r="M46" i="61"/>
  <c r="M50" i="61"/>
  <c r="M51" i="61"/>
  <c r="M55" i="61"/>
  <c r="M56" i="61"/>
  <c r="M57" i="61"/>
  <c r="M61" i="61"/>
  <c r="M62" i="61"/>
  <c r="M63" i="61"/>
  <c r="M64" i="61"/>
  <c r="L9" i="61"/>
  <c r="L10" i="61"/>
  <c r="L11" i="61"/>
  <c r="L12" i="61"/>
  <c r="L17" i="61"/>
  <c r="L18" i="61"/>
  <c r="L19" i="61"/>
  <c r="L25" i="61"/>
  <c r="L26" i="61"/>
  <c r="L28" i="61"/>
  <c r="L29" i="61"/>
  <c r="L32" i="61"/>
  <c r="L33" i="61"/>
  <c r="L37" i="61"/>
  <c r="L38" i="61"/>
  <c r="L39" i="61"/>
  <c r="L40" i="61"/>
  <c r="L42" i="61"/>
  <c r="L43" i="61"/>
  <c r="L44" i="61"/>
  <c r="L45" i="61"/>
  <c r="L46" i="61"/>
  <c r="L50" i="61"/>
  <c r="L55" i="61"/>
  <c r="L56" i="61"/>
  <c r="L57" i="61"/>
  <c r="L61" i="61"/>
  <c r="L62" i="61"/>
  <c r="K13" i="61"/>
  <c r="K14" i="61"/>
  <c r="K23" i="61"/>
  <c r="K24" i="61"/>
  <c r="K31" i="61"/>
  <c r="K32" i="61"/>
  <c r="K41" i="61"/>
  <c r="K42" i="61"/>
  <c r="K51" i="61"/>
  <c r="K63" i="61"/>
  <c r="K64" i="61"/>
  <c r="K12" i="61"/>
  <c r="K30" i="61"/>
  <c r="K40" i="61"/>
  <c r="K50" i="61"/>
  <c r="K7" i="61"/>
  <c r="K8" i="61"/>
  <c r="K9" i="61"/>
  <c r="K10" i="61"/>
  <c r="K11" i="61"/>
  <c r="K15" i="61"/>
  <c r="K17" i="61"/>
  <c r="K18" i="61"/>
  <c r="K19" i="61"/>
  <c r="K25" i="61"/>
  <c r="K26" i="61"/>
  <c r="K27" i="61"/>
  <c r="K28" i="61"/>
  <c r="K29" i="61"/>
  <c r="K33" i="61"/>
  <c r="K37" i="61"/>
  <c r="K38" i="61"/>
  <c r="K39" i="61"/>
  <c r="K43" i="61"/>
  <c r="K44" i="61"/>
  <c r="K45" i="61"/>
  <c r="K46" i="61"/>
  <c r="K55" i="61"/>
  <c r="K56" i="61"/>
  <c r="K57" i="61"/>
  <c r="AO29" i="19" l="1"/>
  <c r="AO5" i="19"/>
  <c r="AO63" i="19"/>
  <c r="AO54" i="19"/>
  <c r="AO22" i="19"/>
  <c r="AO6" i="19"/>
  <c r="AO66" i="19"/>
  <c r="AO57" i="19"/>
  <c r="AO49" i="19"/>
  <c r="AO41" i="19"/>
  <c r="AO33" i="19"/>
  <c r="AO25" i="19"/>
  <c r="AO17" i="19"/>
  <c r="AO9" i="19"/>
  <c r="AO32" i="19"/>
  <c r="AO24" i="19"/>
  <c r="AO8" i="19"/>
  <c r="AO69" i="19"/>
  <c r="AO61" i="19"/>
  <c r="AO36" i="19"/>
  <c r="AO20" i="19"/>
  <c r="AO12" i="19"/>
  <c r="AO64" i="19"/>
  <c r="AO47" i="19"/>
  <c r="AO7" i="19"/>
  <c r="AO31" i="19"/>
  <c r="K109" i="61"/>
  <c r="K174" i="61"/>
  <c r="K164" i="61"/>
  <c r="K146" i="61"/>
  <c r="K138" i="61"/>
  <c r="K128" i="61"/>
  <c r="K118" i="61"/>
  <c r="K110" i="61"/>
  <c r="K100" i="61"/>
  <c r="K92" i="61"/>
  <c r="K173" i="61"/>
  <c r="K163" i="61"/>
  <c r="K153" i="61"/>
  <c r="K145" i="61"/>
  <c r="K127" i="61"/>
  <c r="K117" i="61"/>
  <c r="K99" i="61"/>
  <c r="K91" i="61"/>
  <c r="K175" i="61"/>
  <c r="K165" i="61"/>
  <c r="K157" i="61"/>
  <c r="K147" i="61"/>
  <c r="K139" i="61"/>
  <c r="K129" i="61"/>
  <c r="K111" i="61"/>
  <c r="K101" i="61"/>
  <c r="K93" i="61"/>
  <c r="K161" i="61"/>
  <c r="K151" i="61"/>
  <c r="K133" i="61"/>
  <c r="K125" i="61"/>
  <c r="K115" i="61"/>
  <c r="K97" i="61"/>
  <c r="K89" i="61"/>
  <c r="K176" i="61"/>
  <c r="K166" i="61"/>
  <c r="K158" i="61"/>
  <c r="K148" i="61"/>
  <c r="K140" i="61"/>
  <c r="K130" i="61"/>
  <c r="K122" i="61"/>
  <c r="K112" i="61"/>
  <c r="K102" i="61"/>
  <c r="K94" i="61"/>
  <c r="K86" i="61"/>
  <c r="K168" i="61"/>
  <c r="K160" i="61"/>
  <c r="K150" i="61"/>
  <c r="K142" i="61"/>
  <c r="K132" i="61"/>
  <c r="K124" i="61"/>
  <c r="K114" i="61"/>
  <c r="K104" i="61"/>
  <c r="K96" i="61"/>
  <c r="K88" i="61"/>
  <c r="L23" i="61"/>
  <c r="AO56" i="19"/>
  <c r="AO55" i="19"/>
  <c r="AO48" i="19"/>
  <c r="AO16" i="19"/>
  <c r="AO23" i="19"/>
  <c r="AO15" i="19"/>
  <c r="L31" i="61"/>
  <c r="L41" i="61"/>
  <c r="L30" i="61"/>
  <c r="AO68" i="19"/>
  <c r="AO60" i="19"/>
  <c r="AO51" i="19"/>
  <c r="AO43" i="19"/>
  <c r="AO19" i="19"/>
  <c r="AO11" i="19"/>
  <c r="AO39" i="19"/>
  <c r="L27" i="61"/>
  <c r="AO40" i="19"/>
  <c r="AO67" i="19"/>
  <c r="AO58" i="19"/>
  <c r="AO50" i="19"/>
  <c r="AO42" i="19"/>
  <c r="AO34" i="19"/>
  <c r="AO26" i="19"/>
  <c r="AO18" i="19"/>
  <c r="AO10" i="19"/>
  <c r="AO65" i="19"/>
  <c r="L24" i="61"/>
  <c r="K177" i="61"/>
  <c r="K167" i="61"/>
  <c r="K159" i="61"/>
  <c r="K149" i="61"/>
  <c r="K141" i="61"/>
  <c r="K131" i="61"/>
  <c r="K123" i="61"/>
  <c r="K113" i="61"/>
  <c r="K103" i="61"/>
  <c r="K95" i="61"/>
  <c r="K87" i="61"/>
  <c r="L7" i="61"/>
  <c r="AO71" i="19"/>
  <c r="AO46" i="19"/>
  <c r="AO38" i="19"/>
  <c r="AO30" i="19"/>
  <c r="AO14" i="19"/>
  <c r="L14" i="61"/>
  <c r="AO70" i="19"/>
  <c r="AO62" i="19"/>
  <c r="AO53" i="19"/>
  <c r="AO45" i="19"/>
  <c r="AO37" i="19"/>
  <c r="AO21" i="19"/>
  <c r="AO13" i="19"/>
  <c r="L13" i="61"/>
  <c r="M18" i="61"/>
  <c r="L64" i="61"/>
  <c r="L8" i="61"/>
  <c r="L15" i="61"/>
  <c r="AO52" i="19"/>
  <c r="AO44" i="19"/>
  <c r="AO28" i="19"/>
  <c r="L51" i="61"/>
  <c r="L63" i="61"/>
  <c r="AO27" i="19"/>
  <c r="AO35" i="19"/>
  <c r="M894" i="61"/>
  <c r="M895" i="61"/>
  <c r="M896" i="61"/>
  <c r="M897" i="61"/>
  <c r="M898" i="61"/>
  <c r="M899" i="61"/>
  <c r="M900" i="61"/>
  <c r="M901" i="61"/>
  <c r="M902" i="61"/>
  <c r="M903" i="61"/>
  <c r="M904" i="61"/>
  <c r="M905" i="61"/>
  <c r="M906" i="61"/>
  <c r="M907" i="61"/>
  <c r="M908" i="61"/>
  <c r="M909" i="61"/>
  <c r="M910" i="61"/>
  <c r="M911" i="61"/>
  <c r="M912" i="61"/>
  <c r="M913" i="61"/>
  <c r="M914" i="61"/>
  <c r="M915" i="61"/>
  <c r="M916" i="61"/>
  <c r="M917" i="61"/>
  <c r="M921" i="61"/>
  <c r="M922" i="61"/>
  <c r="M923" i="61"/>
  <c r="M924" i="61"/>
  <c r="M925" i="61"/>
  <c r="M926" i="61"/>
  <c r="M927" i="61"/>
  <c r="M928" i="61"/>
  <c r="M932" i="61"/>
  <c r="M933" i="61"/>
  <c r="M934" i="61"/>
  <c r="M935" i="61"/>
  <c r="M936" i="61"/>
  <c r="M937" i="61"/>
  <c r="M938" i="61"/>
  <c r="M939" i="61"/>
  <c r="M940" i="61"/>
  <c r="M941" i="61"/>
  <c r="M942" i="61"/>
  <c r="M943" i="61"/>
  <c r="M944" i="61"/>
  <c r="M945" i="61"/>
  <c r="M946" i="61"/>
  <c r="M947" i="61"/>
  <c r="M951" i="61"/>
  <c r="M952" i="61"/>
  <c r="M953" i="61"/>
  <c r="M954" i="61"/>
  <c r="M955" i="61"/>
  <c r="M956" i="61"/>
  <c r="M957" i="61"/>
  <c r="M958" i="61"/>
  <c r="M962" i="61"/>
  <c r="M963" i="61"/>
  <c r="M964" i="61"/>
  <c r="M965" i="61"/>
  <c r="M966" i="61"/>
  <c r="M967" i="61"/>
  <c r="M968" i="61"/>
  <c r="M969" i="61"/>
  <c r="M970" i="61"/>
  <c r="M971" i="61"/>
  <c r="M972" i="61"/>
  <c r="M973" i="61"/>
  <c r="M974" i="61"/>
  <c r="M975" i="61"/>
  <c r="M979" i="61"/>
  <c r="M980" i="61"/>
  <c r="M981" i="61"/>
  <c r="M982" i="61"/>
  <c r="M983" i="61"/>
  <c r="M984" i="61"/>
  <c r="M985" i="61"/>
  <c r="M986" i="61"/>
  <c r="M987" i="61"/>
  <c r="M991" i="61"/>
  <c r="M992" i="61"/>
  <c r="M993" i="61"/>
  <c r="M994" i="61"/>
  <c r="M995" i="61"/>
  <c r="M996" i="61"/>
  <c r="M997" i="61"/>
  <c r="M998" i="61"/>
  <c r="M999" i="61"/>
  <c r="M1000" i="61"/>
  <c r="M1001" i="61"/>
  <c r="M1002" i="61"/>
  <c r="M1003" i="61"/>
  <c r="M1004" i="61"/>
  <c r="M1005" i="61"/>
  <c r="M1006" i="61"/>
  <c r="M1007" i="61"/>
  <c r="M1008" i="61"/>
  <c r="M1012" i="61"/>
  <c r="M1013" i="61"/>
  <c r="M1014" i="61"/>
  <c r="M1015" i="61"/>
  <c r="M1016" i="61"/>
  <c r="M1017" i="61"/>
  <c r="M1018" i="61"/>
  <c r="M1019" i="61"/>
  <c r="M1020" i="61"/>
  <c r="M1021" i="61"/>
  <c r="M1022" i="61"/>
  <c r="M1023" i="61"/>
  <c r="M1024" i="61"/>
  <c r="M1025" i="61"/>
  <c r="M1026" i="61"/>
  <c r="M1027" i="61"/>
  <c r="M1028" i="61"/>
  <c r="M1032" i="61"/>
  <c r="M1033" i="61"/>
  <c r="M1034" i="61"/>
  <c r="M1035" i="61"/>
  <c r="M1036" i="61"/>
  <c r="M1037" i="61"/>
  <c r="M1038" i="61"/>
  <c r="M1039" i="61"/>
  <c r="M1043" i="61"/>
  <c r="M1044" i="61"/>
  <c r="M1045" i="61"/>
  <c r="M1046" i="61"/>
  <c r="M1047" i="61"/>
  <c r="M1048" i="61"/>
  <c r="M1049" i="61"/>
  <c r="M1050" i="61"/>
  <c r="M1051" i="61"/>
  <c r="M1052" i="61"/>
  <c r="M1056" i="61"/>
  <c r="M1057" i="61"/>
  <c r="M1058" i="61"/>
  <c r="M1059" i="61"/>
  <c r="M1063" i="61"/>
  <c r="M1064" i="61"/>
  <c r="M1065" i="61"/>
  <c r="L894" i="61"/>
  <c r="L895" i="61"/>
  <c r="L896" i="61"/>
  <c r="L897" i="61"/>
  <c r="L898" i="61"/>
  <c r="L899" i="61"/>
  <c r="L900" i="61"/>
  <c r="L901" i="61"/>
  <c r="L902" i="61"/>
  <c r="L903" i="61"/>
  <c r="L904" i="61"/>
  <c r="L905" i="61"/>
  <c r="L906" i="61"/>
  <c r="L907" i="61"/>
  <c r="L908" i="61"/>
  <c r="L909" i="61"/>
  <c r="L910" i="61"/>
  <c r="L911" i="61"/>
  <c r="L912" i="61"/>
  <c r="L913" i="61"/>
  <c r="L914" i="61"/>
  <c r="L915" i="61"/>
  <c r="L916" i="61"/>
  <c r="L917" i="61"/>
  <c r="L921" i="61"/>
  <c r="L922" i="61"/>
  <c r="L923" i="61"/>
  <c r="L924" i="61"/>
  <c r="L925" i="61"/>
  <c r="L926" i="61"/>
  <c r="L927" i="61"/>
  <c r="L928" i="61"/>
  <c r="L932" i="61"/>
  <c r="L933" i="61"/>
  <c r="L934" i="61"/>
  <c r="L935" i="61"/>
  <c r="L936" i="61"/>
  <c r="L937" i="61"/>
  <c r="L938" i="61"/>
  <c r="L939" i="61"/>
  <c r="L940" i="61"/>
  <c r="L941" i="61"/>
  <c r="L942" i="61"/>
  <c r="L943" i="61"/>
  <c r="L944" i="61"/>
  <c r="L945" i="61"/>
  <c r="L946" i="61"/>
  <c r="L947" i="61"/>
  <c r="L951" i="61"/>
  <c r="L952" i="61"/>
  <c r="L953" i="61"/>
  <c r="L954" i="61"/>
  <c r="L955" i="61"/>
  <c r="L956" i="61"/>
  <c r="L957" i="61"/>
  <c r="L958" i="61"/>
  <c r="L962" i="61"/>
  <c r="L963" i="61"/>
  <c r="L964" i="61"/>
  <c r="L965" i="61"/>
  <c r="L966" i="61"/>
  <c r="L967" i="61"/>
  <c r="L968" i="61"/>
  <c r="L969" i="61"/>
  <c r="L970" i="61"/>
  <c r="L971" i="61"/>
  <c r="L972" i="61"/>
  <c r="L973" i="61"/>
  <c r="L974" i="61"/>
  <c r="L975" i="61"/>
  <c r="L979" i="61"/>
  <c r="L980" i="61"/>
  <c r="L981" i="61"/>
  <c r="L982" i="61"/>
  <c r="L983" i="61"/>
  <c r="L984" i="61"/>
  <c r="L985" i="61"/>
  <c r="L986" i="61"/>
  <c r="L987" i="61"/>
  <c r="L991" i="61"/>
  <c r="L992" i="61"/>
  <c r="L993" i="61"/>
  <c r="L994" i="61"/>
  <c r="L995" i="61"/>
  <c r="L996" i="61"/>
  <c r="L997" i="61"/>
  <c r="L998" i="61"/>
  <c r="L999" i="61"/>
  <c r="L1000" i="61"/>
  <c r="L1001" i="61"/>
  <c r="L1002" i="61"/>
  <c r="L1003" i="61"/>
  <c r="L1004" i="61"/>
  <c r="L1005" i="61"/>
  <c r="L1006" i="61"/>
  <c r="L1007" i="61"/>
  <c r="L1008" i="61"/>
  <c r="AQ108" i="30"/>
  <c r="L1012" i="61"/>
  <c r="L1013" i="61"/>
  <c r="L1014" i="61"/>
  <c r="L1015" i="61"/>
  <c r="L1016" i="61"/>
  <c r="L1017" i="61"/>
  <c r="L1018" i="61"/>
  <c r="L1019" i="61"/>
  <c r="L1020" i="61"/>
  <c r="L1021" i="61"/>
  <c r="L1022" i="61"/>
  <c r="L1023" i="61"/>
  <c r="L1024" i="61"/>
  <c r="L1025" i="61"/>
  <c r="L1026" i="61"/>
  <c r="L1027" i="61"/>
  <c r="L1028" i="61"/>
  <c r="L1032" i="61"/>
  <c r="L1033" i="61"/>
  <c r="L1034" i="61"/>
  <c r="L1035" i="61"/>
  <c r="L1036" i="61"/>
  <c r="L1037" i="61"/>
  <c r="L1038" i="61"/>
  <c r="L1039" i="61"/>
  <c r="L1043" i="61"/>
  <c r="L1044" i="61"/>
  <c r="L1045" i="61"/>
  <c r="L1046" i="61"/>
  <c r="L1047" i="61"/>
  <c r="L1048" i="61"/>
  <c r="L1049" i="61"/>
  <c r="L1050" i="61"/>
  <c r="L1051" i="61"/>
  <c r="L1052" i="61"/>
  <c r="L1056" i="61"/>
  <c r="L1057" i="61"/>
  <c r="L1058" i="61"/>
  <c r="L1059" i="61"/>
  <c r="L1063" i="61"/>
  <c r="L1064" i="61"/>
  <c r="L1065" i="61"/>
  <c r="K913" i="61"/>
  <c r="K970" i="61"/>
  <c r="K1006" i="61"/>
  <c r="K1024" i="61"/>
  <c r="K1044" i="61"/>
  <c r="K1064" i="61"/>
  <c r="M688" i="61"/>
  <c r="M689" i="61"/>
  <c r="M690" i="61"/>
  <c r="M691" i="61"/>
  <c r="M692" i="61"/>
  <c r="M693" i="61"/>
  <c r="M694" i="61"/>
  <c r="M695" i="61"/>
  <c r="M696" i="61"/>
  <c r="M697" i="61"/>
  <c r="M698" i="61"/>
  <c r="M699" i="61"/>
  <c r="M700" i="61"/>
  <c r="M701" i="61"/>
  <c r="M702" i="61"/>
  <c r="M703" i="61"/>
  <c r="M704" i="61"/>
  <c r="M705" i="61"/>
  <c r="M706" i="61"/>
  <c r="M707" i="61"/>
  <c r="M708" i="61"/>
  <c r="M709" i="61"/>
  <c r="M710" i="61"/>
  <c r="M714" i="61"/>
  <c r="M715" i="61"/>
  <c r="M716" i="61"/>
  <c r="M717" i="61"/>
  <c r="M718" i="61"/>
  <c r="M722" i="61"/>
  <c r="M723" i="61"/>
  <c r="M724" i="61"/>
  <c r="M725" i="61"/>
  <c r="M729" i="61"/>
  <c r="M730" i="61"/>
  <c r="M731" i="61"/>
  <c r="M732" i="61"/>
  <c r="M733" i="61"/>
  <c r="M734" i="61"/>
  <c r="M735" i="61"/>
  <c r="M736" i="61"/>
  <c r="M737" i="61"/>
  <c r="M738" i="61"/>
  <c r="M739" i="61"/>
  <c r="M740" i="61"/>
  <c r="M741" i="61"/>
  <c r="M745" i="61"/>
  <c r="M746" i="61"/>
  <c r="M747" i="61"/>
  <c r="M748" i="61"/>
  <c r="M749" i="61"/>
  <c r="M750" i="61"/>
  <c r="M754" i="61"/>
  <c r="M755" i="61"/>
  <c r="M756" i="61"/>
  <c r="M757" i="61"/>
  <c r="M758" i="61"/>
  <c r="M759" i="61"/>
  <c r="M760" i="61"/>
  <c r="M761" i="61"/>
  <c r="M765" i="61"/>
  <c r="M766" i="61"/>
  <c r="M767" i="61"/>
  <c r="M771" i="61"/>
  <c r="M772" i="61"/>
  <c r="M773" i="61"/>
  <c r="M774" i="61"/>
  <c r="M775" i="61"/>
  <c r="M776" i="61"/>
  <c r="M777" i="61"/>
  <c r="M778" i="61"/>
  <c r="M779" i="61"/>
  <c r="M780" i="61"/>
  <c r="M781" i="61"/>
  <c r="M782" i="61"/>
  <c r="M783" i="61"/>
  <c r="M784" i="61"/>
  <c r="M785" i="61"/>
  <c r="M786" i="61"/>
  <c r="M787" i="61"/>
  <c r="M791" i="61"/>
  <c r="M792" i="61"/>
  <c r="M793" i="61"/>
  <c r="M794" i="61"/>
  <c r="M795" i="61"/>
  <c r="M799" i="61"/>
  <c r="M800" i="61"/>
  <c r="M801" i="61"/>
  <c r="M802" i="61"/>
  <c r="M803" i="61"/>
  <c r="M804" i="61"/>
  <c r="M805" i="61"/>
  <c r="M806" i="61"/>
  <c r="M807" i="61"/>
  <c r="M811" i="61"/>
  <c r="M812" i="61"/>
  <c r="M813" i="61"/>
  <c r="M814" i="61"/>
  <c r="M815" i="61"/>
  <c r="M816" i="61"/>
  <c r="M817" i="61"/>
  <c r="M818" i="61"/>
  <c r="M819" i="61"/>
  <c r="M820" i="61"/>
  <c r="M824" i="61"/>
  <c r="M825" i="61"/>
  <c r="M826" i="61"/>
  <c r="M827" i="61"/>
  <c r="M828" i="61"/>
  <c r="M829" i="61"/>
  <c r="M830" i="61"/>
  <c r="M831" i="61"/>
  <c r="M832" i="61"/>
  <c r="M833" i="61"/>
  <c r="M834" i="61"/>
  <c r="M835" i="61"/>
  <c r="M836" i="61"/>
  <c r="M837" i="61"/>
  <c r="M838" i="61"/>
  <c r="M839" i="61"/>
  <c r="M840" i="61"/>
  <c r="M841" i="61"/>
  <c r="M842" i="61"/>
  <c r="M846" i="61"/>
  <c r="M847" i="61"/>
  <c r="M848" i="61"/>
  <c r="M852" i="61"/>
  <c r="M853" i="61"/>
  <c r="M854" i="61"/>
  <c r="M858" i="61"/>
  <c r="M859" i="61"/>
  <c r="M860" i="61"/>
  <c r="M861" i="61"/>
  <c r="M865" i="61"/>
  <c r="M866" i="61"/>
  <c r="M867" i="61"/>
  <c r="M868" i="61"/>
  <c r="M869" i="61"/>
  <c r="M873" i="61"/>
  <c r="M874" i="61"/>
  <c r="M875" i="61"/>
  <c r="M876" i="61"/>
  <c r="M877" i="61"/>
  <c r="M878" i="61"/>
  <c r="M882" i="61"/>
  <c r="M883" i="61"/>
  <c r="M884" i="61"/>
  <c r="M885" i="61"/>
  <c r="M886" i="61"/>
  <c r="M887" i="61"/>
  <c r="M888" i="61"/>
  <c r="AJ7" i="32"/>
  <c r="AJ8" i="32"/>
  <c r="AJ9" i="32"/>
  <c r="AJ10" i="32"/>
  <c r="AJ15" i="32"/>
  <c r="AJ16" i="32"/>
  <c r="AJ17" i="32"/>
  <c r="AJ18" i="32"/>
  <c r="L688" i="61"/>
  <c r="L689" i="61"/>
  <c r="L690" i="61"/>
  <c r="L691" i="61"/>
  <c r="L692" i="61"/>
  <c r="L693" i="61"/>
  <c r="L694" i="61"/>
  <c r="L695" i="61"/>
  <c r="L696" i="61"/>
  <c r="L697" i="61"/>
  <c r="L698" i="61"/>
  <c r="L699" i="61"/>
  <c r="L700" i="61"/>
  <c r="L701" i="61"/>
  <c r="L702" i="61"/>
  <c r="L703" i="61"/>
  <c r="L704" i="61"/>
  <c r="L705" i="61"/>
  <c r="L706" i="61"/>
  <c r="L707" i="61"/>
  <c r="L708" i="61"/>
  <c r="L709" i="61"/>
  <c r="L710" i="61"/>
  <c r="L714" i="61"/>
  <c r="L715" i="61"/>
  <c r="L716" i="61"/>
  <c r="L717" i="61"/>
  <c r="L718" i="61"/>
  <c r="L722" i="61"/>
  <c r="L723" i="61"/>
  <c r="L724" i="61"/>
  <c r="L725" i="61"/>
  <c r="AJ57" i="32"/>
  <c r="L729" i="61"/>
  <c r="L730" i="61"/>
  <c r="L731" i="61"/>
  <c r="L732" i="61"/>
  <c r="L733" i="61"/>
  <c r="L734" i="61"/>
  <c r="L735" i="61"/>
  <c r="L736" i="61"/>
  <c r="L737" i="61"/>
  <c r="L738" i="61"/>
  <c r="L739" i="61"/>
  <c r="L740" i="61"/>
  <c r="L741" i="61"/>
  <c r="AJ71" i="32"/>
  <c r="L745" i="61"/>
  <c r="L746" i="61"/>
  <c r="L747" i="61"/>
  <c r="L748" i="61"/>
  <c r="L749" i="61"/>
  <c r="L750" i="61"/>
  <c r="L754" i="61"/>
  <c r="L755" i="61"/>
  <c r="L756" i="61"/>
  <c r="L757" i="61"/>
  <c r="L758" i="61"/>
  <c r="L759" i="61"/>
  <c r="L760" i="61"/>
  <c r="L761" i="61"/>
  <c r="AJ87" i="32"/>
  <c r="L765" i="61"/>
  <c r="L766" i="61"/>
  <c r="L767" i="61"/>
  <c r="L771" i="61"/>
  <c r="L772" i="61"/>
  <c r="L773" i="61"/>
  <c r="L774" i="61"/>
  <c r="L775" i="61"/>
  <c r="L776" i="61"/>
  <c r="L777" i="61"/>
  <c r="L778" i="61"/>
  <c r="L779" i="61"/>
  <c r="L780" i="61"/>
  <c r="L781" i="61"/>
  <c r="L782" i="61"/>
  <c r="L783" i="61"/>
  <c r="L784" i="61"/>
  <c r="L785" i="61"/>
  <c r="L786" i="61"/>
  <c r="L787" i="61"/>
  <c r="L791" i="61"/>
  <c r="L792" i="61"/>
  <c r="L793" i="61"/>
  <c r="L794" i="61"/>
  <c r="L795" i="61"/>
  <c r="L799" i="61"/>
  <c r="L800" i="61"/>
  <c r="L801" i="61"/>
  <c r="L802" i="61"/>
  <c r="L803" i="61"/>
  <c r="L804" i="61"/>
  <c r="L805" i="61"/>
  <c r="L806" i="61"/>
  <c r="L807" i="61"/>
  <c r="L811" i="61"/>
  <c r="L812" i="61"/>
  <c r="L813" i="61"/>
  <c r="L814" i="61"/>
  <c r="L815" i="61"/>
  <c r="L816" i="61"/>
  <c r="L817" i="61"/>
  <c r="L818" i="61"/>
  <c r="L819" i="61"/>
  <c r="L820" i="61"/>
  <c r="AJ136" i="32"/>
  <c r="L824" i="61"/>
  <c r="L825" i="61"/>
  <c r="L826" i="61"/>
  <c r="L827" i="61"/>
  <c r="L828" i="61"/>
  <c r="L829" i="61"/>
  <c r="L830" i="61"/>
  <c r="L831" i="61"/>
  <c r="L832" i="61"/>
  <c r="L833" i="61"/>
  <c r="L834" i="61"/>
  <c r="L835" i="61"/>
  <c r="L836" i="61"/>
  <c r="L837" i="61"/>
  <c r="L838" i="61"/>
  <c r="L839" i="61"/>
  <c r="L840" i="61"/>
  <c r="L841" i="61"/>
  <c r="L842" i="61"/>
  <c r="L846" i="61"/>
  <c r="L847" i="61"/>
  <c r="L848" i="61"/>
  <c r="AJ160" i="32"/>
  <c r="L852" i="61"/>
  <c r="L853" i="61"/>
  <c r="L854" i="61"/>
  <c r="L858" i="61"/>
  <c r="L859" i="61"/>
  <c r="L860" i="61"/>
  <c r="L861" i="61"/>
  <c r="AJ169" i="32"/>
  <c r="L865" i="61"/>
  <c r="L866" i="61"/>
  <c r="L867" i="61"/>
  <c r="L868" i="61"/>
  <c r="L869" i="61"/>
  <c r="AJ175" i="32"/>
  <c r="L873" i="61"/>
  <c r="L874" i="61"/>
  <c r="L875" i="61"/>
  <c r="L876" i="61"/>
  <c r="L877" i="61"/>
  <c r="L878" i="61"/>
  <c r="L882" i="61"/>
  <c r="L883" i="61"/>
  <c r="L884" i="61"/>
  <c r="L885" i="61"/>
  <c r="L886" i="61"/>
  <c r="L887" i="61"/>
  <c r="L888" i="61"/>
  <c r="K702" i="61"/>
  <c r="K740" i="61"/>
  <c r="K878" i="61"/>
  <c r="K888" i="61"/>
  <c r="K835" i="61"/>
  <c r="K688" i="61"/>
  <c r="K689" i="61"/>
  <c r="K694" i="61"/>
  <c r="K695" i="61"/>
  <c r="K696" i="61"/>
  <c r="K697" i="61"/>
  <c r="K703" i="61"/>
  <c r="K704" i="61"/>
  <c r="K705" i="61"/>
  <c r="K710" i="61"/>
  <c r="K714" i="61"/>
  <c r="K715" i="61"/>
  <c r="K722" i="61"/>
  <c r="K723" i="61"/>
  <c r="K724" i="61"/>
  <c r="K725" i="61"/>
  <c r="K732" i="61"/>
  <c r="K733" i="61"/>
  <c r="K734" i="61"/>
  <c r="K735" i="61"/>
  <c r="K741" i="61"/>
  <c r="K745" i="61"/>
  <c r="K750" i="61"/>
  <c r="K754" i="61"/>
  <c r="K755" i="61"/>
  <c r="K760" i="61"/>
  <c r="K761" i="61"/>
  <c r="K765" i="61"/>
  <c r="K772" i="61"/>
  <c r="K773" i="61"/>
  <c r="K774" i="61"/>
  <c r="K775" i="61"/>
  <c r="K780" i="61"/>
  <c r="K781" i="61"/>
  <c r="K782" i="61"/>
  <c r="K783" i="61"/>
  <c r="K791" i="61"/>
  <c r="K792" i="61"/>
  <c r="K793" i="61"/>
  <c r="K800" i="61"/>
  <c r="K801" i="61"/>
  <c r="K802" i="61"/>
  <c r="K803" i="61"/>
  <c r="K811" i="61"/>
  <c r="K812" i="61"/>
  <c r="K813" i="61"/>
  <c r="K818" i="61"/>
  <c r="K819" i="61"/>
  <c r="K820" i="61"/>
  <c r="K828" i="61"/>
  <c r="K829" i="61"/>
  <c r="K830" i="61"/>
  <c r="K831" i="61"/>
  <c r="K836" i="61"/>
  <c r="K837" i="61"/>
  <c r="K838" i="61"/>
  <c r="K839" i="61"/>
  <c r="K846" i="61"/>
  <c r="K847" i="61"/>
  <c r="K848" i="61"/>
  <c r="K858" i="61"/>
  <c r="K859" i="61"/>
  <c r="K860" i="61"/>
  <c r="K861" i="61"/>
  <c r="K868" i="61"/>
  <c r="K869" i="61"/>
  <c r="K873" i="61"/>
  <c r="K882" i="61"/>
  <c r="K883" i="61"/>
  <c r="M594" i="61"/>
  <c r="M595" i="61"/>
  <c r="M596" i="61"/>
  <c r="M597" i="61"/>
  <c r="M598" i="61"/>
  <c r="M599" i="61"/>
  <c r="M600" i="61"/>
  <c r="M601" i="61"/>
  <c r="M602" i="61"/>
  <c r="M603" i="61"/>
  <c r="M604" i="61"/>
  <c r="M605" i="61"/>
  <c r="M606" i="61"/>
  <c r="M607" i="61"/>
  <c r="M608" i="61"/>
  <c r="M609" i="61"/>
  <c r="M613" i="61"/>
  <c r="M614" i="61"/>
  <c r="M615" i="61"/>
  <c r="M616" i="61"/>
  <c r="M617" i="61"/>
  <c r="M618" i="61"/>
  <c r="M619" i="61"/>
  <c r="M620" i="61"/>
  <c r="M621" i="61"/>
  <c r="M625" i="61"/>
  <c r="M626" i="61"/>
  <c r="M627" i="61"/>
  <c r="M628" i="61"/>
  <c r="M629" i="61"/>
  <c r="M630" i="61"/>
  <c r="M631" i="61"/>
  <c r="M632" i="61"/>
  <c r="M633" i="61"/>
  <c r="M634" i="61"/>
  <c r="M635" i="61"/>
  <c r="M636" i="61"/>
  <c r="M637" i="61"/>
  <c r="M638" i="61"/>
  <c r="M642" i="61"/>
  <c r="M643" i="61"/>
  <c r="M644" i="61"/>
  <c r="M645" i="61"/>
  <c r="M646" i="61"/>
  <c r="M650" i="61"/>
  <c r="M651" i="61"/>
  <c r="M652" i="61"/>
  <c r="M653" i="61"/>
  <c r="M657" i="61"/>
  <c r="M658" i="61"/>
  <c r="M662" i="61"/>
  <c r="M663" i="61"/>
  <c r="M664" i="61"/>
  <c r="M665" i="61"/>
  <c r="M666" i="61"/>
  <c r="M667" i="61"/>
  <c r="M671" i="61"/>
  <c r="M672" i="61"/>
  <c r="M673" i="61"/>
  <c r="M674" i="61"/>
  <c r="M675" i="61"/>
  <c r="M679" i="61"/>
  <c r="M680" i="61"/>
  <c r="M681" i="61"/>
  <c r="M682" i="61"/>
  <c r="AN5" i="34"/>
  <c r="AN7" i="34"/>
  <c r="AN11" i="34"/>
  <c r="L594" i="61"/>
  <c r="L595" i="61"/>
  <c r="L596" i="61"/>
  <c r="L597" i="61"/>
  <c r="L598" i="61"/>
  <c r="L599" i="61"/>
  <c r="L600" i="61"/>
  <c r="L601" i="61"/>
  <c r="L602" i="61"/>
  <c r="L603" i="61"/>
  <c r="L604" i="61"/>
  <c r="L605" i="61"/>
  <c r="L606" i="61"/>
  <c r="L607" i="61"/>
  <c r="L608" i="61"/>
  <c r="L609" i="61"/>
  <c r="AN29" i="34"/>
  <c r="L613" i="61"/>
  <c r="L614" i="61"/>
  <c r="L615" i="61"/>
  <c r="L616" i="61"/>
  <c r="L617" i="61"/>
  <c r="L618" i="61"/>
  <c r="L619" i="61"/>
  <c r="L620" i="61"/>
  <c r="L621" i="61"/>
  <c r="AN39" i="34"/>
  <c r="L625" i="61"/>
  <c r="L626" i="61"/>
  <c r="L627" i="61"/>
  <c r="L628" i="61"/>
  <c r="L629" i="61"/>
  <c r="L630" i="61"/>
  <c r="L631" i="61"/>
  <c r="L632" i="61"/>
  <c r="L633" i="61"/>
  <c r="L634" i="61"/>
  <c r="L635" i="61"/>
  <c r="L636" i="61"/>
  <c r="L637" i="61"/>
  <c r="L638" i="61"/>
  <c r="AN54" i="34"/>
  <c r="L642" i="61"/>
  <c r="L643" i="61"/>
  <c r="L644" i="61"/>
  <c r="L645" i="61"/>
  <c r="L646" i="61"/>
  <c r="AN60" i="34"/>
  <c r="L650" i="61"/>
  <c r="L651" i="61"/>
  <c r="L652" i="61"/>
  <c r="L653" i="61"/>
  <c r="L657" i="61"/>
  <c r="L658" i="61"/>
  <c r="AN68" i="34"/>
  <c r="L662" i="61"/>
  <c r="L663" i="61"/>
  <c r="L664" i="61"/>
  <c r="L665" i="61"/>
  <c r="L666" i="61"/>
  <c r="L667" i="61"/>
  <c r="AN75" i="34"/>
  <c r="L671" i="61"/>
  <c r="L672" i="61"/>
  <c r="L673" i="61"/>
  <c r="L674" i="61"/>
  <c r="L675" i="61"/>
  <c r="L679" i="61"/>
  <c r="L680" i="61"/>
  <c r="L682" i="61"/>
  <c r="K629" i="61"/>
  <c r="K594" i="61"/>
  <c r="K595" i="61"/>
  <c r="K600" i="61"/>
  <c r="K601" i="61"/>
  <c r="K602" i="61"/>
  <c r="K603" i="61"/>
  <c r="K608" i="61"/>
  <c r="K609" i="61"/>
  <c r="K613" i="61"/>
  <c r="K618" i="61"/>
  <c r="K619" i="61"/>
  <c r="K620" i="61"/>
  <c r="K621" i="61"/>
  <c r="K628" i="61"/>
  <c r="K630" i="61"/>
  <c r="K631" i="61"/>
  <c r="K632" i="61"/>
  <c r="K636" i="61"/>
  <c r="K637" i="61"/>
  <c r="K638" i="61"/>
  <c r="K642" i="61"/>
  <c r="K646" i="61"/>
  <c r="K650" i="61"/>
  <c r="K651" i="61"/>
  <c r="K652" i="61"/>
  <c r="K658" i="61"/>
  <c r="K662" i="61"/>
  <c r="K663" i="61"/>
  <c r="K664" i="61"/>
  <c r="K671" i="61"/>
  <c r="K672" i="61"/>
  <c r="K673" i="61"/>
  <c r="K674" i="61"/>
  <c r="K680" i="61"/>
  <c r="K681" i="61"/>
  <c r="K682" i="61"/>
  <c r="AL49" i="39"/>
  <c r="AL113" i="39"/>
  <c r="M437" i="61"/>
  <c r="M438" i="61"/>
  <c r="M439" i="61"/>
  <c r="M440" i="61"/>
  <c r="M441" i="61"/>
  <c r="M442" i="61"/>
  <c r="M443" i="61"/>
  <c r="M444" i="61"/>
  <c r="M445" i="61"/>
  <c r="M446" i="61"/>
  <c r="M447" i="61"/>
  <c r="M448" i="61"/>
  <c r="M449" i="61"/>
  <c r="M450" i="61"/>
  <c r="M451" i="61"/>
  <c r="M452" i="61"/>
  <c r="M453" i="61"/>
  <c r="M454" i="61"/>
  <c r="M458" i="61"/>
  <c r="M459" i="61"/>
  <c r="M460" i="61"/>
  <c r="M461" i="61"/>
  <c r="M465" i="61"/>
  <c r="M466" i="61"/>
  <c r="M467" i="61"/>
  <c r="M468" i="61"/>
  <c r="M469" i="61"/>
  <c r="M470" i="61"/>
  <c r="M471" i="61"/>
  <c r="M472" i="61"/>
  <c r="M473" i="61"/>
  <c r="M474" i="61"/>
  <c r="M475" i="61"/>
  <c r="M476" i="61"/>
  <c r="M477" i="61"/>
  <c r="M481" i="61"/>
  <c r="M482" i="61"/>
  <c r="M483" i="61"/>
  <c r="M484" i="61"/>
  <c r="M485" i="61"/>
  <c r="M486" i="61"/>
  <c r="M487" i="61"/>
  <c r="M488" i="61"/>
  <c r="M489" i="61"/>
  <c r="M493" i="61"/>
  <c r="M494" i="61"/>
  <c r="M495" i="61"/>
  <c r="M496" i="61"/>
  <c r="M497" i="61"/>
  <c r="M498" i="61"/>
  <c r="M499" i="61"/>
  <c r="M500" i="61"/>
  <c r="M501" i="61"/>
  <c r="M502" i="61"/>
  <c r="M503" i="61"/>
  <c r="M504" i="61"/>
  <c r="M508" i="61"/>
  <c r="M509" i="61"/>
  <c r="M510" i="61"/>
  <c r="M511" i="61"/>
  <c r="M515" i="61"/>
  <c r="M516" i="61"/>
  <c r="M517" i="61"/>
  <c r="M518" i="61"/>
  <c r="M519" i="61"/>
  <c r="M523" i="61"/>
  <c r="M524" i="61"/>
  <c r="M525" i="61"/>
  <c r="M526" i="61"/>
  <c r="M527" i="61"/>
  <c r="M528" i="61"/>
  <c r="M529" i="61"/>
  <c r="M530" i="61"/>
  <c r="M534" i="61"/>
  <c r="M535" i="61"/>
  <c r="M536" i="61"/>
  <c r="M537" i="61"/>
  <c r="M538" i="61"/>
  <c r="M539" i="61"/>
  <c r="M540" i="61"/>
  <c r="M541" i="61"/>
  <c r="M542" i="61"/>
  <c r="M543" i="61"/>
  <c r="M544" i="61"/>
  <c r="M545" i="61"/>
  <c r="M546" i="61"/>
  <c r="M547" i="61"/>
  <c r="M548" i="61"/>
  <c r="M549" i="61"/>
  <c r="M553" i="61"/>
  <c r="M554" i="61"/>
  <c r="M555" i="61"/>
  <c r="M556" i="61"/>
  <c r="M560" i="61"/>
  <c r="M561" i="61"/>
  <c r="M562" i="61"/>
  <c r="M563" i="61"/>
  <c r="M567" i="61"/>
  <c r="M568" i="61"/>
  <c r="M569" i="61"/>
  <c r="M570" i="61"/>
  <c r="M571" i="61"/>
  <c r="M575" i="61"/>
  <c r="M576" i="61"/>
  <c r="M577" i="61"/>
  <c r="M578" i="61"/>
  <c r="M579" i="61"/>
  <c r="M580" i="61"/>
  <c r="M581" i="61"/>
  <c r="M585" i="61"/>
  <c r="M586" i="61"/>
  <c r="M587" i="61"/>
  <c r="M588" i="61"/>
  <c r="L437" i="61"/>
  <c r="L438" i="61"/>
  <c r="L439" i="61"/>
  <c r="L440" i="61"/>
  <c r="L441" i="61"/>
  <c r="L442" i="61"/>
  <c r="L443" i="61"/>
  <c r="L444" i="61"/>
  <c r="L445" i="61"/>
  <c r="L446" i="61"/>
  <c r="L447" i="61"/>
  <c r="L448" i="61"/>
  <c r="L449" i="61"/>
  <c r="L450" i="61"/>
  <c r="L451" i="61"/>
  <c r="L452" i="61"/>
  <c r="L453" i="61"/>
  <c r="L454" i="61"/>
  <c r="L458" i="61"/>
  <c r="L459" i="61"/>
  <c r="L460" i="61"/>
  <c r="L461" i="61"/>
  <c r="L465" i="61"/>
  <c r="L466" i="61"/>
  <c r="L467" i="61"/>
  <c r="L468" i="61"/>
  <c r="L469" i="61"/>
  <c r="L470" i="61"/>
  <c r="L471" i="61"/>
  <c r="L472" i="61"/>
  <c r="L473" i="61"/>
  <c r="L474" i="61"/>
  <c r="L475" i="61"/>
  <c r="L476" i="61"/>
  <c r="L477" i="61"/>
  <c r="AL42" i="39"/>
  <c r="L481" i="61"/>
  <c r="L482" i="61"/>
  <c r="L483" i="61"/>
  <c r="L484" i="61"/>
  <c r="L485" i="61"/>
  <c r="L486" i="61"/>
  <c r="L487" i="61"/>
  <c r="L488" i="61"/>
  <c r="L489" i="61"/>
  <c r="L493" i="61"/>
  <c r="L494" i="61"/>
  <c r="L495" i="61"/>
  <c r="L496" i="61"/>
  <c r="L497" i="61"/>
  <c r="L498" i="61"/>
  <c r="L499" i="61"/>
  <c r="L500" i="61"/>
  <c r="L501" i="61"/>
  <c r="L502" i="61"/>
  <c r="L503" i="61"/>
  <c r="L504" i="61"/>
  <c r="AL65" i="39"/>
  <c r="L508" i="61"/>
  <c r="L509" i="61"/>
  <c r="L510" i="61"/>
  <c r="L511" i="61"/>
  <c r="L515" i="61"/>
  <c r="L516" i="61"/>
  <c r="L517" i="61"/>
  <c r="L518" i="61"/>
  <c r="L519" i="61"/>
  <c r="L523" i="61"/>
  <c r="L524" i="61"/>
  <c r="L525" i="61"/>
  <c r="L526" i="61"/>
  <c r="L527" i="61"/>
  <c r="L528" i="61"/>
  <c r="L529" i="61"/>
  <c r="L530" i="61"/>
  <c r="L534" i="61"/>
  <c r="L535" i="61"/>
  <c r="L536" i="61"/>
  <c r="L537" i="61"/>
  <c r="L538" i="61"/>
  <c r="L539" i="61"/>
  <c r="L540" i="61"/>
  <c r="L541" i="61"/>
  <c r="L542" i="61"/>
  <c r="L543" i="61"/>
  <c r="L544" i="61"/>
  <c r="L545" i="61"/>
  <c r="L546" i="61"/>
  <c r="L547" i="61"/>
  <c r="L548" i="61"/>
  <c r="L549" i="61"/>
  <c r="L553" i="61"/>
  <c r="L554" i="61"/>
  <c r="L555" i="61"/>
  <c r="L556" i="61"/>
  <c r="L560" i="61"/>
  <c r="R560" i="61" s="1"/>
  <c r="L561" i="61"/>
  <c r="L562" i="61"/>
  <c r="L563" i="61"/>
  <c r="L567" i="61"/>
  <c r="L568" i="61"/>
  <c r="L569" i="61"/>
  <c r="L570" i="61"/>
  <c r="L571" i="61"/>
  <c r="L575" i="61"/>
  <c r="L576" i="61"/>
  <c r="L577" i="61"/>
  <c r="L578" i="61"/>
  <c r="L579" i="61"/>
  <c r="L580" i="61"/>
  <c r="L581" i="61"/>
  <c r="L585" i="61"/>
  <c r="L586" i="61"/>
  <c r="L587" i="61"/>
  <c r="L588" i="61"/>
  <c r="K448" i="61"/>
  <c r="K495" i="61"/>
  <c r="K496" i="61"/>
  <c r="K553" i="61"/>
  <c r="K575" i="61"/>
  <c r="K440" i="61"/>
  <c r="K468" i="61"/>
  <c r="K504" i="61"/>
  <c r="K516" i="61"/>
  <c r="K544" i="61"/>
  <c r="K586" i="61"/>
  <c r="K438" i="61"/>
  <c r="K439" i="61"/>
  <c r="K443" i="61"/>
  <c r="K444" i="61"/>
  <c r="K446" i="61"/>
  <c r="K447" i="61"/>
  <c r="K451" i="61"/>
  <c r="K452" i="61"/>
  <c r="K454" i="61"/>
  <c r="K461" i="61"/>
  <c r="K466" i="61"/>
  <c r="K471" i="61"/>
  <c r="K472" i="61"/>
  <c r="K474" i="61"/>
  <c r="K475" i="61"/>
  <c r="K481" i="61"/>
  <c r="K482" i="61"/>
  <c r="K484" i="61"/>
  <c r="K485" i="61"/>
  <c r="K489" i="61"/>
  <c r="K494" i="61"/>
  <c r="K499" i="61"/>
  <c r="K500" i="61"/>
  <c r="K502" i="61"/>
  <c r="K503" i="61"/>
  <c r="K509" i="61"/>
  <c r="K510" i="61"/>
  <c r="K515" i="61"/>
  <c r="K519" i="61"/>
  <c r="K524" i="61"/>
  <c r="K525" i="61"/>
  <c r="K526" i="61"/>
  <c r="K529" i="61"/>
  <c r="K530" i="61"/>
  <c r="K534" i="61"/>
  <c r="K535" i="61"/>
  <c r="K539" i="61"/>
  <c r="K540" i="61"/>
  <c r="K542" i="61"/>
  <c r="K547" i="61"/>
  <c r="K548" i="61"/>
  <c r="K560" i="61"/>
  <c r="K562" i="61"/>
  <c r="K563" i="61"/>
  <c r="K569" i="61"/>
  <c r="K570" i="61"/>
  <c r="K576" i="61"/>
  <c r="K579" i="61"/>
  <c r="K580" i="61"/>
  <c r="K585" i="61"/>
  <c r="AJ3" i="39"/>
  <c r="M183" i="61"/>
  <c r="M184" i="61"/>
  <c r="M185" i="61"/>
  <c r="M186" i="61"/>
  <c r="M187" i="61"/>
  <c r="M188" i="61"/>
  <c r="M189" i="61"/>
  <c r="M190" i="61"/>
  <c r="M191" i="61"/>
  <c r="M192" i="61"/>
  <c r="M193" i="61"/>
  <c r="M194" i="61"/>
  <c r="M195" i="61"/>
  <c r="M196" i="61"/>
  <c r="M197" i="61"/>
  <c r="M198" i="61"/>
  <c r="M199" i="61"/>
  <c r="M200" i="61"/>
  <c r="M201" i="61"/>
  <c r="M202" i="61"/>
  <c r="M203" i="61"/>
  <c r="M204" i="61"/>
  <c r="M205" i="61"/>
  <c r="M206" i="61"/>
  <c r="M207" i="61"/>
  <c r="M208" i="61"/>
  <c r="M209" i="61"/>
  <c r="M213" i="61"/>
  <c r="M214" i="61"/>
  <c r="M215" i="61"/>
  <c r="M216" i="61"/>
  <c r="M217" i="61"/>
  <c r="M218" i="61"/>
  <c r="M219" i="61"/>
  <c r="M220" i="61"/>
  <c r="M221" i="61"/>
  <c r="M222" i="61"/>
  <c r="M226" i="61"/>
  <c r="M227" i="61"/>
  <c r="M228" i="61"/>
  <c r="M229" i="61"/>
  <c r="M230" i="61"/>
  <c r="M231" i="61"/>
  <c r="M232" i="61"/>
  <c r="M233" i="61"/>
  <c r="M234" i="61"/>
  <c r="M235" i="61"/>
  <c r="M239" i="61"/>
  <c r="M240" i="61"/>
  <c r="M241" i="61"/>
  <c r="M242" i="61"/>
  <c r="M243" i="61"/>
  <c r="M244" i="61"/>
  <c r="M245" i="61"/>
  <c r="M246" i="61"/>
  <c r="M247" i="61"/>
  <c r="M248" i="61"/>
  <c r="M249" i="61"/>
  <c r="M250" i="61"/>
  <c r="M251" i="61"/>
  <c r="M252" i="61"/>
  <c r="M253" i="61"/>
  <c r="M257" i="61"/>
  <c r="M258" i="61"/>
  <c r="M259" i="61"/>
  <c r="M260" i="61"/>
  <c r="M261" i="61"/>
  <c r="M262" i="61"/>
  <c r="M263" i="61"/>
  <c r="M264" i="61"/>
  <c r="M268" i="61"/>
  <c r="M269" i="61"/>
  <c r="M270" i="61"/>
  <c r="M271" i="61"/>
  <c r="M272" i="61"/>
  <c r="M273" i="61"/>
  <c r="M274" i="61"/>
  <c r="M275" i="61"/>
  <c r="M276" i="61"/>
  <c r="M277" i="61"/>
  <c r="M278" i="61"/>
  <c r="M279" i="61"/>
  <c r="M280" i="61"/>
  <c r="M284" i="61"/>
  <c r="M285" i="61"/>
  <c r="M286" i="61"/>
  <c r="M287" i="61"/>
  <c r="M288" i="61"/>
  <c r="M292" i="61"/>
  <c r="M293" i="61"/>
  <c r="M294" i="61"/>
  <c r="M298" i="61"/>
  <c r="M299" i="61"/>
  <c r="M300" i="61"/>
  <c r="M301" i="61"/>
  <c r="M302" i="61"/>
  <c r="M303" i="61"/>
  <c r="M304" i="61"/>
  <c r="M305" i="61"/>
  <c r="M306" i="61"/>
  <c r="M307" i="61"/>
  <c r="M308" i="61"/>
  <c r="M312" i="61"/>
  <c r="M313" i="61"/>
  <c r="M314" i="61"/>
  <c r="M315" i="61"/>
  <c r="M316" i="61"/>
  <c r="M317" i="61"/>
  <c r="M318" i="61"/>
  <c r="M319" i="61"/>
  <c r="M320" i="61"/>
  <c r="M324" i="61"/>
  <c r="M325" i="61"/>
  <c r="M326" i="61"/>
  <c r="M327" i="61"/>
  <c r="M328" i="61"/>
  <c r="M329" i="61"/>
  <c r="M330" i="61"/>
  <c r="M331" i="61"/>
  <c r="M332" i="61"/>
  <c r="M333" i="61"/>
  <c r="M334" i="61"/>
  <c r="M335" i="61"/>
  <c r="M336" i="61"/>
  <c r="M337" i="61"/>
  <c r="M341" i="61"/>
  <c r="M342" i="61"/>
  <c r="M343" i="61"/>
  <c r="M344" i="61"/>
  <c r="M345" i="61"/>
  <c r="M346" i="61"/>
  <c r="M347" i="61"/>
  <c r="M348" i="61"/>
  <c r="M349" i="61"/>
  <c r="M350" i="61"/>
  <c r="M351" i="61"/>
  <c r="M352" i="61"/>
  <c r="M353" i="61"/>
  <c r="M354" i="61"/>
  <c r="M355" i="61"/>
  <c r="M356" i="61"/>
  <c r="M357" i="61"/>
  <c r="M358" i="61"/>
  <c r="M359" i="61"/>
  <c r="M363" i="61"/>
  <c r="M364" i="61"/>
  <c r="M365" i="61"/>
  <c r="M366" i="61"/>
  <c r="M367" i="61"/>
  <c r="M368" i="61"/>
  <c r="M369" i="61"/>
  <c r="M370" i="61"/>
  <c r="M374" i="61"/>
  <c r="M375" i="61"/>
  <c r="M376" i="61"/>
  <c r="M377" i="61"/>
  <c r="M378" i="61"/>
  <c r="M379" i="61"/>
  <c r="M380" i="61"/>
  <c r="M381" i="61"/>
  <c r="M382" i="61"/>
  <c r="M383" i="61"/>
  <c r="M384" i="61"/>
  <c r="M385" i="61"/>
  <c r="M389" i="61"/>
  <c r="M390" i="61"/>
  <c r="M391" i="61"/>
  <c r="M392" i="61"/>
  <c r="M396" i="61"/>
  <c r="M397" i="61"/>
  <c r="M398" i="61"/>
  <c r="M402" i="61"/>
  <c r="M403" i="61"/>
  <c r="M404" i="61"/>
  <c r="M405" i="61"/>
  <c r="M406" i="61"/>
  <c r="M407" i="61"/>
  <c r="M408" i="61"/>
  <c r="M409" i="61"/>
  <c r="M413" i="61"/>
  <c r="M414" i="61"/>
  <c r="M415" i="61"/>
  <c r="M429" i="61"/>
  <c r="M430" i="61"/>
  <c r="M431" i="61"/>
  <c r="L183" i="61"/>
  <c r="L184" i="61"/>
  <c r="L185" i="61"/>
  <c r="L186" i="61"/>
  <c r="L187" i="61"/>
  <c r="L188" i="61"/>
  <c r="L189" i="61"/>
  <c r="L190" i="61"/>
  <c r="L191" i="61"/>
  <c r="L192" i="61"/>
  <c r="L193" i="61"/>
  <c r="L194" i="61"/>
  <c r="L195" i="61"/>
  <c r="L196" i="61"/>
  <c r="L197" i="61"/>
  <c r="L198" i="61"/>
  <c r="L199" i="61"/>
  <c r="L200" i="61"/>
  <c r="L201" i="61"/>
  <c r="L202" i="61"/>
  <c r="L203" i="61"/>
  <c r="L204" i="61"/>
  <c r="L205" i="61"/>
  <c r="L206" i="61"/>
  <c r="L207" i="61"/>
  <c r="L208" i="61"/>
  <c r="L209" i="61"/>
  <c r="L213" i="61"/>
  <c r="L214" i="61"/>
  <c r="L215" i="61"/>
  <c r="L216" i="61"/>
  <c r="L217" i="61"/>
  <c r="L218" i="61"/>
  <c r="L219" i="61"/>
  <c r="L220" i="61"/>
  <c r="L221" i="61"/>
  <c r="L222" i="61"/>
  <c r="L226" i="61"/>
  <c r="L227" i="61"/>
  <c r="L228" i="61"/>
  <c r="L229" i="61"/>
  <c r="L230" i="61"/>
  <c r="L231" i="61"/>
  <c r="L232" i="61"/>
  <c r="L233" i="61"/>
  <c r="L234" i="61"/>
  <c r="L235" i="61"/>
  <c r="L239" i="61"/>
  <c r="L240" i="61"/>
  <c r="L241" i="61"/>
  <c r="L242" i="61"/>
  <c r="L243" i="61"/>
  <c r="L244" i="61"/>
  <c r="L245" i="61"/>
  <c r="L246" i="61"/>
  <c r="L247" i="61"/>
  <c r="L248" i="61"/>
  <c r="L249" i="61"/>
  <c r="L250" i="61"/>
  <c r="L251" i="61"/>
  <c r="L252" i="61"/>
  <c r="L253" i="61"/>
  <c r="L257" i="61"/>
  <c r="L258" i="61"/>
  <c r="L259" i="61"/>
  <c r="L260" i="61"/>
  <c r="L261" i="61"/>
  <c r="L262" i="61"/>
  <c r="L263" i="61"/>
  <c r="L264" i="61"/>
  <c r="L268" i="61"/>
  <c r="L269" i="61"/>
  <c r="L270" i="61"/>
  <c r="L271" i="61"/>
  <c r="L272" i="61"/>
  <c r="L273" i="61"/>
  <c r="L274" i="61"/>
  <c r="L275" i="61"/>
  <c r="L276" i="61"/>
  <c r="L277" i="61"/>
  <c r="L278" i="61"/>
  <c r="L279" i="61"/>
  <c r="L280" i="61"/>
  <c r="L284" i="61"/>
  <c r="L285" i="61"/>
  <c r="L286" i="61"/>
  <c r="L287" i="61"/>
  <c r="L288" i="61"/>
  <c r="L292" i="61"/>
  <c r="L293" i="61"/>
  <c r="L294" i="61"/>
  <c r="L298" i="61"/>
  <c r="L299" i="61"/>
  <c r="L300" i="61"/>
  <c r="L301" i="61"/>
  <c r="L302" i="61"/>
  <c r="L303" i="61"/>
  <c r="L304" i="61"/>
  <c r="L305" i="61"/>
  <c r="L306" i="61"/>
  <c r="L307" i="61"/>
  <c r="L308" i="61"/>
  <c r="L312" i="61"/>
  <c r="L313" i="61"/>
  <c r="L314" i="61"/>
  <c r="L315" i="61"/>
  <c r="L316" i="61"/>
  <c r="L317" i="61"/>
  <c r="L318" i="61"/>
  <c r="L319" i="61"/>
  <c r="L320" i="61"/>
  <c r="L324" i="61"/>
  <c r="L325" i="61"/>
  <c r="L326" i="61"/>
  <c r="L327" i="61"/>
  <c r="L328" i="61"/>
  <c r="L329" i="61"/>
  <c r="L330" i="61"/>
  <c r="L331" i="61"/>
  <c r="L332" i="61"/>
  <c r="L333" i="61"/>
  <c r="L334" i="61"/>
  <c r="L335" i="61"/>
  <c r="L336" i="61"/>
  <c r="L337" i="61"/>
  <c r="L341" i="61"/>
  <c r="L342" i="61"/>
  <c r="L343" i="61"/>
  <c r="L344" i="61"/>
  <c r="L345" i="61"/>
  <c r="L346" i="61"/>
  <c r="L347" i="61"/>
  <c r="L348" i="61"/>
  <c r="L349" i="61"/>
  <c r="L350" i="61"/>
  <c r="L351" i="61"/>
  <c r="L352" i="61"/>
  <c r="L353" i="61"/>
  <c r="L354" i="61"/>
  <c r="L355" i="61"/>
  <c r="L356" i="61"/>
  <c r="L357" i="61"/>
  <c r="L358" i="61"/>
  <c r="L359" i="61"/>
  <c r="L363" i="61"/>
  <c r="L364" i="61"/>
  <c r="L365" i="61"/>
  <c r="L366" i="61"/>
  <c r="L367" i="61"/>
  <c r="L368" i="61"/>
  <c r="L369" i="61"/>
  <c r="L370" i="61"/>
  <c r="L374" i="61"/>
  <c r="L375" i="61"/>
  <c r="L376" i="61"/>
  <c r="L377" i="61"/>
  <c r="L378" i="61"/>
  <c r="L379" i="61"/>
  <c r="L380" i="61"/>
  <c r="L381" i="61"/>
  <c r="L382" i="61"/>
  <c r="L383" i="61"/>
  <c r="L384" i="61"/>
  <c r="L385" i="61"/>
  <c r="L389" i="61"/>
  <c r="L390" i="61"/>
  <c r="L391" i="61"/>
  <c r="L392" i="61"/>
  <c r="L396" i="61"/>
  <c r="L397" i="61"/>
  <c r="L398" i="61"/>
  <c r="L402" i="61"/>
  <c r="L403" i="61"/>
  <c r="L404" i="61"/>
  <c r="L405" i="61"/>
  <c r="L406" i="61"/>
  <c r="L407" i="61"/>
  <c r="L408" i="61"/>
  <c r="L409" i="61"/>
  <c r="L413" i="61"/>
  <c r="L414" i="61"/>
  <c r="L415" i="61"/>
  <c r="L429" i="61"/>
  <c r="L430" i="61"/>
  <c r="L431" i="61"/>
  <c r="K219" i="61"/>
  <c r="K228" i="61"/>
  <c r="K368" i="61"/>
  <c r="K376" i="61"/>
  <c r="K294" i="61"/>
  <c r="K185" i="61"/>
  <c r="K187" i="61"/>
  <c r="K192" i="61"/>
  <c r="K195" i="61"/>
  <c r="K200" i="61"/>
  <c r="K203" i="61"/>
  <c r="K208" i="61"/>
  <c r="K213" i="61"/>
  <c r="K221" i="61"/>
  <c r="K231" i="61"/>
  <c r="K241" i="61"/>
  <c r="K245" i="61"/>
  <c r="K248" i="61"/>
  <c r="K258" i="61"/>
  <c r="K263" i="61"/>
  <c r="K268" i="61"/>
  <c r="K273" i="61"/>
  <c r="K276" i="61"/>
  <c r="K286" i="61"/>
  <c r="K298" i="61"/>
  <c r="K303" i="61"/>
  <c r="K306" i="61"/>
  <c r="K313" i="61"/>
  <c r="K316" i="61"/>
  <c r="K326" i="61"/>
  <c r="K332" i="61"/>
  <c r="K334" i="61"/>
  <c r="K341" i="61"/>
  <c r="K344" i="61"/>
  <c r="K349" i="61"/>
  <c r="K352" i="61"/>
  <c r="K357" i="61"/>
  <c r="K370" i="61"/>
  <c r="K379" i="61"/>
  <c r="K384" i="61"/>
  <c r="K389" i="61"/>
  <c r="K396" i="61"/>
  <c r="K407" i="61"/>
  <c r="K409" i="61"/>
  <c r="K431" i="61"/>
  <c r="Q415" i="61" l="1"/>
  <c r="K1014" i="61"/>
  <c r="K912" i="61"/>
  <c r="K1059" i="61"/>
  <c r="K1039" i="61"/>
  <c r="K1013" i="61"/>
  <c r="K995" i="61"/>
  <c r="K975" i="61"/>
  <c r="K911" i="61"/>
  <c r="K903" i="61"/>
  <c r="K1050" i="61"/>
  <c r="K1032" i="61"/>
  <c r="K1004" i="61"/>
  <c r="K986" i="61"/>
  <c r="K958" i="61"/>
  <c r="K932" i="61"/>
  <c r="K922" i="61"/>
  <c r="K896" i="61"/>
  <c r="K1049" i="61"/>
  <c r="K1021" i="61"/>
  <c r="K1003" i="61"/>
  <c r="K985" i="61"/>
  <c r="K967" i="61"/>
  <c r="K947" i="61"/>
  <c r="K939" i="61"/>
  <c r="K921" i="61"/>
  <c r="K895" i="61"/>
  <c r="K1022" i="61"/>
  <c r="K996" i="61"/>
  <c r="K968" i="61"/>
  <c r="K940" i="61"/>
  <c r="K904" i="61"/>
  <c r="K1027" i="61"/>
  <c r="K983" i="61"/>
  <c r="K945" i="61"/>
  <c r="K909" i="61"/>
  <c r="K1056" i="61"/>
  <c r="K1046" i="61"/>
  <c r="K1036" i="61"/>
  <c r="K1026" i="61"/>
  <c r="K1018" i="61"/>
  <c r="K1008" i="61"/>
  <c r="K1000" i="61"/>
  <c r="K992" i="61"/>
  <c r="K982" i="61"/>
  <c r="K972" i="61"/>
  <c r="K964" i="61"/>
  <c r="K954" i="61"/>
  <c r="K944" i="61"/>
  <c r="K936" i="61"/>
  <c r="K926" i="61"/>
  <c r="K916" i="61"/>
  <c r="K908" i="61"/>
  <c r="K900" i="61"/>
  <c r="K1037" i="61"/>
  <c r="K993" i="61"/>
  <c r="K955" i="61"/>
  <c r="K917" i="61"/>
  <c r="K1065" i="61"/>
  <c r="K1045" i="61"/>
  <c r="K1035" i="61"/>
  <c r="K1025" i="61"/>
  <c r="K1017" i="61"/>
  <c r="K1007" i="61"/>
  <c r="K999" i="61"/>
  <c r="K991" i="61"/>
  <c r="K981" i="61"/>
  <c r="K971" i="61"/>
  <c r="K963" i="61"/>
  <c r="K953" i="61"/>
  <c r="K943" i="61"/>
  <c r="K935" i="61"/>
  <c r="K925" i="61"/>
  <c r="K915" i="61"/>
  <c r="K907" i="61"/>
  <c r="K899" i="61"/>
  <c r="K1063" i="61"/>
  <c r="K1043" i="61"/>
  <c r="K1023" i="61"/>
  <c r="K1005" i="61"/>
  <c r="K987" i="61"/>
  <c r="K969" i="61"/>
  <c r="K897" i="61"/>
  <c r="AQ64" i="30"/>
  <c r="K1057" i="61"/>
  <c r="K973" i="61"/>
  <c r="K937" i="61"/>
  <c r="K901" i="61"/>
  <c r="K1047" i="61"/>
  <c r="K1019" i="61"/>
  <c r="K1001" i="61"/>
  <c r="K965" i="61"/>
  <c r="K927" i="61"/>
  <c r="AQ146" i="30"/>
  <c r="AJ178" i="32"/>
  <c r="K867" i="61"/>
  <c r="K817" i="61"/>
  <c r="AJ182" i="32"/>
  <c r="AJ78" i="32"/>
  <c r="AJ46" i="32"/>
  <c r="AJ22" i="32"/>
  <c r="AJ14" i="32"/>
  <c r="AJ6" i="32"/>
  <c r="AJ146" i="32"/>
  <c r="AJ186" i="32"/>
  <c r="AJ106" i="32"/>
  <c r="AJ90" i="32"/>
  <c r="K884" i="61"/>
  <c r="K874" i="61"/>
  <c r="K852" i="61"/>
  <c r="K840" i="61"/>
  <c r="K832" i="61"/>
  <c r="K824" i="61"/>
  <c r="K814" i="61"/>
  <c r="K804" i="61"/>
  <c r="K794" i="61"/>
  <c r="K784" i="61"/>
  <c r="K776" i="61"/>
  <c r="K766" i="61"/>
  <c r="K756" i="61"/>
  <c r="K746" i="61"/>
  <c r="K736" i="61"/>
  <c r="K716" i="61"/>
  <c r="K706" i="61"/>
  <c r="K698" i="61"/>
  <c r="K690" i="61"/>
  <c r="AJ58" i="32"/>
  <c r="AJ170" i="32"/>
  <c r="AJ82" i="32"/>
  <c r="AJ154" i="32"/>
  <c r="AJ74" i="32"/>
  <c r="K887" i="61"/>
  <c r="K827" i="61"/>
  <c r="K799" i="61"/>
  <c r="K779" i="61"/>
  <c r="K759" i="61"/>
  <c r="K739" i="61"/>
  <c r="K693" i="61"/>
  <c r="AJ156" i="32"/>
  <c r="AJ20" i="32"/>
  <c r="K886" i="61"/>
  <c r="K866" i="61"/>
  <c r="K842" i="61"/>
  <c r="K826" i="61"/>
  <c r="K806" i="61"/>
  <c r="K786" i="61"/>
  <c r="K758" i="61"/>
  <c r="K738" i="61"/>
  <c r="K718" i="61"/>
  <c r="K700" i="61"/>
  <c r="AJ91" i="32"/>
  <c r="AJ11" i="32"/>
  <c r="AJ138" i="32"/>
  <c r="AJ4" i="32"/>
  <c r="AJ122" i="32"/>
  <c r="AJ42" i="32"/>
  <c r="K877" i="61"/>
  <c r="K807" i="61"/>
  <c r="K787" i="61"/>
  <c r="K771" i="61"/>
  <c r="K749" i="61"/>
  <c r="K731" i="61"/>
  <c r="K709" i="61"/>
  <c r="K701" i="61"/>
  <c r="AJ164" i="32"/>
  <c r="AJ52" i="32"/>
  <c r="AJ12" i="32"/>
  <c r="K876" i="61"/>
  <c r="K854" i="61"/>
  <c r="K834" i="61"/>
  <c r="K816" i="61"/>
  <c r="K778" i="61"/>
  <c r="K748" i="61"/>
  <c r="K730" i="61"/>
  <c r="K708" i="61"/>
  <c r="K692" i="61"/>
  <c r="AJ115" i="32"/>
  <c r="AJ19" i="32"/>
  <c r="AJ50" i="32"/>
  <c r="AJ114" i="32"/>
  <c r="AJ26" i="32"/>
  <c r="AN6" i="34"/>
  <c r="AN12" i="34"/>
  <c r="AN35" i="34"/>
  <c r="AN10" i="34"/>
  <c r="AN4" i="34"/>
  <c r="AN81" i="34"/>
  <c r="AN65" i="34"/>
  <c r="AN9" i="34"/>
  <c r="K614" i="61"/>
  <c r="K604" i="61"/>
  <c r="K596" i="61"/>
  <c r="AN67" i="34"/>
  <c r="AN27" i="34"/>
  <c r="AN83" i="34"/>
  <c r="K666" i="61"/>
  <c r="K644" i="61"/>
  <c r="K634" i="61"/>
  <c r="K626" i="61"/>
  <c r="K616" i="61"/>
  <c r="K606" i="61"/>
  <c r="K598" i="61"/>
  <c r="AN8" i="34"/>
  <c r="AN51" i="34"/>
  <c r="AN19" i="34"/>
  <c r="AN59" i="34"/>
  <c r="K675" i="61"/>
  <c r="K665" i="61"/>
  <c r="K653" i="61"/>
  <c r="K643" i="61"/>
  <c r="K633" i="61"/>
  <c r="K625" i="61"/>
  <c r="K615" i="61"/>
  <c r="K605" i="61"/>
  <c r="K597" i="61"/>
  <c r="K679" i="61"/>
  <c r="K667" i="61"/>
  <c r="K657" i="61"/>
  <c r="K645" i="61"/>
  <c r="K635" i="61"/>
  <c r="K627" i="61"/>
  <c r="K617" i="61"/>
  <c r="K607" i="61"/>
  <c r="K599" i="61"/>
  <c r="AN43" i="34"/>
  <c r="AL26" i="39"/>
  <c r="AL89" i="39"/>
  <c r="K543" i="61"/>
  <c r="K467" i="61"/>
  <c r="AL73" i="39"/>
  <c r="AL9" i="39"/>
  <c r="AL90" i="39"/>
  <c r="AL112" i="39"/>
  <c r="AL25" i="39"/>
  <c r="K554" i="61"/>
  <c r="K536" i="61"/>
  <c r="K486" i="61"/>
  <c r="K476" i="61"/>
  <c r="K458" i="61"/>
  <c r="AL130" i="39"/>
  <c r="AL66" i="39"/>
  <c r="AL129" i="39"/>
  <c r="AL121" i="39"/>
  <c r="AL57" i="39"/>
  <c r="AL114" i="39"/>
  <c r="AL50" i="39"/>
  <c r="AL72" i="39"/>
  <c r="AL8" i="39"/>
  <c r="K588" i="61"/>
  <c r="K568" i="61"/>
  <c r="K546" i="61"/>
  <c r="K528" i="61"/>
  <c r="K498" i="61"/>
  <c r="K460" i="61"/>
  <c r="K442" i="61"/>
  <c r="AL126" i="39"/>
  <c r="AL102" i="39"/>
  <c r="AL98" i="39"/>
  <c r="AL80" i="39"/>
  <c r="AL34" i="39"/>
  <c r="AL16" i="39"/>
  <c r="AL23" i="39"/>
  <c r="AL120" i="39"/>
  <c r="AL97" i="39"/>
  <c r="AL74" i="39"/>
  <c r="AL56" i="39"/>
  <c r="AL33" i="39"/>
  <c r="AL10" i="39"/>
  <c r="AL96" i="39"/>
  <c r="AL32" i="39"/>
  <c r="K556" i="61"/>
  <c r="K518" i="61"/>
  <c r="K488" i="61"/>
  <c r="K450" i="61"/>
  <c r="AL118" i="39"/>
  <c r="AL70" i="39"/>
  <c r="K587" i="61"/>
  <c r="K577" i="61"/>
  <c r="K555" i="61"/>
  <c r="K537" i="61"/>
  <c r="K517" i="61"/>
  <c r="K497" i="61"/>
  <c r="K477" i="61"/>
  <c r="K459" i="61"/>
  <c r="K441" i="61"/>
  <c r="AL85" i="39"/>
  <c r="AL106" i="39"/>
  <c r="AL88" i="39"/>
  <c r="AL24" i="39"/>
  <c r="AL76" i="39"/>
  <c r="AL52" i="39"/>
  <c r="AL28" i="39"/>
  <c r="AL128" i="39"/>
  <c r="AL105" i="39"/>
  <c r="AL82" i="39"/>
  <c r="AL64" i="39"/>
  <c r="AL41" i="39"/>
  <c r="AL18" i="39"/>
  <c r="K578" i="61"/>
  <c r="K538" i="61"/>
  <c r="K508" i="61"/>
  <c r="K470" i="61"/>
  <c r="AL48" i="39"/>
  <c r="K567" i="61"/>
  <c r="K545" i="61"/>
  <c r="K527" i="61"/>
  <c r="K487" i="61"/>
  <c r="K469" i="61"/>
  <c r="K449" i="61"/>
  <c r="K581" i="61"/>
  <c r="K571" i="61"/>
  <c r="K561" i="61"/>
  <c r="K549" i="61"/>
  <c r="K541" i="61"/>
  <c r="K523" i="61"/>
  <c r="K511" i="61"/>
  <c r="K501" i="61"/>
  <c r="K493" i="61"/>
  <c r="K483" i="61"/>
  <c r="K473" i="61"/>
  <c r="K465" i="61"/>
  <c r="K453" i="61"/>
  <c r="K445" i="61"/>
  <c r="K437" i="61"/>
  <c r="AL107" i="39"/>
  <c r="AL122" i="39"/>
  <c r="AL104" i="39"/>
  <c r="AL81" i="39"/>
  <c r="AL58" i="39"/>
  <c r="AL40" i="39"/>
  <c r="AL17" i="39"/>
  <c r="K408" i="61"/>
  <c r="K398" i="61"/>
  <c r="K378" i="61"/>
  <c r="K369" i="61"/>
  <c r="K359" i="61"/>
  <c r="K351" i="61"/>
  <c r="K343" i="61"/>
  <c r="K333" i="61"/>
  <c r="K325" i="61"/>
  <c r="K315" i="61"/>
  <c r="K305" i="61"/>
  <c r="K285" i="61"/>
  <c r="K275" i="61"/>
  <c r="K257" i="61"/>
  <c r="K247" i="61"/>
  <c r="K240" i="61"/>
  <c r="K230" i="61"/>
  <c r="K220" i="61"/>
  <c r="K202" i="61"/>
  <c r="K194" i="61"/>
  <c r="K186" i="61"/>
  <c r="K397" i="61"/>
  <c r="K385" i="61"/>
  <c r="K377" i="61"/>
  <c r="K358" i="61"/>
  <c r="K350" i="61"/>
  <c r="K342" i="61"/>
  <c r="K324" i="61"/>
  <c r="K314" i="61"/>
  <c r="K304" i="61"/>
  <c r="K284" i="61"/>
  <c r="K274" i="61"/>
  <c r="K264" i="61"/>
  <c r="K246" i="61"/>
  <c r="K239" i="61"/>
  <c r="K229" i="61"/>
  <c r="K209" i="61"/>
  <c r="K201" i="61"/>
  <c r="K193" i="61"/>
  <c r="K406" i="61"/>
  <c r="K367" i="61"/>
  <c r="K331" i="61"/>
  <c r="K293" i="61"/>
  <c r="K253" i="61"/>
  <c r="K218" i="61"/>
  <c r="K184" i="61"/>
  <c r="K413" i="61"/>
  <c r="K403" i="61"/>
  <c r="K391" i="61"/>
  <c r="K381" i="61"/>
  <c r="K374" i="61"/>
  <c r="K364" i="61"/>
  <c r="K354" i="61"/>
  <c r="K346" i="61"/>
  <c r="K336" i="61"/>
  <c r="K328" i="61"/>
  <c r="K318" i="61"/>
  <c r="K308" i="61"/>
  <c r="K300" i="61"/>
  <c r="K288" i="61"/>
  <c r="K278" i="61"/>
  <c r="K270" i="61"/>
  <c r="K260" i="61"/>
  <c r="K250" i="61"/>
  <c r="K243" i="61"/>
  <c r="K233" i="61"/>
  <c r="K215" i="61"/>
  <c r="K205" i="61"/>
  <c r="K197" i="61"/>
  <c r="K189" i="61"/>
  <c r="K430" i="61"/>
  <c r="K415" i="61"/>
  <c r="K405" i="61"/>
  <c r="K383" i="61"/>
  <c r="K375" i="61"/>
  <c r="K366" i="61"/>
  <c r="K356" i="61"/>
  <c r="K348" i="61"/>
  <c r="K330" i="61"/>
  <c r="K320" i="61"/>
  <c r="K312" i="61"/>
  <c r="K302" i="61"/>
  <c r="K292" i="61"/>
  <c r="K280" i="61"/>
  <c r="K272" i="61"/>
  <c r="K262" i="61"/>
  <c r="K252" i="61"/>
  <c r="K244" i="61"/>
  <c r="K235" i="61"/>
  <c r="K227" i="61"/>
  <c r="K217" i="61"/>
  <c r="K207" i="61"/>
  <c r="K199" i="61"/>
  <c r="K191" i="61"/>
  <c r="K183" i="61"/>
  <c r="K402" i="61"/>
  <c r="K390" i="61"/>
  <c r="K380" i="61"/>
  <c r="K363" i="61"/>
  <c r="K353" i="61"/>
  <c r="K345" i="61"/>
  <c r="K335" i="61"/>
  <c r="K327" i="61"/>
  <c r="K317" i="61"/>
  <c r="K307" i="61"/>
  <c r="K299" i="61"/>
  <c r="K287" i="61"/>
  <c r="K277" i="61"/>
  <c r="K269" i="61"/>
  <c r="K259" i="61"/>
  <c r="K249" i="61"/>
  <c r="K242" i="61"/>
  <c r="K232" i="61"/>
  <c r="K222" i="61"/>
  <c r="K214" i="61"/>
  <c r="K204" i="61"/>
  <c r="K196" i="61"/>
  <c r="K188" i="61"/>
  <c r="K429" i="61"/>
  <c r="K414" i="61"/>
  <c r="K404" i="61"/>
  <c r="K392" i="61"/>
  <c r="K382" i="61"/>
  <c r="K365" i="61"/>
  <c r="K355" i="61"/>
  <c r="K347" i="61"/>
  <c r="K337" i="61"/>
  <c r="K329" i="61"/>
  <c r="K319" i="61"/>
  <c r="K301" i="61"/>
  <c r="K279" i="61"/>
  <c r="K271" i="61"/>
  <c r="K261" i="61"/>
  <c r="K251" i="61"/>
  <c r="K234" i="61"/>
  <c r="K226" i="61"/>
  <c r="K216" i="61"/>
  <c r="K206" i="61"/>
  <c r="K198" i="61"/>
  <c r="K190" i="61"/>
  <c r="K1058" i="61"/>
  <c r="K1048" i="61"/>
  <c r="K1038" i="61"/>
  <c r="K1028" i="61"/>
  <c r="K1020" i="61"/>
  <c r="K1012" i="61"/>
  <c r="K1002" i="61"/>
  <c r="K994" i="61"/>
  <c r="K984" i="61"/>
  <c r="K974" i="61"/>
  <c r="K966" i="61"/>
  <c r="K956" i="61"/>
  <c r="K946" i="61"/>
  <c r="K938" i="61"/>
  <c r="K928" i="61"/>
  <c r="K910" i="61"/>
  <c r="K902" i="61"/>
  <c r="K894" i="61"/>
  <c r="AQ29" i="30"/>
  <c r="AQ128" i="30"/>
  <c r="AQ82" i="30"/>
  <c r="K1052" i="61"/>
  <c r="K1034" i="61"/>
  <c r="K1016" i="61"/>
  <c r="K998" i="61"/>
  <c r="K980" i="61"/>
  <c r="K962" i="61"/>
  <c r="AQ89" i="30"/>
  <c r="AQ18" i="30"/>
  <c r="K1051" i="61"/>
  <c r="K1033" i="61"/>
  <c r="K1015" i="61"/>
  <c r="K997" i="61"/>
  <c r="K979" i="61"/>
  <c r="K951" i="61"/>
  <c r="K941" i="61"/>
  <c r="K933" i="61"/>
  <c r="K923" i="61"/>
  <c r="K905" i="61"/>
  <c r="AQ145" i="30"/>
  <c r="AQ122" i="30"/>
  <c r="AQ104" i="30"/>
  <c r="AQ81" i="30"/>
  <c r="AQ58" i="30"/>
  <c r="AQ40" i="30"/>
  <c r="AQ17" i="30"/>
  <c r="K952" i="61"/>
  <c r="K942" i="61"/>
  <c r="K934" i="61"/>
  <c r="K924" i="61"/>
  <c r="K914" i="61"/>
  <c r="K906" i="61"/>
  <c r="K898" i="61"/>
  <c r="AQ151" i="30"/>
  <c r="AQ135" i="30"/>
  <c r="AQ79" i="30"/>
  <c r="AQ55" i="30"/>
  <c r="AQ144" i="30"/>
  <c r="AQ121" i="30"/>
  <c r="AQ98" i="30"/>
  <c r="AQ80" i="30"/>
  <c r="AQ57" i="30"/>
  <c r="AQ34" i="30"/>
  <c r="AQ16" i="30"/>
  <c r="AQ105" i="30"/>
  <c r="AQ41" i="30"/>
  <c r="AQ138" i="30"/>
  <c r="AQ120" i="30"/>
  <c r="AQ97" i="30"/>
  <c r="AQ56" i="30"/>
  <c r="AQ33" i="30"/>
  <c r="AQ10" i="30"/>
  <c r="AQ137" i="30"/>
  <c r="AQ114" i="30"/>
  <c r="AQ96" i="30"/>
  <c r="AQ73" i="30"/>
  <c r="AQ50" i="30"/>
  <c r="AQ32" i="30"/>
  <c r="AQ9" i="30"/>
  <c r="AQ74" i="30"/>
  <c r="AQ126" i="30"/>
  <c r="AQ38" i="30"/>
  <c r="AQ154" i="30"/>
  <c r="AQ136" i="30"/>
  <c r="AQ113" i="30"/>
  <c r="AQ90" i="30"/>
  <c r="AQ72" i="30"/>
  <c r="AQ49" i="30"/>
  <c r="AQ26" i="30"/>
  <c r="AQ8" i="30"/>
  <c r="AQ153" i="30"/>
  <c r="AQ130" i="30"/>
  <c r="AQ112" i="30"/>
  <c r="AQ66" i="30"/>
  <c r="AQ48" i="30"/>
  <c r="AQ25" i="30"/>
  <c r="AQ152" i="30"/>
  <c r="AQ129" i="30"/>
  <c r="AQ106" i="30"/>
  <c r="AQ88" i="30"/>
  <c r="AQ65" i="30"/>
  <c r="AQ42" i="30"/>
  <c r="AQ24" i="30"/>
  <c r="R1059" i="61"/>
  <c r="Q1059" i="61"/>
  <c r="AQ143" i="30"/>
  <c r="AQ127" i="30"/>
  <c r="AQ119" i="30"/>
  <c r="AQ111" i="30"/>
  <c r="AQ103" i="30"/>
  <c r="AQ95" i="30"/>
  <c r="AQ87" i="30"/>
  <c r="AQ71" i="30"/>
  <c r="AQ63" i="30"/>
  <c r="AQ47" i="30"/>
  <c r="AQ39" i="30"/>
  <c r="AQ31" i="30"/>
  <c r="AQ23" i="30"/>
  <c r="AQ15" i="30"/>
  <c r="AQ7" i="30"/>
  <c r="AQ150" i="30"/>
  <c r="AQ142" i="30"/>
  <c r="AQ134" i="30"/>
  <c r="AQ118" i="30"/>
  <c r="AQ110" i="30"/>
  <c r="AQ102" i="30"/>
  <c r="AQ94" i="30"/>
  <c r="AQ86" i="30"/>
  <c r="AQ78" i="30"/>
  <c r="AQ70" i="30"/>
  <c r="AQ62" i="30"/>
  <c r="AQ54" i="30"/>
  <c r="AQ46" i="30"/>
  <c r="AQ30" i="30"/>
  <c r="AQ22" i="30"/>
  <c r="AQ14" i="30"/>
  <c r="AQ6" i="30"/>
  <c r="AQ149" i="30"/>
  <c r="AQ133" i="30"/>
  <c r="AQ117" i="30"/>
  <c r="AQ101" i="30"/>
  <c r="AQ85" i="30"/>
  <c r="AQ69" i="30"/>
  <c r="AQ37" i="30"/>
  <c r="AQ148" i="30"/>
  <c r="AQ140" i="30"/>
  <c r="AQ132" i="30"/>
  <c r="AQ124" i="30"/>
  <c r="AQ116" i="30"/>
  <c r="AQ100" i="30"/>
  <c r="AQ92" i="30"/>
  <c r="AQ84" i="30"/>
  <c r="AQ76" i="30"/>
  <c r="AQ68" i="30"/>
  <c r="AQ60" i="30"/>
  <c r="AQ52" i="30"/>
  <c r="AQ44" i="30"/>
  <c r="AQ36" i="30"/>
  <c r="AQ28" i="30"/>
  <c r="AQ20" i="30"/>
  <c r="AQ12" i="30"/>
  <c r="AQ141" i="30"/>
  <c r="AQ125" i="30"/>
  <c r="AQ109" i="30"/>
  <c r="AQ93" i="30"/>
  <c r="AQ77" i="30"/>
  <c r="AQ61" i="30"/>
  <c r="AQ53" i="30"/>
  <c r="AQ45" i="30"/>
  <c r="AQ21" i="30"/>
  <c r="AQ13" i="30"/>
  <c r="AQ5" i="30"/>
  <c r="K957" i="61"/>
  <c r="AQ147" i="30"/>
  <c r="AQ139" i="30"/>
  <c r="AQ131" i="30"/>
  <c r="AQ123" i="30"/>
  <c r="AQ115" i="30"/>
  <c r="AQ107" i="30"/>
  <c r="AQ99" i="30"/>
  <c r="AQ91" i="30"/>
  <c r="AQ83" i="30"/>
  <c r="AQ75" i="30"/>
  <c r="AQ67" i="30"/>
  <c r="AQ59" i="30"/>
  <c r="AQ51" i="30"/>
  <c r="AQ43" i="30"/>
  <c r="AQ35" i="30"/>
  <c r="AQ27" i="30"/>
  <c r="AQ19" i="30"/>
  <c r="AQ11" i="30"/>
  <c r="AJ129" i="32"/>
  <c r="AJ33" i="32"/>
  <c r="AJ185" i="32"/>
  <c r="AJ25" i="32"/>
  <c r="AE3" i="32"/>
  <c r="AJ125" i="32"/>
  <c r="AJ109" i="32"/>
  <c r="AJ21" i="32"/>
  <c r="AJ13" i="32"/>
  <c r="AJ5" i="32"/>
  <c r="AJ177" i="32"/>
  <c r="AJ145" i="32"/>
  <c r="AJ113" i="32"/>
  <c r="AJ81" i="32"/>
  <c r="AJ49" i="32"/>
  <c r="AJ97" i="32"/>
  <c r="AJ153" i="32"/>
  <c r="AJ137" i="32"/>
  <c r="AJ105" i="32"/>
  <c r="AJ73" i="32"/>
  <c r="AJ41" i="32"/>
  <c r="AJ161" i="32"/>
  <c r="AJ65" i="32"/>
  <c r="AJ121" i="32"/>
  <c r="AJ89" i="32"/>
  <c r="K885" i="61"/>
  <c r="K875" i="61"/>
  <c r="K865" i="61"/>
  <c r="K853" i="61"/>
  <c r="K841" i="61"/>
  <c r="K833" i="61"/>
  <c r="K825" i="61"/>
  <c r="K815" i="61"/>
  <c r="K805" i="61"/>
  <c r="K795" i="61"/>
  <c r="K785" i="61"/>
  <c r="K777" i="61"/>
  <c r="K767" i="61"/>
  <c r="K757" i="61"/>
  <c r="K747" i="61"/>
  <c r="K737" i="61"/>
  <c r="K729" i="61"/>
  <c r="K717" i="61"/>
  <c r="K707" i="61"/>
  <c r="K699" i="61"/>
  <c r="K691" i="61"/>
  <c r="AJ162" i="32"/>
  <c r="AJ130" i="32"/>
  <c r="AJ98" i="32"/>
  <c r="AJ66" i="32"/>
  <c r="AJ34" i="32"/>
  <c r="AJ176" i="32"/>
  <c r="AJ152" i="32"/>
  <c r="AJ128" i="32"/>
  <c r="AJ104" i="32"/>
  <c r="AJ88" i="32"/>
  <c r="AJ64" i="32"/>
  <c r="AJ48" i="32"/>
  <c r="AJ40" i="32"/>
  <c r="AJ32" i="32"/>
  <c r="AJ183" i="32"/>
  <c r="AJ167" i="32"/>
  <c r="AJ159" i="32"/>
  <c r="AJ151" i="32"/>
  <c r="AJ143" i="32"/>
  <c r="AJ135" i="32"/>
  <c r="AJ127" i="32"/>
  <c r="AJ119" i="32"/>
  <c r="AJ111" i="32"/>
  <c r="AJ103" i="32"/>
  <c r="AJ95" i="32"/>
  <c r="AJ79" i="32"/>
  <c r="AJ63" i="32"/>
  <c r="AJ55" i="32"/>
  <c r="AJ47" i="32"/>
  <c r="AJ39" i="32"/>
  <c r="AJ31" i="32"/>
  <c r="AJ23" i="32"/>
  <c r="AJ174" i="32"/>
  <c r="AJ166" i="32"/>
  <c r="AJ158" i="32"/>
  <c r="AJ150" i="32"/>
  <c r="AJ142" i="32"/>
  <c r="AJ134" i="32"/>
  <c r="AJ126" i="32"/>
  <c r="AJ118" i="32"/>
  <c r="AJ110" i="32"/>
  <c r="AJ102" i="32"/>
  <c r="AJ94" i="32"/>
  <c r="AJ86" i="32"/>
  <c r="AJ70" i="32"/>
  <c r="AJ62" i="32"/>
  <c r="AJ54" i="32"/>
  <c r="AJ38" i="32"/>
  <c r="AJ30" i="32"/>
  <c r="AJ168" i="32"/>
  <c r="AJ144" i="32"/>
  <c r="AJ120" i="32"/>
  <c r="AJ96" i="32"/>
  <c r="AJ72" i="32"/>
  <c r="AJ181" i="32"/>
  <c r="AJ165" i="32"/>
  <c r="AJ141" i="32"/>
  <c r="AJ93" i="32"/>
  <c r="AJ77" i="32"/>
  <c r="AJ61" i="32"/>
  <c r="AJ45" i="32"/>
  <c r="AJ188" i="32"/>
  <c r="AJ180" i="32"/>
  <c r="AJ172" i="32"/>
  <c r="AJ148" i="32"/>
  <c r="AJ140" i="32"/>
  <c r="AJ132" i="32"/>
  <c r="AJ124" i="32"/>
  <c r="AJ116" i="32"/>
  <c r="AJ108" i="32"/>
  <c r="AJ100" i="32"/>
  <c r="AJ92" i="32"/>
  <c r="AJ84" i="32"/>
  <c r="AJ76" i="32"/>
  <c r="AJ68" i="32"/>
  <c r="AJ60" i="32"/>
  <c r="AJ44" i="32"/>
  <c r="AJ36" i="32"/>
  <c r="AJ28" i="32"/>
  <c r="AJ184" i="32"/>
  <c r="AJ112" i="32"/>
  <c r="AJ80" i="32"/>
  <c r="AJ56" i="32"/>
  <c r="AJ24" i="32"/>
  <c r="AJ189" i="32"/>
  <c r="AJ173" i="32"/>
  <c r="AJ157" i="32"/>
  <c r="AJ149" i="32"/>
  <c r="AJ133" i="32"/>
  <c r="AJ117" i="32"/>
  <c r="AJ101" i="32"/>
  <c r="AJ85" i="32"/>
  <c r="AJ69" i="32"/>
  <c r="AJ53" i="32"/>
  <c r="AJ37" i="32"/>
  <c r="AJ29" i="32"/>
  <c r="AJ187" i="32"/>
  <c r="AJ179" i="32"/>
  <c r="AJ171" i="32"/>
  <c r="AJ163" i="32"/>
  <c r="AJ155" i="32"/>
  <c r="AJ147" i="32"/>
  <c r="AJ139" i="32"/>
  <c r="AJ131" i="32"/>
  <c r="AJ123" i="32"/>
  <c r="AJ107" i="32"/>
  <c r="AJ99" i="32"/>
  <c r="AJ83" i="32"/>
  <c r="AJ75" i="32"/>
  <c r="AJ67" i="32"/>
  <c r="AJ59" i="32"/>
  <c r="AJ51" i="32"/>
  <c r="AJ43" i="32"/>
  <c r="AJ35" i="32"/>
  <c r="AJ27" i="32"/>
  <c r="AN82" i="34"/>
  <c r="AN74" i="34"/>
  <c r="AN66" i="34"/>
  <c r="AN58" i="34"/>
  <c r="AN50" i="34"/>
  <c r="AN42" i="34"/>
  <c r="AN34" i="34"/>
  <c r="AN26" i="34"/>
  <c r="AN18" i="34"/>
  <c r="AN73" i="34"/>
  <c r="AN57" i="34"/>
  <c r="AN49" i="34"/>
  <c r="AN41" i="34"/>
  <c r="AN33" i="34"/>
  <c r="AN25" i="34"/>
  <c r="AN17" i="34"/>
  <c r="L681" i="61"/>
  <c r="AN84" i="34"/>
  <c r="AN80" i="34"/>
  <c r="AN72" i="34"/>
  <c r="AN64" i="34"/>
  <c r="AN56" i="34"/>
  <c r="AN48" i="34"/>
  <c r="AN40" i="34"/>
  <c r="AN32" i="34"/>
  <c r="AN24" i="34"/>
  <c r="AN16" i="34"/>
  <c r="AN79" i="34"/>
  <c r="AN71" i="34"/>
  <c r="AN63" i="34"/>
  <c r="AN55" i="34"/>
  <c r="AN47" i="34"/>
  <c r="AN31" i="34"/>
  <c r="AN23" i="34"/>
  <c r="AN15" i="34"/>
  <c r="AN78" i="34"/>
  <c r="AN70" i="34"/>
  <c r="AN62" i="34"/>
  <c r="AN46" i="34"/>
  <c r="AN38" i="34"/>
  <c r="AN30" i="34"/>
  <c r="AN22" i="34"/>
  <c r="AN77" i="34"/>
  <c r="AN69" i="34"/>
  <c r="AN61" i="34"/>
  <c r="AN53" i="34"/>
  <c r="AN45" i="34"/>
  <c r="AN37" i="34"/>
  <c r="AN21" i="34"/>
  <c r="AN13" i="34"/>
  <c r="AN14" i="34"/>
  <c r="AN76" i="34"/>
  <c r="AN52" i="34"/>
  <c r="AN44" i="34"/>
  <c r="AN36" i="34"/>
  <c r="AN28" i="34"/>
  <c r="AN20" i="34"/>
  <c r="AK3" i="39"/>
  <c r="AL127" i="39"/>
  <c r="AL119" i="39"/>
  <c r="AL111" i="39"/>
  <c r="AL103" i="39"/>
  <c r="AL95" i="39"/>
  <c r="AL87" i="39"/>
  <c r="AL79" i="39"/>
  <c r="AL71" i="39"/>
  <c r="AL63" i="39"/>
  <c r="AL55" i="39"/>
  <c r="AL47" i="39"/>
  <c r="AL39" i="39"/>
  <c r="AL31" i="39"/>
  <c r="AL15" i="39"/>
  <c r="AL7" i="39"/>
  <c r="AL110" i="39"/>
  <c r="AL94" i="39"/>
  <c r="AL86" i="39"/>
  <c r="AL78" i="39"/>
  <c r="AL62" i="39"/>
  <c r="AL54" i="39"/>
  <c r="AL46" i="39"/>
  <c r="AL38" i="39"/>
  <c r="AL30" i="39"/>
  <c r="AL22" i="39"/>
  <c r="AL14" i="39"/>
  <c r="AL6" i="39"/>
  <c r="AL117" i="39"/>
  <c r="AL101" i="39"/>
  <c r="AL69" i="39"/>
  <c r="AL53" i="39"/>
  <c r="AL37" i="39"/>
  <c r="AL13" i="39"/>
  <c r="AH3" i="39"/>
  <c r="AL124" i="39"/>
  <c r="AL116" i="39"/>
  <c r="AL108" i="39"/>
  <c r="AL100" i="39"/>
  <c r="AL92" i="39"/>
  <c r="AL84" i="39"/>
  <c r="AL68" i="39"/>
  <c r="AL60" i="39"/>
  <c r="AL44" i="39"/>
  <c r="AL36" i="39"/>
  <c r="AL20" i="39"/>
  <c r="AL12" i="39"/>
  <c r="AL125" i="39"/>
  <c r="AL109" i="39"/>
  <c r="AL93" i="39"/>
  <c r="AL77" i="39"/>
  <c r="AL61" i="39"/>
  <c r="AL45" i="39"/>
  <c r="AL29" i="39"/>
  <c r="AL21" i="39"/>
  <c r="AL5" i="39"/>
  <c r="AL123" i="39"/>
  <c r="AL115" i="39"/>
  <c r="AL99" i="39"/>
  <c r="AL91" i="39"/>
  <c r="AL83" i="39"/>
  <c r="AL75" i="39"/>
  <c r="AL67" i="39"/>
  <c r="AL59" i="39"/>
  <c r="AL51" i="39"/>
  <c r="AL43" i="39"/>
  <c r="AL35" i="39"/>
  <c r="AL27" i="39"/>
  <c r="AL19" i="39"/>
  <c r="AL11" i="39"/>
  <c r="AE3" i="15"/>
  <c r="J6" i="61"/>
  <c r="J20" i="61" s="1"/>
  <c r="K6" i="61"/>
  <c r="K20" i="61" s="1"/>
  <c r="AI3" i="39" l="1"/>
  <c r="AO3" i="19"/>
  <c r="AG4" i="15"/>
  <c r="H1066" i="61"/>
  <c r="H1060" i="61"/>
  <c r="H1053" i="61"/>
  <c r="H1040" i="61"/>
  <c r="H1029" i="61"/>
  <c r="H1009" i="61"/>
  <c r="H988" i="61"/>
  <c r="H976" i="61"/>
  <c r="H959" i="61"/>
  <c r="H948" i="61"/>
  <c r="H929" i="61"/>
  <c r="H918" i="61"/>
  <c r="H889" i="61"/>
  <c r="H879" i="61"/>
  <c r="H870" i="61"/>
  <c r="H862" i="61"/>
  <c r="H855" i="61"/>
  <c r="H849" i="61"/>
  <c r="H843" i="61"/>
  <c r="H821" i="61"/>
  <c r="H808" i="61"/>
  <c r="H796" i="61"/>
  <c r="H788" i="61"/>
  <c r="H768" i="61"/>
  <c r="H762" i="61"/>
  <c r="H751" i="61"/>
  <c r="H742" i="61"/>
  <c r="H726" i="61"/>
  <c r="H719" i="61"/>
  <c r="H711" i="61"/>
  <c r="H683" i="61"/>
  <c r="H676" i="61"/>
  <c r="H668" i="61"/>
  <c r="H659" i="61"/>
  <c r="H654" i="61"/>
  <c r="H647" i="61"/>
  <c r="H639" i="61"/>
  <c r="H622" i="61"/>
  <c r="H610" i="61"/>
  <c r="H589" i="61"/>
  <c r="H582" i="61"/>
  <c r="H572" i="61"/>
  <c r="H564" i="61"/>
  <c r="H557" i="61"/>
  <c r="H550" i="61"/>
  <c r="H531" i="61"/>
  <c r="H520" i="61"/>
  <c r="H512" i="61"/>
  <c r="H505" i="61"/>
  <c r="H490" i="61"/>
  <c r="H478" i="61"/>
  <c r="H462" i="61"/>
  <c r="H455" i="61"/>
  <c r="H432" i="61"/>
  <c r="H410" i="61"/>
  <c r="H399" i="61"/>
  <c r="H393" i="61"/>
  <c r="H386" i="61"/>
  <c r="H371" i="61"/>
  <c r="H360" i="61"/>
  <c r="H338" i="61"/>
  <c r="H321" i="61"/>
  <c r="H309" i="61"/>
  <c r="H295" i="61"/>
  <c r="H289" i="61"/>
  <c r="H281" i="61"/>
  <c r="H254" i="61"/>
  <c r="H265" i="61" s="1"/>
  <c r="H223" i="61"/>
  <c r="H210" i="61"/>
  <c r="H178" i="61"/>
  <c r="H169" i="61"/>
  <c r="H154" i="61"/>
  <c r="H135" i="61"/>
  <c r="H119" i="61"/>
  <c r="H105" i="61"/>
  <c r="H81" i="61"/>
  <c r="H74" i="61"/>
  <c r="H66" i="61"/>
  <c r="H58" i="61"/>
  <c r="H52" i="61"/>
  <c r="H34" i="61"/>
  <c r="H20" i="61"/>
  <c r="H590" i="61" l="1"/>
  <c r="H684" i="61"/>
  <c r="H82" i="61"/>
  <c r="H890" i="61"/>
  <c r="H179" i="61"/>
  <c r="H433" i="61"/>
  <c r="H1067" i="61"/>
  <c r="H1069" i="61" l="1"/>
  <c r="J422" i="61" l="1"/>
  <c r="J423" i="61"/>
  <c r="J424" i="61"/>
  <c r="J425" i="61"/>
  <c r="J388" i="61"/>
  <c r="J393" i="61" s="1"/>
  <c r="J81" i="61" l="1"/>
  <c r="J74" i="61"/>
  <c r="J60" i="61"/>
  <c r="J66" i="61" s="1"/>
  <c r="J54" i="61"/>
  <c r="J58" i="61" s="1"/>
  <c r="J49" i="61"/>
  <c r="J52" i="61" s="1"/>
  <c r="J36" i="61"/>
  <c r="J47" i="61" s="1"/>
  <c r="J22" i="61"/>
  <c r="J34" i="61" s="1"/>
  <c r="AQ4" i="30"/>
  <c r="J82" i="61" l="1"/>
  <c r="AL4" i="39"/>
  <c r="M422" i="61" l="1"/>
  <c r="M423" i="61"/>
  <c r="M424" i="61"/>
  <c r="M425" i="61"/>
  <c r="AR10" i="16"/>
  <c r="AR49" i="16"/>
  <c r="AR77" i="16"/>
  <c r="AR208" i="16"/>
  <c r="L423" i="61"/>
  <c r="L425" i="61"/>
  <c r="AR217" i="16"/>
  <c r="AR221" i="16"/>
  <c r="AR12" i="16"/>
  <c r="AR16" i="16"/>
  <c r="AR20" i="16"/>
  <c r="AR24" i="16"/>
  <c r="AR28" i="16"/>
  <c r="AR32" i="16"/>
  <c r="AR36" i="16"/>
  <c r="AR40" i="16"/>
  <c r="AR44" i="16"/>
  <c r="AR48" i="16"/>
  <c r="AR52" i="16"/>
  <c r="AR56" i="16"/>
  <c r="AR60" i="16"/>
  <c r="AR64" i="16"/>
  <c r="AR68" i="16"/>
  <c r="AR72" i="16"/>
  <c r="AR76" i="16"/>
  <c r="AR80" i="16"/>
  <c r="AR84" i="16"/>
  <c r="AR88" i="16"/>
  <c r="AR92" i="16"/>
  <c r="AR96" i="16"/>
  <c r="AR100" i="16"/>
  <c r="AR104" i="16"/>
  <c r="AR108" i="16"/>
  <c r="AR112" i="16"/>
  <c r="AR116" i="16"/>
  <c r="AR120" i="16"/>
  <c r="AR124" i="16"/>
  <c r="AR128" i="16"/>
  <c r="AR132" i="16"/>
  <c r="AR136" i="16"/>
  <c r="AR140" i="16"/>
  <c r="AR144" i="16"/>
  <c r="AR148" i="16"/>
  <c r="AR152" i="16"/>
  <c r="AR156" i="16"/>
  <c r="AR160" i="16"/>
  <c r="AR164" i="16"/>
  <c r="AR168" i="16"/>
  <c r="AR172" i="16"/>
  <c r="AR176" i="16"/>
  <c r="AR180" i="16"/>
  <c r="AR188" i="16"/>
  <c r="AR196" i="16"/>
  <c r="AR204" i="16"/>
  <c r="AR212" i="16"/>
  <c r="AG11" i="15"/>
  <c r="AG27" i="15"/>
  <c r="AG43" i="15"/>
  <c r="AG59" i="15"/>
  <c r="AG75" i="15"/>
  <c r="AG24" i="15"/>
  <c r="AG36" i="15"/>
  <c r="AG50" i="15"/>
  <c r="AG67" i="15"/>
  <c r="AG80" i="15"/>
  <c r="AR220" i="16" l="1"/>
  <c r="K423" i="61"/>
  <c r="AR192" i="16"/>
  <c r="AR216" i="16"/>
  <c r="AR200" i="16"/>
  <c r="AR184" i="16"/>
  <c r="AR7" i="16"/>
  <c r="AR9" i="16"/>
  <c r="AR5" i="16"/>
  <c r="AR209" i="16"/>
  <c r="AR4" i="16"/>
  <c r="AR6" i="16"/>
  <c r="AR177" i="16"/>
  <c r="AR199" i="16"/>
  <c r="AR195" i="16"/>
  <c r="AR179" i="16"/>
  <c r="AR167" i="16"/>
  <c r="AR147" i="16"/>
  <c r="K422" i="61"/>
  <c r="AR113" i="16"/>
  <c r="K425" i="61"/>
  <c r="AR81" i="16"/>
  <c r="AR145" i="16"/>
  <c r="AR17" i="16"/>
  <c r="K424" i="61"/>
  <c r="AG71" i="15"/>
  <c r="AG55" i="15"/>
  <c r="AG39" i="15"/>
  <c r="AG23" i="15"/>
  <c r="AG7" i="15"/>
  <c r="AG83" i="15"/>
  <c r="AG51" i="15"/>
  <c r="AG35" i="15"/>
  <c r="AG19" i="15"/>
  <c r="AG79" i="15"/>
  <c r="AG63" i="15"/>
  <c r="AG47" i="15"/>
  <c r="AG31" i="15"/>
  <c r="AG15" i="15"/>
  <c r="AR197" i="16"/>
  <c r="AR173" i="16"/>
  <c r="AR165" i="16"/>
  <c r="AR149" i="16"/>
  <c r="AR61" i="16"/>
  <c r="AR53" i="16"/>
  <c r="AR37" i="16"/>
  <c r="AR21" i="16"/>
  <c r="AR13" i="16"/>
  <c r="AR8" i="16"/>
  <c r="AR185" i="16"/>
  <c r="AR153" i="16"/>
  <c r="AR121" i="16"/>
  <c r="AR89" i="16"/>
  <c r="AR57" i="16"/>
  <c r="AR25" i="16"/>
  <c r="L422" i="61"/>
  <c r="AR213" i="16"/>
  <c r="AR205" i="16"/>
  <c r="AR189" i="16"/>
  <c r="AR181" i="16"/>
  <c r="AR157" i="16"/>
  <c r="AR141" i="16"/>
  <c r="AR133" i="16"/>
  <c r="AR125" i="16"/>
  <c r="AR117" i="16"/>
  <c r="AR109" i="16"/>
  <c r="AR101" i="16"/>
  <c r="AR93" i="16"/>
  <c r="AR85" i="16"/>
  <c r="AR69" i="16"/>
  <c r="AR45" i="16"/>
  <c r="AR29" i="16"/>
  <c r="AR193" i="16"/>
  <c r="AR161" i="16"/>
  <c r="AR129" i="16"/>
  <c r="AR97" i="16"/>
  <c r="AR65" i="16"/>
  <c r="AR33" i="16"/>
  <c r="AR201" i="16"/>
  <c r="AR169" i="16"/>
  <c r="AR137" i="16"/>
  <c r="AR105" i="16"/>
  <c r="AR73" i="16"/>
  <c r="AR41" i="16"/>
  <c r="AR219" i="16"/>
  <c r="AR215" i="16"/>
  <c r="L424" i="61"/>
  <c r="AR211" i="16"/>
  <c r="AR207" i="16"/>
  <c r="AR203" i="16"/>
  <c r="AR191" i="16"/>
  <c r="AR187" i="16"/>
  <c r="AR183" i="16"/>
  <c r="AR175" i="16"/>
  <c r="AR171" i="16"/>
  <c r="AR163" i="16"/>
  <c r="AR159" i="16"/>
  <c r="AR155" i="16"/>
  <c r="AR151" i="16"/>
  <c r="AR143" i="16"/>
  <c r="AR139" i="16"/>
  <c r="AR135" i="16"/>
  <c r="AR131" i="16"/>
  <c r="AR127" i="16"/>
  <c r="AR123" i="16"/>
  <c r="AR119" i="16"/>
  <c r="AR115" i="16"/>
  <c r="AR111" i="16"/>
  <c r="AR107" i="16"/>
  <c r="AR103" i="16"/>
  <c r="AR99" i="16"/>
  <c r="AR95" i="16"/>
  <c r="AR91" i="16"/>
  <c r="AR87" i="16"/>
  <c r="AR83" i="16"/>
  <c r="AR79" i="16"/>
  <c r="AR75" i="16"/>
  <c r="AR71" i="16"/>
  <c r="AR67" i="16"/>
  <c r="AR63" i="16"/>
  <c r="AR59" i="16"/>
  <c r="AR55" i="16"/>
  <c r="AR51" i="16"/>
  <c r="AR47" i="16"/>
  <c r="AR43" i="16"/>
  <c r="AR39" i="16"/>
  <c r="AR35" i="16"/>
  <c r="AR31" i="16"/>
  <c r="AR27" i="16"/>
  <c r="AR23" i="16"/>
  <c r="AR19" i="16"/>
  <c r="AR15" i="16"/>
  <c r="AR11" i="16"/>
  <c r="AG86" i="15"/>
  <c r="AG82" i="15"/>
  <c r="AG78" i="15"/>
  <c r="AG74" i="15"/>
  <c r="AG70" i="15"/>
  <c r="AG66" i="15"/>
  <c r="AG62" i="15"/>
  <c r="AG58" i="15"/>
  <c r="AG54" i="15"/>
  <c r="AG46" i="15"/>
  <c r="AG42" i="15"/>
  <c r="AG38" i="15"/>
  <c r="AG34" i="15"/>
  <c r="AG30" i="15"/>
  <c r="AG26" i="15"/>
  <c r="AG22" i="15"/>
  <c r="AG18" i="15"/>
  <c r="AG14" i="15"/>
  <c r="AG10" i="15"/>
  <c r="AG6" i="15"/>
  <c r="AG85" i="15"/>
  <c r="AG81" i="15"/>
  <c r="AG77" i="15"/>
  <c r="AG73" i="15"/>
  <c r="AG69" i="15"/>
  <c r="AG65" i="15"/>
  <c r="AG61" i="15"/>
  <c r="AG57" i="15"/>
  <c r="AG53" i="15"/>
  <c r="AG49" i="15"/>
  <c r="AG45" i="15"/>
  <c r="AG41" i="15"/>
  <c r="AG37" i="15"/>
  <c r="AG33" i="15"/>
  <c r="AG29" i="15"/>
  <c r="AG25" i="15"/>
  <c r="AG21" i="15"/>
  <c r="AG17" i="15"/>
  <c r="AG13" i="15"/>
  <c r="AG9" i="15"/>
  <c r="AG5" i="15"/>
  <c r="AG84" i="15"/>
  <c r="AG76" i="15"/>
  <c r="AG72" i="15"/>
  <c r="AG68" i="15"/>
  <c r="AG64" i="15"/>
  <c r="AG60" i="15"/>
  <c r="AG56" i="15"/>
  <c r="AG52" i="15"/>
  <c r="AG48" i="15"/>
  <c r="AG44" i="15"/>
  <c r="AG40" i="15"/>
  <c r="AG32" i="15"/>
  <c r="AG28" i="15"/>
  <c r="AG20" i="15"/>
  <c r="AG16" i="15"/>
  <c r="AG12" i="15"/>
  <c r="AG8" i="15"/>
  <c r="AR222" i="16"/>
  <c r="AR218" i="16"/>
  <c r="AR214" i="16"/>
  <c r="AR210" i="16"/>
  <c r="AR206" i="16"/>
  <c r="AR202" i="16"/>
  <c r="AR198" i="16"/>
  <c r="AR194" i="16"/>
  <c r="AR190" i="16"/>
  <c r="AR186" i="16"/>
  <c r="AR182" i="16"/>
  <c r="AR178" i="16"/>
  <c r="AR174" i="16"/>
  <c r="AR170" i="16"/>
  <c r="AR166" i="16"/>
  <c r="AR162" i="16"/>
  <c r="AR158" i="16"/>
  <c r="AR154" i="16"/>
  <c r="AR150" i="16"/>
  <c r="AR146" i="16"/>
  <c r="AR142" i="16"/>
  <c r="AR138" i="16"/>
  <c r="AR134" i="16"/>
  <c r="AR130" i="16"/>
  <c r="AR126" i="16"/>
  <c r="AR122" i="16"/>
  <c r="AR118" i="16"/>
  <c r="AR114" i="16"/>
  <c r="AR110" i="16"/>
  <c r="AR106" i="16"/>
  <c r="AR102" i="16"/>
  <c r="AR98" i="16"/>
  <c r="AR94" i="16"/>
  <c r="AR90" i="16"/>
  <c r="AR86" i="16"/>
  <c r="AR82" i="16"/>
  <c r="AR78" i="16"/>
  <c r="AR74" i="16"/>
  <c r="AR70" i="16"/>
  <c r="AR66" i="16"/>
  <c r="AR62" i="16"/>
  <c r="AR58" i="16"/>
  <c r="AR54" i="16"/>
  <c r="AR50" i="16"/>
  <c r="AR46" i="16"/>
  <c r="AR42" i="16"/>
  <c r="AR38" i="16"/>
  <c r="AR34" i="16"/>
  <c r="AR30" i="16"/>
  <c r="AR26" i="16"/>
  <c r="AR22" i="16"/>
  <c r="AR18" i="16"/>
  <c r="AR14" i="16"/>
  <c r="M6" i="61"/>
  <c r="M20" i="61" s="1"/>
  <c r="M36" i="61"/>
  <c r="M47" i="61" s="1"/>
  <c r="M49" i="61"/>
  <c r="M52" i="61" s="1"/>
  <c r="M54" i="61"/>
  <c r="M58" i="61" s="1"/>
  <c r="M60" i="61"/>
  <c r="M66" i="61" s="1"/>
  <c r="M74" i="61"/>
  <c r="M81" i="61"/>
  <c r="L6" i="61"/>
  <c r="L22" i="61"/>
  <c r="L34" i="61" s="1"/>
  <c r="L36" i="61"/>
  <c r="L47" i="61" s="1"/>
  <c r="L49" i="61"/>
  <c r="L52" i="61" s="1"/>
  <c r="L54" i="61"/>
  <c r="L58" i="61" s="1"/>
  <c r="L60" i="61"/>
  <c r="L66" i="61" s="1"/>
  <c r="L74" i="61"/>
  <c r="L81" i="61"/>
  <c r="K54" i="61"/>
  <c r="K58" i="61" s="1"/>
  <c r="K60" i="61"/>
  <c r="K66" i="61" s="1"/>
  <c r="K81" i="61"/>
  <c r="L20" i="61" l="1"/>
  <c r="R6" i="61"/>
  <c r="Q74" i="61"/>
  <c r="AG3" i="15"/>
  <c r="K22" i="61"/>
  <c r="K34" i="61" s="1"/>
  <c r="K74" i="61"/>
  <c r="K36" i="61"/>
  <c r="K47" i="61" s="1"/>
  <c r="K49" i="61"/>
  <c r="K52" i="61" s="1"/>
  <c r="M22" i="61"/>
  <c r="M34" i="61" s="1"/>
  <c r="K82" i="61" l="1"/>
  <c r="J584" i="61" l="1"/>
  <c r="J589" i="61" s="1"/>
  <c r="J574" i="61"/>
  <c r="J582" i="61" s="1"/>
  <c r="J566" i="61"/>
  <c r="J572" i="61" s="1"/>
  <c r="J559" i="61"/>
  <c r="J564" i="61" s="1"/>
  <c r="J552" i="61"/>
  <c r="J557" i="61" s="1"/>
  <c r="J533" i="61"/>
  <c r="J550" i="61" s="1"/>
  <c r="J522" i="61"/>
  <c r="J531" i="61" s="1"/>
  <c r="J514" i="61"/>
  <c r="J520" i="61" s="1"/>
  <c r="J507" i="61"/>
  <c r="J512" i="61" s="1"/>
  <c r="J492" i="61"/>
  <c r="J505" i="61" s="1"/>
  <c r="J480" i="61"/>
  <c r="J490" i="61" s="1"/>
  <c r="J464" i="61"/>
  <c r="J478" i="61" s="1"/>
  <c r="J457" i="61"/>
  <c r="J462" i="61" s="1"/>
  <c r="J436" i="61"/>
  <c r="J455" i="61" s="1"/>
  <c r="J212" i="61" l="1"/>
  <c r="J223" i="61" s="1"/>
  <c r="J182" i="61"/>
  <c r="AI3" i="32" l="1"/>
  <c r="AJ3" i="32"/>
  <c r="J1062" i="61" l="1"/>
  <c r="J1066" i="61" s="1"/>
  <c r="J1055" i="61"/>
  <c r="J1042" i="61"/>
  <c r="J1031" i="61"/>
  <c r="J1040" i="61" s="1"/>
  <c r="J1011" i="61"/>
  <c r="J990" i="61"/>
  <c r="J1009" i="61" s="1"/>
  <c r="J978" i="61"/>
  <c r="J988" i="61" s="1"/>
  <c r="J961" i="61"/>
  <c r="J976" i="61" s="1"/>
  <c r="J950" i="61"/>
  <c r="J959" i="61" s="1"/>
  <c r="J931" i="61"/>
  <c r="J948" i="61" s="1"/>
  <c r="J920" i="61"/>
  <c r="J929" i="61" s="1"/>
  <c r="J893" i="61"/>
  <c r="J881" i="61"/>
  <c r="J889" i="61" s="1"/>
  <c r="J872" i="61"/>
  <c r="J879" i="61" s="1"/>
  <c r="J864" i="61"/>
  <c r="J870" i="61" s="1"/>
  <c r="J857" i="61"/>
  <c r="J855" i="61"/>
  <c r="J845" i="61"/>
  <c r="J849" i="61" s="1"/>
  <c r="J823" i="61"/>
  <c r="J843" i="61" s="1"/>
  <c r="J810" i="61"/>
  <c r="J821" i="61" s="1"/>
  <c r="J798" i="61"/>
  <c r="J808" i="61" s="1"/>
  <c r="J790" i="61"/>
  <c r="J796" i="61" s="1"/>
  <c r="J770" i="61"/>
  <c r="J788" i="61" s="1"/>
  <c r="J764" i="61"/>
  <c r="J768" i="61" s="1"/>
  <c r="J753" i="61"/>
  <c r="J762" i="61" s="1"/>
  <c r="J744" i="61"/>
  <c r="J751" i="61" s="1"/>
  <c r="J728" i="61"/>
  <c r="J742" i="61" s="1"/>
  <c r="J721" i="61"/>
  <c r="J726" i="61" s="1"/>
  <c r="J713" i="61"/>
  <c r="J719" i="61" s="1"/>
  <c r="J687" i="61"/>
  <c r="J683" i="61"/>
  <c r="J676" i="61"/>
  <c r="J668" i="61"/>
  <c r="J659" i="61"/>
  <c r="J647" i="61"/>
  <c r="J639" i="61"/>
  <c r="J622" i="61"/>
  <c r="J432" i="61" l="1"/>
  <c r="J421" i="61"/>
  <c r="J412" i="61"/>
  <c r="J416" i="61" s="1"/>
  <c r="J401" i="61"/>
  <c r="J410" i="61" s="1"/>
  <c r="J395" i="61"/>
  <c r="J399" i="61" s="1"/>
  <c r="J373" i="61"/>
  <c r="J386" i="61" s="1"/>
  <c r="J362" i="61"/>
  <c r="J371" i="61" s="1"/>
  <c r="J340" i="61"/>
  <c r="J360" i="61" s="1"/>
  <c r="J323" i="61"/>
  <c r="J338" i="61" s="1"/>
  <c r="J311" i="61"/>
  <c r="J321" i="61" s="1"/>
  <c r="J297" i="61"/>
  <c r="J309" i="61" s="1"/>
  <c r="J291" i="61"/>
  <c r="J295" i="61" s="1"/>
  <c r="J283" i="61"/>
  <c r="J289" i="61" s="1"/>
  <c r="J267" i="61"/>
  <c r="J281" i="61" s="1"/>
  <c r="J256" i="61"/>
  <c r="J265" i="61" s="1"/>
  <c r="J238" i="61"/>
  <c r="J254" i="61" s="1"/>
  <c r="J225" i="61"/>
  <c r="J236" i="61" s="1"/>
  <c r="J171" i="61"/>
  <c r="J178" i="61" s="1"/>
  <c r="J156" i="61"/>
  <c r="J169" i="61" s="1"/>
  <c r="J137" i="61"/>
  <c r="J121" i="61"/>
  <c r="J135" i="61" s="1"/>
  <c r="J107" i="61"/>
  <c r="J85" i="61"/>
  <c r="AP3" i="30" l="1"/>
  <c r="R376" i="61" l="1"/>
  <c r="Q376" i="61"/>
  <c r="Q384" i="61"/>
  <c r="R384" i="61"/>
  <c r="R379" i="61"/>
  <c r="Q379" i="61"/>
  <c r="R375" i="61"/>
  <c r="Q375" i="61"/>
  <c r="R750" i="61"/>
  <c r="Q750" i="61"/>
  <c r="R741" i="61"/>
  <c r="Q741" i="61"/>
  <c r="R381" i="61"/>
  <c r="Q381" i="61"/>
  <c r="R383" i="61"/>
  <c r="Q383" i="61"/>
  <c r="R378" i="61"/>
  <c r="Q378" i="61"/>
  <c r="R374" i="61"/>
  <c r="Q374" i="61"/>
  <c r="R747" i="61"/>
  <c r="R745" i="61"/>
  <c r="Q745" i="61"/>
  <c r="R382" i="61"/>
  <c r="Q382" i="61"/>
  <c r="R377" i="61"/>
  <c r="Q377" i="61"/>
  <c r="R682" i="61"/>
  <c r="Q682" i="61"/>
  <c r="R746" i="61"/>
  <c r="Q746" i="61"/>
  <c r="Q747" i="61"/>
  <c r="AH3" i="32"/>
  <c r="R748" i="61" l="1"/>
  <c r="Q748" i="61"/>
  <c r="R380" i="61"/>
  <c r="Q380" i="61"/>
  <c r="R749" i="61"/>
  <c r="Q749" i="61"/>
  <c r="R385" i="61"/>
  <c r="Q385" i="61"/>
  <c r="P622" i="61"/>
  <c r="N1067" i="61" l="1"/>
  <c r="N433" i="61" l="1"/>
  <c r="O1067" i="61" l="1"/>
  <c r="P1066" i="61"/>
  <c r="P1060" i="61"/>
  <c r="P1053" i="61"/>
  <c r="P1040" i="61"/>
  <c r="P1029" i="61"/>
  <c r="P1009" i="61"/>
  <c r="P988" i="61"/>
  <c r="P976" i="61"/>
  <c r="P959" i="61"/>
  <c r="P948" i="61"/>
  <c r="P929" i="61"/>
  <c r="P918" i="61"/>
  <c r="O890" i="61"/>
  <c r="N890" i="61"/>
  <c r="P889" i="61"/>
  <c r="P879" i="61"/>
  <c r="P870" i="61"/>
  <c r="P862" i="61"/>
  <c r="P855" i="61"/>
  <c r="P849" i="61"/>
  <c r="P843" i="61"/>
  <c r="P821" i="61"/>
  <c r="P808" i="61"/>
  <c r="P796" i="61"/>
  <c r="P788" i="61"/>
  <c r="P768" i="61"/>
  <c r="P762" i="61"/>
  <c r="P751" i="61"/>
  <c r="P742" i="61"/>
  <c r="P726" i="61"/>
  <c r="P719" i="61"/>
  <c r="P711" i="61"/>
  <c r="O684" i="61"/>
  <c r="N684" i="61"/>
  <c r="P676" i="61"/>
  <c r="P668" i="61"/>
  <c r="P659" i="61"/>
  <c r="P654" i="61"/>
  <c r="P647" i="61"/>
  <c r="P639" i="61"/>
  <c r="P610" i="61"/>
  <c r="O590" i="61"/>
  <c r="N590" i="61"/>
  <c r="P589" i="61"/>
  <c r="P582" i="61"/>
  <c r="P572" i="61"/>
  <c r="P564" i="61"/>
  <c r="P557" i="61"/>
  <c r="P550" i="61"/>
  <c r="P531" i="61"/>
  <c r="P520" i="61"/>
  <c r="P512" i="61"/>
  <c r="P505" i="61"/>
  <c r="P490" i="61"/>
  <c r="P478" i="61"/>
  <c r="P462" i="61"/>
  <c r="P455" i="61"/>
  <c r="P432" i="61"/>
  <c r="P426" i="61"/>
  <c r="P416" i="61"/>
  <c r="P399" i="61"/>
  <c r="P393" i="61"/>
  <c r="P386" i="61"/>
  <c r="P371" i="61"/>
  <c r="P360" i="61"/>
  <c r="P338" i="61"/>
  <c r="P321" i="61"/>
  <c r="P309" i="61"/>
  <c r="P295" i="61"/>
  <c r="P289" i="61"/>
  <c r="P281" i="61"/>
  <c r="P265" i="61"/>
  <c r="P254" i="61"/>
  <c r="P223" i="61"/>
  <c r="P210" i="61"/>
  <c r="N179" i="61"/>
  <c r="P179" i="61" s="1"/>
  <c r="P169" i="61"/>
  <c r="P154" i="61"/>
  <c r="P135" i="61"/>
  <c r="P119" i="61"/>
  <c r="P105" i="61"/>
  <c r="O82" i="61"/>
  <c r="J83" i="61" s="1"/>
  <c r="N82" i="61"/>
  <c r="P81" i="61"/>
  <c r="P74" i="61"/>
  <c r="P66" i="61"/>
  <c r="P58" i="61"/>
  <c r="P52" i="61"/>
  <c r="P47" i="61"/>
  <c r="P34" i="61"/>
  <c r="N1069" i="61" l="1"/>
  <c r="P433" i="61"/>
  <c r="O1069" i="61"/>
  <c r="P1067" i="61"/>
  <c r="P684" i="61"/>
  <c r="P890" i="61"/>
  <c r="P590" i="61"/>
  <c r="P82" i="61"/>
  <c r="J105" i="61"/>
  <c r="J210" i="61"/>
  <c r="J862" i="61"/>
  <c r="J154" i="61"/>
  <c r="J426" i="61"/>
  <c r="J1053" i="61"/>
  <c r="J1060" i="61"/>
  <c r="J119" i="61"/>
  <c r="J1029" i="61"/>
  <c r="J654" i="61"/>
  <c r="J918" i="61"/>
  <c r="P1069" i="61" l="1"/>
  <c r="J433" i="61"/>
  <c r="J434" i="61" s="1"/>
  <c r="J1067" i="61"/>
  <c r="J1068" i="61" s="1"/>
  <c r="J684" i="61"/>
  <c r="J685" i="61" s="1"/>
  <c r="K687" i="61" l="1"/>
  <c r="K711" i="61" s="1"/>
  <c r="K713" i="61"/>
  <c r="K719" i="61" s="1"/>
  <c r="K744" i="61"/>
  <c r="K751" i="61" s="1"/>
  <c r="K764" i="61"/>
  <c r="K768" i="61" s="1"/>
  <c r="K770" i="61"/>
  <c r="K788" i="61" s="1"/>
  <c r="K798" i="61"/>
  <c r="K808" i="61" s="1"/>
  <c r="K872" i="61"/>
  <c r="K879" i="61" s="1"/>
  <c r="AG3" i="32"/>
  <c r="K881" i="61" l="1"/>
  <c r="K889" i="61" s="1"/>
  <c r="K753" i="61"/>
  <c r="K762" i="61" s="1"/>
  <c r="L881" i="61"/>
  <c r="L889" i="61" s="1"/>
  <c r="K864" i="61"/>
  <c r="K870" i="61" s="1"/>
  <c r="K810" i="61"/>
  <c r="K821" i="61" s="1"/>
  <c r="K790" i="61"/>
  <c r="K796" i="61" s="1"/>
  <c r="K721" i="61"/>
  <c r="K726" i="61" s="1"/>
  <c r="L851" i="61"/>
  <c r="L855" i="61" s="1"/>
  <c r="L770" i="61"/>
  <c r="L788" i="61" s="1"/>
  <c r="L753" i="61"/>
  <c r="L762" i="61" s="1"/>
  <c r="L1042" i="61"/>
  <c r="R1042" i="61" s="1"/>
  <c r="M1031" i="61"/>
  <c r="M1040" i="61" s="1"/>
  <c r="M1011" i="61"/>
  <c r="M1062" i="61"/>
  <c r="K857" i="61"/>
  <c r="K851" i="61"/>
  <c r="K855" i="61" s="1"/>
  <c r="K845" i="61"/>
  <c r="K849" i="61" s="1"/>
  <c r="K823" i="61"/>
  <c r="K843" i="61" s="1"/>
  <c r="M713" i="61"/>
  <c r="M719" i="61" s="1"/>
  <c r="L893" i="61"/>
  <c r="L823" i="61"/>
  <c r="L843" i="61" s="1"/>
  <c r="L798" i="61"/>
  <c r="L808" i="61" s="1"/>
  <c r="K728" i="61"/>
  <c r="K742" i="61" s="1"/>
  <c r="M864" i="61"/>
  <c r="M870" i="61" s="1"/>
  <c r="L961" i="61"/>
  <c r="L976" i="61" s="1"/>
  <c r="M857" i="61"/>
  <c r="M764" i="61"/>
  <c r="M768" i="61" s="1"/>
  <c r="M744" i="61"/>
  <c r="M751" i="61" s="1"/>
  <c r="M728" i="61"/>
  <c r="M742" i="61" s="1"/>
  <c r="L1031" i="61"/>
  <c r="L1040" i="61" s="1"/>
  <c r="L1011" i="61"/>
  <c r="L1062" i="61"/>
  <c r="M950" i="61"/>
  <c r="M959" i="61" s="1"/>
  <c r="M931" i="61"/>
  <c r="M948" i="61" s="1"/>
  <c r="M721" i="61"/>
  <c r="M726" i="61" s="1"/>
  <c r="M687" i="61"/>
  <c r="M711" i="61" s="1"/>
  <c r="L872" i="61"/>
  <c r="L879" i="61" s="1"/>
  <c r="L857" i="61"/>
  <c r="L845" i="61"/>
  <c r="L849" i="61" s="1"/>
  <c r="M810" i="61"/>
  <c r="M821" i="61" s="1"/>
  <c r="M790" i="61"/>
  <c r="M796" i="61" s="1"/>
  <c r="L764" i="61"/>
  <c r="L768" i="61" s="1"/>
  <c r="L744" i="61"/>
  <c r="L751" i="61" s="1"/>
  <c r="L728" i="61"/>
  <c r="L742" i="61" s="1"/>
  <c r="M1055" i="61"/>
  <c r="L990" i="61"/>
  <c r="L1009" i="61" s="1"/>
  <c r="M978" i="61"/>
  <c r="M988" i="61" s="1"/>
  <c r="L950" i="61"/>
  <c r="L959" i="61" s="1"/>
  <c r="L931" i="61"/>
  <c r="L948" i="61" s="1"/>
  <c r="M920" i="61"/>
  <c r="L721" i="61"/>
  <c r="L726" i="61" s="1"/>
  <c r="L687" i="61"/>
  <c r="L711" i="61" s="1"/>
  <c r="M881" i="61"/>
  <c r="M889" i="61" s="1"/>
  <c r="M851" i="61"/>
  <c r="M855" i="61" s="1"/>
  <c r="M823" i="61"/>
  <c r="M843" i="61" s="1"/>
  <c r="L810" i="61"/>
  <c r="L821" i="61" s="1"/>
  <c r="M798" i="61"/>
  <c r="M808" i="61" s="1"/>
  <c r="L790" i="61"/>
  <c r="L796" i="61" s="1"/>
  <c r="M770" i="61"/>
  <c r="M788" i="61" s="1"/>
  <c r="M753" i="61"/>
  <c r="M762" i="61" s="1"/>
  <c r="L1055" i="61"/>
  <c r="M1042" i="61"/>
  <c r="L978" i="61"/>
  <c r="L988" i="61" s="1"/>
  <c r="M961" i="61"/>
  <c r="M976" i="61" s="1"/>
  <c r="L920" i="61"/>
  <c r="L713" i="61"/>
  <c r="L719" i="61" s="1"/>
  <c r="M872" i="61"/>
  <c r="M879" i="61" s="1"/>
  <c r="L864" i="61"/>
  <c r="L870" i="61" s="1"/>
  <c r="M845" i="61"/>
  <c r="M849" i="61" s="1"/>
  <c r="M893" i="61"/>
  <c r="M990" i="61"/>
  <c r="M1009" i="61" s="1"/>
  <c r="AQ3" i="30"/>
  <c r="R1005" i="61" l="1"/>
  <c r="Q1005" i="61"/>
  <c r="R832" i="61"/>
  <c r="Q832" i="61"/>
  <c r="R968" i="61"/>
  <c r="Q968" i="61"/>
  <c r="R1048" i="61"/>
  <c r="Q1048" i="61"/>
  <c r="R760" i="61"/>
  <c r="Q760" i="61"/>
  <c r="R780" i="61"/>
  <c r="Q780" i="61"/>
  <c r="R800" i="61"/>
  <c r="Q800" i="61"/>
  <c r="R818" i="61"/>
  <c r="Q818" i="61"/>
  <c r="R846" i="61"/>
  <c r="Q846" i="61"/>
  <c r="R868" i="61"/>
  <c r="Q868" i="61"/>
  <c r="R888" i="61"/>
  <c r="Q888" i="61"/>
  <c r="R701" i="61"/>
  <c r="Q701" i="61"/>
  <c r="R708" i="61"/>
  <c r="Q708" i="61"/>
  <c r="R895" i="61"/>
  <c r="Q895" i="61"/>
  <c r="R925" i="61"/>
  <c r="Q925" i="61"/>
  <c r="R931" i="61"/>
  <c r="Q931" i="61"/>
  <c r="R935" i="61"/>
  <c r="Q935" i="61"/>
  <c r="R939" i="61"/>
  <c r="Q939" i="61"/>
  <c r="R943" i="61"/>
  <c r="Q943" i="61"/>
  <c r="R947" i="61"/>
  <c r="Q947" i="61"/>
  <c r="R953" i="61"/>
  <c r="Q953" i="61"/>
  <c r="R908" i="61"/>
  <c r="Q908" i="61"/>
  <c r="R954" i="61"/>
  <c r="Q954" i="61"/>
  <c r="R1002" i="61"/>
  <c r="Q1002" i="61"/>
  <c r="R874" i="61"/>
  <c r="Q874" i="61"/>
  <c r="R801" i="61"/>
  <c r="Q801" i="61"/>
  <c r="R994" i="61"/>
  <c r="Q994" i="61"/>
  <c r="R1003" i="61"/>
  <c r="Q1003" i="61"/>
  <c r="R1065" i="61"/>
  <c r="Q1065" i="61"/>
  <c r="R1018" i="61"/>
  <c r="Q1018" i="61"/>
  <c r="R1027" i="61"/>
  <c r="Q1027" i="61"/>
  <c r="R840" i="61"/>
  <c r="Q840" i="61"/>
  <c r="R713" i="61"/>
  <c r="Q713" i="61"/>
  <c r="R921" i="61"/>
  <c r="Q921" i="61"/>
  <c r="R963" i="61"/>
  <c r="Q963" i="61"/>
  <c r="R967" i="61"/>
  <c r="Q967" i="61"/>
  <c r="R971" i="61"/>
  <c r="Q971" i="61"/>
  <c r="R975" i="61"/>
  <c r="Q975" i="61"/>
  <c r="R981" i="61"/>
  <c r="Q981" i="61"/>
  <c r="R1047" i="61"/>
  <c r="Q1047" i="61"/>
  <c r="Q1051" i="61"/>
  <c r="R1051" i="61"/>
  <c r="R1057" i="61"/>
  <c r="Q1057" i="61"/>
  <c r="R731" i="61"/>
  <c r="Q731" i="61"/>
  <c r="R739" i="61"/>
  <c r="Q739" i="61"/>
  <c r="R894" i="61"/>
  <c r="Q894" i="61"/>
  <c r="Q924" i="61"/>
  <c r="R924" i="61"/>
  <c r="R928" i="61"/>
  <c r="Q928" i="61"/>
  <c r="R934" i="61"/>
  <c r="Q934" i="61"/>
  <c r="R938" i="61"/>
  <c r="Q938" i="61"/>
  <c r="Q942" i="61"/>
  <c r="R942" i="61"/>
  <c r="R946" i="61"/>
  <c r="Q946" i="61"/>
  <c r="R952" i="61"/>
  <c r="Q952" i="61"/>
  <c r="R982" i="61"/>
  <c r="Q982" i="61"/>
  <c r="R986" i="61"/>
  <c r="Q986" i="61"/>
  <c r="R759" i="61"/>
  <c r="Q759" i="61"/>
  <c r="R771" i="61"/>
  <c r="Q771" i="61"/>
  <c r="R779" i="61"/>
  <c r="Q779" i="61"/>
  <c r="R787" i="61"/>
  <c r="Q787" i="61"/>
  <c r="R799" i="61"/>
  <c r="Q799" i="61"/>
  <c r="R807" i="61"/>
  <c r="Q807" i="61"/>
  <c r="R817" i="61"/>
  <c r="Q817" i="61"/>
  <c r="R827" i="61"/>
  <c r="Q827" i="61"/>
  <c r="R835" i="61"/>
  <c r="Q835" i="61"/>
  <c r="R845" i="61"/>
  <c r="Q845" i="61"/>
  <c r="R857" i="61"/>
  <c r="Q857" i="61"/>
  <c r="R867" i="61"/>
  <c r="Q867" i="61"/>
  <c r="R877" i="61"/>
  <c r="Q877" i="61"/>
  <c r="R887" i="61"/>
  <c r="Q887" i="61"/>
  <c r="R691" i="61"/>
  <c r="Q691" i="61"/>
  <c r="Q698" i="61"/>
  <c r="R698" i="61"/>
  <c r="R707" i="61"/>
  <c r="Q707" i="61"/>
  <c r="R716" i="61"/>
  <c r="Q716" i="61"/>
  <c r="R899" i="61"/>
  <c r="Q899" i="61"/>
  <c r="R903" i="61"/>
  <c r="Q903" i="61"/>
  <c r="R907" i="61"/>
  <c r="Q907" i="61"/>
  <c r="R911" i="61"/>
  <c r="Q911" i="61"/>
  <c r="R993" i="61"/>
  <c r="Q993" i="61"/>
  <c r="R1000" i="61"/>
  <c r="Q1000" i="61"/>
  <c r="R1008" i="61"/>
  <c r="Q1008" i="61"/>
  <c r="R1014" i="61"/>
  <c r="Q1014" i="61"/>
  <c r="R1020" i="61"/>
  <c r="Q1020" i="61"/>
  <c r="R1028" i="61"/>
  <c r="Q1028" i="61"/>
  <c r="R1036" i="61"/>
  <c r="Q1036" i="61"/>
  <c r="R784" i="61"/>
  <c r="Q784" i="61"/>
  <c r="R695" i="61"/>
  <c r="Q695" i="61"/>
  <c r="R709" i="61"/>
  <c r="Q709" i="61"/>
  <c r="Q961" i="61"/>
  <c r="R961" i="61"/>
  <c r="R690" i="61"/>
  <c r="Q690" i="61"/>
  <c r="R737" i="61"/>
  <c r="Q737" i="61"/>
  <c r="R765" i="61"/>
  <c r="Q765" i="61"/>
  <c r="R798" i="61"/>
  <c r="Q798" i="61"/>
  <c r="R819" i="61"/>
  <c r="Q819" i="61"/>
  <c r="R839" i="61"/>
  <c r="Q839" i="61"/>
  <c r="R876" i="61"/>
  <c r="Q876" i="61"/>
  <c r="R914" i="61"/>
  <c r="Q914" i="61"/>
  <c r="R729" i="61"/>
  <c r="Q729" i="61"/>
  <c r="Q755" i="61"/>
  <c r="R755" i="61"/>
  <c r="R786" i="61"/>
  <c r="Q786" i="61"/>
  <c r="R811" i="61"/>
  <c r="Q811" i="61"/>
  <c r="Q831" i="61"/>
  <c r="R831" i="61"/>
  <c r="Q866" i="61"/>
  <c r="R866" i="61"/>
  <c r="Q697" i="61"/>
  <c r="R697" i="61"/>
  <c r="R881" i="61"/>
  <c r="Q881" i="61"/>
  <c r="R996" i="61"/>
  <c r="Q996" i="61"/>
  <c r="R1021" i="61"/>
  <c r="Q1021" i="61"/>
  <c r="R916" i="61"/>
  <c r="Q916" i="61"/>
  <c r="R964" i="61"/>
  <c r="Q964" i="61"/>
  <c r="R978" i="61"/>
  <c r="Q978" i="61"/>
  <c r="R1044" i="61"/>
  <c r="Q1044" i="61"/>
  <c r="R1058" i="61"/>
  <c r="Q1058" i="61"/>
  <c r="R772" i="61"/>
  <c r="Q772" i="61"/>
  <c r="R790" i="61"/>
  <c r="Q790" i="61"/>
  <c r="R810" i="61"/>
  <c r="Q810" i="61"/>
  <c r="R836" i="61"/>
  <c r="Q836" i="61"/>
  <c r="R858" i="61"/>
  <c r="Q858" i="61"/>
  <c r="R878" i="61"/>
  <c r="Q878" i="61"/>
  <c r="R692" i="61"/>
  <c r="Q692" i="61"/>
  <c r="R721" i="61"/>
  <c r="Q721" i="61"/>
  <c r="R733" i="61"/>
  <c r="Q733" i="61"/>
  <c r="R900" i="61"/>
  <c r="Q900" i="61"/>
  <c r="R1062" i="61"/>
  <c r="Q1062" i="61"/>
  <c r="R1031" i="61"/>
  <c r="Q1031" i="61"/>
  <c r="R724" i="61"/>
  <c r="Q724" i="61"/>
  <c r="R740" i="61"/>
  <c r="Q740" i="61"/>
  <c r="R854" i="61"/>
  <c r="Q854" i="61"/>
  <c r="R915" i="61"/>
  <c r="Q915" i="61"/>
  <c r="Q1043" i="61"/>
  <c r="R1043" i="61"/>
  <c r="R732" i="61"/>
  <c r="Q732" i="61"/>
  <c r="R770" i="61"/>
  <c r="Q770" i="61"/>
  <c r="R791" i="61"/>
  <c r="Q791" i="61"/>
  <c r="Q813" i="61"/>
  <c r="R813" i="61"/>
  <c r="Q842" i="61"/>
  <c r="R842" i="61"/>
  <c r="R869" i="61"/>
  <c r="Q869" i="61"/>
  <c r="R699" i="61"/>
  <c r="Q699" i="61"/>
  <c r="R956" i="61"/>
  <c r="Q956" i="61"/>
  <c r="R1023" i="61"/>
  <c r="Q1023" i="61"/>
  <c r="R804" i="61"/>
  <c r="Q804" i="61"/>
  <c r="R722" i="61"/>
  <c r="Q722" i="61"/>
  <c r="R917" i="61"/>
  <c r="Q917" i="61"/>
  <c r="R965" i="61"/>
  <c r="Q965" i="61"/>
  <c r="R969" i="61"/>
  <c r="Q969" i="61"/>
  <c r="R973" i="61"/>
  <c r="Q973" i="61"/>
  <c r="R979" i="61"/>
  <c r="Q979" i="61"/>
  <c r="R1045" i="61"/>
  <c r="Q1045" i="61"/>
  <c r="R1049" i="61"/>
  <c r="Q1049" i="61"/>
  <c r="R1055" i="61"/>
  <c r="Q1055" i="61"/>
  <c r="R687" i="61"/>
  <c r="Q687" i="61"/>
  <c r="R694" i="61"/>
  <c r="Q694" i="61"/>
  <c r="R703" i="61"/>
  <c r="Q703" i="61"/>
  <c r="R710" i="61"/>
  <c r="Q710" i="61"/>
  <c r="R723" i="61"/>
  <c r="Q723" i="61"/>
  <c r="R922" i="61"/>
  <c r="Q922" i="61"/>
  <c r="R926" i="61"/>
  <c r="Q926" i="61"/>
  <c r="R932" i="61"/>
  <c r="Q932" i="61"/>
  <c r="R936" i="61"/>
  <c r="Q936" i="61"/>
  <c r="R940" i="61"/>
  <c r="Q940" i="61"/>
  <c r="R944" i="61"/>
  <c r="Q944" i="61"/>
  <c r="R950" i="61"/>
  <c r="Q950" i="61"/>
  <c r="R984" i="61"/>
  <c r="Q984" i="61"/>
  <c r="R990" i="61"/>
  <c r="Q990" i="61"/>
  <c r="R728" i="61"/>
  <c r="Q728" i="61"/>
  <c r="Q736" i="61"/>
  <c r="R736" i="61"/>
  <c r="R754" i="61"/>
  <c r="Q754" i="61"/>
  <c r="R764" i="61"/>
  <c r="Q764" i="61"/>
  <c r="R774" i="61"/>
  <c r="Q774" i="61"/>
  <c r="R782" i="61"/>
  <c r="Q782" i="61"/>
  <c r="R792" i="61"/>
  <c r="Q792" i="61"/>
  <c r="R802" i="61"/>
  <c r="Q802" i="61"/>
  <c r="R812" i="61"/>
  <c r="Q812" i="61"/>
  <c r="R820" i="61"/>
  <c r="Q820" i="61"/>
  <c r="R830" i="61"/>
  <c r="Q830" i="61"/>
  <c r="R838" i="61"/>
  <c r="Q838" i="61"/>
  <c r="R848" i="61"/>
  <c r="Q848" i="61"/>
  <c r="R860" i="61"/>
  <c r="Q860" i="61"/>
  <c r="R872" i="61"/>
  <c r="Q872" i="61"/>
  <c r="R882" i="61"/>
  <c r="Q882" i="61"/>
  <c r="R897" i="61"/>
  <c r="Q897" i="61"/>
  <c r="R901" i="61"/>
  <c r="Q901" i="61"/>
  <c r="R905" i="61"/>
  <c r="Q905" i="61"/>
  <c r="R909" i="61"/>
  <c r="Q909" i="61"/>
  <c r="Q913" i="61"/>
  <c r="R913" i="61"/>
  <c r="R955" i="61"/>
  <c r="Q955" i="61"/>
  <c r="Q997" i="61"/>
  <c r="R997" i="61"/>
  <c r="R1004" i="61"/>
  <c r="Q1004" i="61"/>
  <c r="R1064" i="61"/>
  <c r="Q1064" i="61"/>
  <c r="R1017" i="61"/>
  <c r="Q1017" i="61"/>
  <c r="R1024" i="61"/>
  <c r="Q1024" i="61"/>
  <c r="R1033" i="61"/>
  <c r="Q1033" i="61"/>
  <c r="R794" i="61"/>
  <c r="Q794" i="61"/>
  <c r="R702" i="61"/>
  <c r="Q702" i="61"/>
  <c r="R718" i="61"/>
  <c r="Q718" i="61"/>
  <c r="R758" i="61"/>
  <c r="Q758" i="61"/>
  <c r="R781" i="61"/>
  <c r="Q781" i="61"/>
  <c r="R803" i="61"/>
  <c r="Q803" i="61"/>
  <c r="R834" i="61"/>
  <c r="Q834" i="61"/>
  <c r="R859" i="61"/>
  <c r="Q859" i="61"/>
  <c r="R715" i="61"/>
  <c r="Q715" i="61"/>
  <c r="R893" i="61"/>
  <c r="Q893" i="61"/>
  <c r="R706" i="61"/>
  <c r="Q706" i="61"/>
  <c r="R1038" i="61"/>
  <c r="Q1038" i="61"/>
  <c r="R734" i="61"/>
  <c r="Q734" i="61"/>
  <c r="R773" i="61"/>
  <c r="Q773" i="61"/>
  <c r="R793" i="61"/>
  <c r="Q793" i="61"/>
  <c r="R826" i="61"/>
  <c r="Q826" i="61"/>
  <c r="R847" i="61"/>
  <c r="Q847" i="61"/>
  <c r="R873" i="61"/>
  <c r="Q873" i="61"/>
  <c r="R1012" i="61"/>
  <c r="Q1012" i="61"/>
  <c r="R1032" i="61"/>
  <c r="Q1032" i="61"/>
  <c r="R766" i="61"/>
  <c r="Q766" i="61"/>
  <c r="R972" i="61"/>
  <c r="Q972" i="61"/>
  <c r="R1052" i="61"/>
  <c r="Q1052" i="61"/>
  <c r="R828" i="61"/>
  <c r="Q828" i="61"/>
  <c r="R983" i="61"/>
  <c r="Q983" i="61"/>
  <c r="R987" i="61"/>
  <c r="Q987" i="61"/>
  <c r="R744" i="61"/>
  <c r="Q744" i="61"/>
  <c r="R896" i="61"/>
  <c r="Q896" i="61"/>
  <c r="R904" i="61"/>
  <c r="Q904" i="61"/>
  <c r="R912" i="61"/>
  <c r="Q912" i="61"/>
  <c r="R995" i="61"/>
  <c r="Q995" i="61"/>
  <c r="Q1016" i="61"/>
  <c r="R1016" i="61"/>
  <c r="R1022" i="61"/>
  <c r="Q1022" i="61"/>
  <c r="R725" i="61"/>
  <c r="Q725" i="61"/>
  <c r="R778" i="61"/>
  <c r="Q778" i="61"/>
  <c r="R823" i="61"/>
  <c r="Q823" i="61"/>
  <c r="R883" i="61"/>
  <c r="Q883" i="61"/>
  <c r="R704" i="61"/>
  <c r="Q704" i="61"/>
  <c r="Q998" i="61"/>
  <c r="R998" i="61"/>
  <c r="R1007" i="61"/>
  <c r="Q1007" i="61"/>
  <c r="R1013" i="61"/>
  <c r="Q1013" i="61"/>
  <c r="Q1034" i="61"/>
  <c r="R1034" i="61"/>
  <c r="Q735" i="61"/>
  <c r="R735" i="61"/>
  <c r="Q776" i="61"/>
  <c r="R776" i="61"/>
  <c r="R852" i="61"/>
  <c r="Q852" i="61"/>
  <c r="R700" i="61"/>
  <c r="Q700" i="61"/>
  <c r="R992" i="61"/>
  <c r="Q992" i="61"/>
  <c r="R1001" i="61"/>
  <c r="Q1001" i="61"/>
  <c r="Q1063" i="61"/>
  <c r="R1063" i="61"/>
  <c r="Q1015" i="61"/>
  <c r="R1015" i="61"/>
  <c r="R1025" i="61"/>
  <c r="Q1025" i="61"/>
  <c r="R1037" i="61"/>
  <c r="Q1037" i="61"/>
  <c r="R814" i="61"/>
  <c r="Q814" i="61"/>
  <c r="R864" i="61"/>
  <c r="Q864" i="61"/>
  <c r="R884" i="61"/>
  <c r="Q884" i="61"/>
  <c r="R920" i="61"/>
  <c r="Q920" i="61"/>
  <c r="Q962" i="61"/>
  <c r="R962" i="61"/>
  <c r="R966" i="61"/>
  <c r="Q966" i="61"/>
  <c r="R970" i="61"/>
  <c r="Q970" i="61"/>
  <c r="R974" i="61"/>
  <c r="Q974" i="61"/>
  <c r="Q980" i="61"/>
  <c r="R980" i="61"/>
  <c r="R1046" i="61"/>
  <c r="Q1046" i="61"/>
  <c r="R1050" i="61"/>
  <c r="Q1050" i="61"/>
  <c r="R1056" i="61"/>
  <c r="Q1056" i="61"/>
  <c r="R923" i="61"/>
  <c r="Q923" i="61"/>
  <c r="R927" i="61"/>
  <c r="Q927" i="61"/>
  <c r="R933" i="61"/>
  <c r="Q933" i="61"/>
  <c r="R937" i="61"/>
  <c r="Q937" i="61"/>
  <c r="Q941" i="61"/>
  <c r="R941" i="61"/>
  <c r="R945" i="61"/>
  <c r="Q945" i="61"/>
  <c r="R951" i="61"/>
  <c r="Q951" i="61"/>
  <c r="R985" i="61"/>
  <c r="Q985" i="61"/>
  <c r="R991" i="61"/>
  <c r="Q991" i="61"/>
  <c r="R730" i="61"/>
  <c r="Q730" i="61"/>
  <c r="R738" i="61"/>
  <c r="Q738" i="61"/>
  <c r="R757" i="61"/>
  <c r="Q757" i="61"/>
  <c r="R767" i="61"/>
  <c r="Q767" i="61"/>
  <c r="R777" i="61"/>
  <c r="Q777" i="61"/>
  <c r="R785" i="61"/>
  <c r="Q785" i="61"/>
  <c r="R795" i="61"/>
  <c r="Q795" i="61"/>
  <c r="R805" i="61"/>
  <c r="Q805" i="61"/>
  <c r="R815" i="61"/>
  <c r="Q815" i="61"/>
  <c r="R825" i="61"/>
  <c r="Q825" i="61"/>
  <c r="R833" i="61"/>
  <c r="Q833" i="61"/>
  <c r="R841" i="61"/>
  <c r="Q841" i="61"/>
  <c r="R853" i="61"/>
  <c r="Q853" i="61"/>
  <c r="R865" i="61"/>
  <c r="Q865" i="61"/>
  <c r="R875" i="61"/>
  <c r="Q875" i="61"/>
  <c r="R885" i="61"/>
  <c r="Q885" i="61"/>
  <c r="R689" i="61"/>
  <c r="Q689" i="61"/>
  <c r="R696" i="61"/>
  <c r="Q696" i="61"/>
  <c r="R705" i="61"/>
  <c r="Q705" i="61"/>
  <c r="R714" i="61"/>
  <c r="Q714" i="61"/>
  <c r="R898" i="61"/>
  <c r="Q898" i="61"/>
  <c r="R902" i="61"/>
  <c r="Q902" i="61"/>
  <c r="Q906" i="61"/>
  <c r="R906" i="61"/>
  <c r="R910" i="61"/>
  <c r="Q910" i="61"/>
  <c r="R957" i="61"/>
  <c r="Q957" i="61"/>
  <c r="R999" i="61"/>
  <c r="Q999" i="61"/>
  <c r="R1006" i="61"/>
  <c r="Q1006" i="61"/>
  <c r="R1011" i="61"/>
  <c r="Q1011" i="61"/>
  <c r="R1019" i="61"/>
  <c r="Q1019" i="61"/>
  <c r="R1026" i="61"/>
  <c r="Q1026" i="61"/>
  <c r="R1035" i="61"/>
  <c r="Q1035" i="61"/>
  <c r="R756" i="61"/>
  <c r="Q756" i="61"/>
  <c r="R824" i="61"/>
  <c r="Q824" i="61"/>
  <c r="R693" i="61"/>
  <c r="Q693" i="61"/>
  <c r="R958" i="61"/>
  <c r="Q958" i="61"/>
  <c r="R688" i="61"/>
  <c r="Q688" i="61"/>
  <c r="R761" i="61"/>
  <c r="Q761" i="61"/>
  <c r="R783" i="61"/>
  <c r="Q783" i="61"/>
  <c r="R816" i="61"/>
  <c r="Q816" i="61"/>
  <c r="R837" i="61"/>
  <c r="Q837" i="61"/>
  <c r="R861" i="61"/>
  <c r="Q861" i="61"/>
  <c r="R717" i="61"/>
  <c r="Q717" i="61"/>
  <c r="R1039" i="61"/>
  <c r="Q1039" i="61"/>
  <c r="R753" i="61"/>
  <c r="Q753" i="61"/>
  <c r="Q775" i="61"/>
  <c r="R775" i="61"/>
  <c r="R806" i="61"/>
  <c r="Q806" i="61"/>
  <c r="R829" i="61"/>
  <c r="Q829" i="61"/>
  <c r="R851" i="61"/>
  <c r="Q851" i="61"/>
  <c r="Q886" i="61"/>
  <c r="R886" i="61"/>
  <c r="AN3" i="30"/>
  <c r="L929" i="61"/>
  <c r="R929" i="61" s="1"/>
  <c r="R959" i="61"/>
  <c r="M918" i="61"/>
  <c r="R870" i="61"/>
  <c r="K678" i="61"/>
  <c r="K683" i="61" s="1"/>
  <c r="K641" i="61"/>
  <c r="K647" i="61" s="1"/>
  <c r="K593" i="61"/>
  <c r="K610" i="61" s="1"/>
  <c r="L593" i="61"/>
  <c r="L610" i="61" s="1"/>
  <c r="M624" i="61"/>
  <c r="M639" i="61" s="1"/>
  <c r="K612" i="61"/>
  <c r="K622" i="61" s="1"/>
  <c r="L656" i="61"/>
  <c r="L659" i="61" s="1"/>
  <c r="L641" i="61"/>
  <c r="L647" i="61" s="1"/>
  <c r="M661" i="61"/>
  <c r="M668" i="61" s="1"/>
  <c r="M649" i="61"/>
  <c r="L670" i="61"/>
  <c r="L676" i="61" s="1"/>
  <c r="L678" i="61"/>
  <c r="L683" i="61" s="1"/>
  <c r="M612" i="61"/>
  <c r="M622" i="61" s="1"/>
  <c r="K961" i="61"/>
  <c r="K976" i="61" s="1"/>
  <c r="K1011" i="61"/>
  <c r="K920" i="61"/>
  <c r="R1009" i="61"/>
  <c r="L1066" i="61"/>
  <c r="R1066" i="61" s="1"/>
  <c r="L1029" i="61"/>
  <c r="R1029" i="61" s="1"/>
  <c r="R1040" i="61"/>
  <c r="R762" i="61"/>
  <c r="L612" i="61"/>
  <c r="L622" i="61" s="1"/>
  <c r="M656" i="61"/>
  <c r="M659" i="61" s="1"/>
  <c r="M641" i="61"/>
  <c r="M647" i="61" s="1"/>
  <c r="M593" i="61"/>
  <c r="M610" i="61" s="1"/>
  <c r="K1055" i="61"/>
  <c r="K990" i="61"/>
  <c r="K1009" i="61" s="1"/>
  <c r="R719" i="61"/>
  <c r="L1060" i="61"/>
  <c r="R1060" i="61" s="1"/>
  <c r="R796" i="61"/>
  <c r="R711" i="61"/>
  <c r="R726" i="61"/>
  <c r="M929" i="61"/>
  <c r="R849" i="61"/>
  <c r="R879" i="61"/>
  <c r="M862" i="61"/>
  <c r="L918" i="61"/>
  <c r="R918" i="61" s="1"/>
  <c r="K862" i="61"/>
  <c r="M1066" i="61"/>
  <c r="M1029" i="61"/>
  <c r="L1053" i="61"/>
  <c r="R1053" i="61" s="1"/>
  <c r="R855" i="61"/>
  <c r="R889" i="61"/>
  <c r="K1062" i="61"/>
  <c r="R821" i="61"/>
  <c r="R742" i="61"/>
  <c r="R976" i="61"/>
  <c r="R808" i="61"/>
  <c r="R843" i="61"/>
  <c r="R788" i="61"/>
  <c r="L661" i="61"/>
  <c r="L668" i="61" s="1"/>
  <c r="L649" i="61"/>
  <c r="L624" i="61"/>
  <c r="L639" i="61" s="1"/>
  <c r="M670" i="61"/>
  <c r="M676" i="61" s="1"/>
  <c r="M678" i="61"/>
  <c r="M683" i="61" s="1"/>
  <c r="K1031" i="61"/>
  <c r="K1040" i="61" s="1"/>
  <c r="K893" i="61"/>
  <c r="K931" i="61"/>
  <c r="K948" i="61" s="1"/>
  <c r="K978" i="61"/>
  <c r="K988" i="61" s="1"/>
  <c r="K1042" i="61"/>
  <c r="K950" i="61"/>
  <c r="K959" i="61" s="1"/>
  <c r="R988" i="61"/>
  <c r="M1053" i="61"/>
  <c r="R948" i="61"/>
  <c r="M1060" i="61"/>
  <c r="R751" i="61"/>
  <c r="R768" i="61"/>
  <c r="L862" i="61"/>
  <c r="R862" i="61" s="1"/>
  <c r="AL3" i="34"/>
  <c r="R604" i="61" l="1"/>
  <c r="Q604" i="61"/>
  <c r="R642" i="61"/>
  <c r="Q642" i="61"/>
  <c r="R678" i="61"/>
  <c r="Q678" i="61"/>
  <c r="R600" i="61"/>
  <c r="Q600" i="61"/>
  <c r="R618" i="61"/>
  <c r="Q618" i="61"/>
  <c r="R636" i="61"/>
  <c r="Q636" i="61"/>
  <c r="Q653" i="61"/>
  <c r="R653" i="61"/>
  <c r="R645" i="61"/>
  <c r="Q645" i="61"/>
  <c r="R602" i="61"/>
  <c r="Q602" i="61"/>
  <c r="R620" i="61"/>
  <c r="Q620" i="61"/>
  <c r="R638" i="61"/>
  <c r="Q638" i="61"/>
  <c r="R657" i="61"/>
  <c r="Q657" i="61"/>
  <c r="R599" i="61"/>
  <c r="Q599" i="61"/>
  <c r="R617" i="61"/>
  <c r="Q617" i="61"/>
  <c r="R635" i="61"/>
  <c r="Q635" i="61"/>
  <c r="R658" i="61"/>
  <c r="Q658" i="61"/>
  <c r="Q675" i="61"/>
  <c r="R675" i="61"/>
  <c r="R597" i="61"/>
  <c r="Q597" i="61"/>
  <c r="R629" i="61"/>
  <c r="Q629" i="61"/>
  <c r="Q656" i="61"/>
  <c r="R656" i="61"/>
  <c r="R601" i="61"/>
  <c r="Q601" i="61"/>
  <c r="R680" i="61"/>
  <c r="Q680" i="61"/>
  <c r="R626" i="61"/>
  <c r="Q626" i="61"/>
  <c r="R621" i="61"/>
  <c r="Q621" i="61"/>
  <c r="R664" i="61"/>
  <c r="Q664" i="61"/>
  <c r="R633" i="61"/>
  <c r="Q633" i="61"/>
  <c r="R666" i="61"/>
  <c r="Q666" i="61"/>
  <c r="R615" i="61"/>
  <c r="Q615" i="61"/>
  <c r="R662" i="61"/>
  <c r="Q662" i="61"/>
  <c r="R608" i="61"/>
  <c r="Q608" i="61"/>
  <c r="R594" i="61"/>
  <c r="Q594" i="61"/>
  <c r="R612" i="61"/>
  <c r="Q612" i="61"/>
  <c r="R630" i="61"/>
  <c r="Q630" i="61"/>
  <c r="R681" i="61"/>
  <c r="Q681" i="61"/>
  <c r="R667" i="61"/>
  <c r="Q667" i="61"/>
  <c r="R607" i="61"/>
  <c r="Q607" i="61"/>
  <c r="R627" i="61"/>
  <c r="Q627" i="61"/>
  <c r="R643" i="61"/>
  <c r="Q643" i="61"/>
  <c r="R670" i="61"/>
  <c r="Q670" i="61"/>
  <c r="R609" i="61"/>
  <c r="Q609" i="61"/>
  <c r="R641" i="61"/>
  <c r="Q641" i="61"/>
  <c r="R646" i="61"/>
  <c r="Q646" i="61"/>
  <c r="R625" i="61"/>
  <c r="Q625" i="61"/>
  <c r="R672" i="61"/>
  <c r="Q672" i="61"/>
  <c r="R624" i="61"/>
  <c r="Q624" i="61"/>
  <c r="R679" i="61"/>
  <c r="Q679" i="61"/>
  <c r="R661" i="61"/>
  <c r="Q661" i="61"/>
  <c r="R606" i="61"/>
  <c r="Q606" i="61"/>
  <c r="R663" i="61"/>
  <c r="Q663" i="61"/>
  <c r="Q603" i="61"/>
  <c r="R603" i="61"/>
  <c r="R605" i="61"/>
  <c r="Q605" i="61"/>
  <c r="R628" i="61"/>
  <c r="Q628" i="61"/>
  <c r="R644" i="61"/>
  <c r="Q644" i="61"/>
  <c r="R665" i="61"/>
  <c r="Q665" i="61"/>
  <c r="R596" i="61"/>
  <c r="Q596" i="61"/>
  <c r="R614" i="61"/>
  <c r="Q614" i="61"/>
  <c r="R632" i="61"/>
  <c r="Q632" i="61"/>
  <c r="R649" i="61"/>
  <c r="Q649" i="61"/>
  <c r="R671" i="61"/>
  <c r="Q671" i="61"/>
  <c r="R598" i="61"/>
  <c r="Q598" i="61"/>
  <c r="R616" i="61"/>
  <c r="Q616" i="61"/>
  <c r="R634" i="61"/>
  <c r="Q634" i="61"/>
  <c r="R651" i="61"/>
  <c r="Q651" i="61"/>
  <c r="R673" i="61"/>
  <c r="Q673" i="61"/>
  <c r="R595" i="61"/>
  <c r="Q595" i="61"/>
  <c r="R613" i="61"/>
  <c r="Q613" i="61"/>
  <c r="R631" i="61"/>
  <c r="Q631" i="61"/>
  <c r="R652" i="61"/>
  <c r="Q652" i="61"/>
  <c r="R674" i="61"/>
  <c r="Q674" i="61"/>
  <c r="R619" i="61"/>
  <c r="Q619" i="61"/>
  <c r="R650" i="61"/>
  <c r="Q650" i="61"/>
  <c r="R593" i="61"/>
  <c r="Q593" i="61"/>
  <c r="R637" i="61"/>
  <c r="Q637" i="61"/>
  <c r="Q796" i="61"/>
  <c r="Q948" i="61"/>
  <c r="Q988" i="61"/>
  <c r="Q808" i="61"/>
  <c r="Q1066" i="61"/>
  <c r="Q1009" i="61"/>
  <c r="Q959" i="61"/>
  <c r="Q843" i="61"/>
  <c r="Q849" i="61"/>
  <c r="Q768" i="61"/>
  <c r="Q976" i="61"/>
  <c r="Q821" i="61"/>
  <c r="Q855" i="61"/>
  <c r="Q726" i="61"/>
  <c r="Q1060" i="61"/>
  <c r="Q762" i="61"/>
  <c r="Q870" i="61"/>
  <c r="Q929" i="61"/>
  <c r="Q742" i="61"/>
  <c r="Q918" i="61"/>
  <c r="Q1029" i="61"/>
  <c r="Q862" i="61"/>
  <c r="Q751" i="61"/>
  <c r="Q788" i="61"/>
  <c r="Q889" i="61"/>
  <c r="Q1053" i="61"/>
  <c r="Q879" i="61"/>
  <c r="Q711" i="61"/>
  <c r="Q719" i="61"/>
  <c r="Q1040" i="61"/>
  <c r="M1067" i="61"/>
  <c r="M1068" i="61" s="1"/>
  <c r="K1066" i="61"/>
  <c r="L1067" i="61"/>
  <c r="K890" i="61"/>
  <c r="K891" i="61" s="1"/>
  <c r="R659" i="61"/>
  <c r="K624" i="61"/>
  <c r="K639" i="61" s="1"/>
  <c r="R676" i="61"/>
  <c r="K670" i="61"/>
  <c r="K676" i="61" s="1"/>
  <c r="K656" i="61"/>
  <c r="K659" i="61" s="1"/>
  <c r="K1053" i="61"/>
  <c r="K918" i="61"/>
  <c r="R639" i="61"/>
  <c r="L654" i="61"/>
  <c r="R654" i="61" s="1"/>
  <c r="R668" i="61"/>
  <c r="K929" i="61"/>
  <c r="K1029" i="61"/>
  <c r="K649" i="61"/>
  <c r="L890" i="61"/>
  <c r="R890" i="61" s="1"/>
  <c r="K1060" i="61"/>
  <c r="R622" i="61"/>
  <c r="M654" i="61"/>
  <c r="R610" i="61"/>
  <c r="R647" i="61"/>
  <c r="K661" i="61"/>
  <c r="K668" i="61" s="1"/>
  <c r="M890" i="61"/>
  <c r="M891" i="61" s="1"/>
  <c r="R683" i="61"/>
  <c r="J590" i="61"/>
  <c r="AN3" i="34"/>
  <c r="AK3" i="34"/>
  <c r="L1068" i="61" l="1"/>
  <c r="R1067" i="61"/>
  <c r="Q1067" i="61"/>
  <c r="Q683" i="61"/>
  <c r="Q610" i="61"/>
  <c r="Q622" i="61"/>
  <c r="Q639" i="61"/>
  <c r="Q659" i="61"/>
  <c r="Q668" i="61"/>
  <c r="Q676" i="61"/>
  <c r="Q647" i="61"/>
  <c r="L891" i="61"/>
  <c r="Q890" i="61"/>
  <c r="Q654" i="61"/>
  <c r="K1067" i="61"/>
  <c r="K1068" i="61" s="1"/>
  <c r="M684" i="61"/>
  <c r="M685" i="61" s="1"/>
  <c r="K654" i="61"/>
  <c r="L684" i="61"/>
  <c r="R684" i="61" s="1"/>
  <c r="J591" i="61"/>
  <c r="Q891" i="61" l="1"/>
  <c r="L685" i="61"/>
  <c r="Q684" i="61"/>
  <c r="Q1068" i="61"/>
  <c r="K684" i="61"/>
  <c r="K685" i="61" s="1"/>
  <c r="M457" i="61"/>
  <c r="M462" i="61" s="1"/>
  <c r="L507" i="61"/>
  <c r="L512" i="61" s="1"/>
  <c r="M436" i="61"/>
  <c r="M455" i="61" s="1"/>
  <c r="R581" i="61" l="1"/>
  <c r="R517" i="61"/>
  <c r="R487" i="61"/>
  <c r="R567" i="61"/>
  <c r="R477" i="61"/>
  <c r="R511" i="61"/>
  <c r="R555" i="61"/>
  <c r="R493" i="61"/>
  <c r="R561" i="61"/>
  <c r="R449" i="61"/>
  <c r="R527" i="61"/>
  <c r="R587" i="61"/>
  <c r="R441" i="61"/>
  <c r="R497" i="61"/>
  <c r="R523" i="61"/>
  <c r="R577" i="61"/>
  <c r="R507" i="61"/>
  <c r="R469" i="61"/>
  <c r="R545" i="61"/>
  <c r="R453" i="61"/>
  <c r="R501" i="61"/>
  <c r="R541" i="61"/>
  <c r="Q685" i="61"/>
  <c r="M559" i="61"/>
  <c r="M564" i="61" s="1"/>
  <c r="L533" i="61"/>
  <c r="L550" i="61" s="1"/>
  <c r="M492" i="61"/>
  <c r="M505" i="61" s="1"/>
  <c r="L514" i="61"/>
  <c r="L520" i="61" s="1"/>
  <c r="L552" i="61"/>
  <c r="L557" i="61" s="1"/>
  <c r="L574" i="61"/>
  <c r="L582" i="61" s="1"/>
  <c r="Q453" i="61"/>
  <c r="Q493" i="61"/>
  <c r="Q511" i="61"/>
  <c r="M533" i="61"/>
  <c r="M550" i="61" s="1"/>
  <c r="L457" i="61"/>
  <c r="L462" i="61" s="1"/>
  <c r="M514" i="61"/>
  <c r="M520" i="61" s="1"/>
  <c r="M552" i="61"/>
  <c r="M557" i="61" s="1"/>
  <c r="M574" i="61"/>
  <c r="M582" i="61" s="1"/>
  <c r="L480" i="61"/>
  <c r="L490" i="61" s="1"/>
  <c r="Q441" i="61"/>
  <c r="Q477" i="61"/>
  <c r="Q497" i="61"/>
  <c r="Q517" i="61"/>
  <c r="Q555" i="61"/>
  <c r="Q577" i="61"/>
  <c r="L559" i="61"/>
  <c r="L564" i="61" s="1"/>
  <c r="M480" i="61"/>
  <c r="M490" i="61" s="1"/>
  <c r="L464" i="61"/>
  <c r="L478" i="61" s="1"/>
  <c r="L522" i="61"/>
  <c r="L531" i="61" s="1"/>
  <c r="M464" i="61"/>
  <c r="M478" i="61" s="1"/>
  <c r="M522" i="61"/>
  <c r="M531" i="61" s="1"/>
  <c r="L584" i="61"/>
  <c r="L589" i="61" s="1"/>
  <c r="Q501" i="61"/>
  <c r="Q523" i="61"/>
  <c r="Q541" i="61"/>
  <c r="Q561" i="61"/>
  <c r="Q581" i="61"/>
  <c r="M584" i="61"/>
  <c r="M589" i="61" s="1"/>
  <c r="L566" i="61"/>
  <c r="L572" i="61" s="1"/>
  <c r="M566" i="61"/>
  <c r="M572" i="61" s="1"/>
  <c r="Q449" i="61"/>
  <c r="Q469" i="61"/>
  <c r="Q487" i="61"/>
  <c r="M507" i="61"/>
  <c r="Q527" i="61"/>
  <c r="Q545" i="61"/>
  <c r="Q567" i="61"/>
  <c r="Q587" i="61"/>
  <c r="L436" i="61"/>
  <c r="L455" i="61" s="1"/>
  <c r="L492" i="61"/>
  <c r="L505" i="61" s="1"/>
  <c r="Q507" i="61" l="1"/>
  <c r="M512" i="61"/>
  <c r="R548" i="61"/>
  <c r="Q548" i="61"/>
  <c r="R489" i="61"/>
  <c r="Q489" i="61"/>
  <c r="R488" i="61"/>
  <c r="Q488" i="61"/>
  <c r="R504" i="61"/>
  <c r="Q504" i="61"/>
  <c r="R503" i="61"/>
  <c r="Q503" i="61"/>
  <c r="R502" i="61"/>
  <c r="Q502" i="61"/>
  <c r="R500" i="61"/>
  <c r="Q500" i="61"/>
  <c r="R499" i="61"/>
  <c r="Q499" i="61"/>
  <c r="R576" i="61"/>
  <c r="Q576" i="61"/>
  <c r="R495" i="61"/>
  <c r="Q495" i="61"/>
  <c r="R494" i="61"/>
  <c r="Q494" i="61"/>
  <c r="R549" i="61"/>
  <c r="Q549" i="61"/>
  <c r="R459" i="61"/>
  <c r="Q459" i="61"/>
  <c r="R465" i="61"/>
  <c r="Q465" i="61"/>
  <c r="R530" i="61"/>
  <c r="Q530" i="61"/>
  <c r="R452" i="61"/>
  <c r="Q452" i="61"/>
  <c r="R547" i="61"/>
  <c r="Q547" i="61"/>
  <c r="R471" i="61"/>
  <c r="Q471" i="61"/>
  <c r="R546" i="61"/>
  <c r="Q546" i="61"/>
  <c r="R470" i="61"/>
  <c r="Q470" i="61"/>
  <c r="R566" i="61"/>
  <c r="Q566" i="61"/>
  <c r="R486" i="61"/>
  <c r="Q486" i="61"/>
  <c r="R563" i="61"/>
  <c r="Q563" i="61"/>
  <c r="R485" i="61"/>
  <c r="Q485" i="61"/>
  <c r="R562" i="61"/>
  <c r="Q562" i="61"/>
  <c r="R484" i="61"/>
  <c r="Q484" i="61"/>
  <c r="Q560" i="61"/>
  <c r="R482" i="61"/>
  <c r="Q482" i="61"/>
  <c r="R559" i="61"/>
  <c r="Q559" i="61"/>
  <c r="R481" i="61"/>
  <c r="Q481" i="61"/>
  <c r="R556" i="61"/>
  <c r="Q556" i="61"/>
  <c r="R480" i="61"/>
  <c r="Q480" i="61"/>
  <c r="R554" i="61"/>
  <c r="Q554" i="61"/>
  <c r="R476" i="61"/>
  <c r="Q476" i="61"/>
  <c r="R553" i="61"/>
  <c r="Q553" i="61"/>
  <c r="R475" i="61"/>
  <c r="Q475" i="61"/>
  <c r="R552" i="61"/>
  <c r="Q552" i="61"/>
  <c r="R474" i="61"/>
  <c r="Q474" i="61"/>
  <c r="R533" i="61"/>
  <c r="Q533" i="61"/>
  <c r="Q445" i="61"/>
  <c r="R445" i="61"/>
  <c r="R472" i="61"/>
  <c r="Q472" i="61"/>
  <c r="R569" i="61"/>
  <c r="Q569" i="61"/>
  <c r="R586" i="61"/>
  <c r="Q586" i="61"/>
  <c r="R584" i="61"/>
  <c r="Q584" i="61"/>
  <c r="R580" i="61"/>
  <c r="Q580" i="61"/>
  <c r="R578" i="61"/>
  <c r="Q578" i="61"/>
  <c r="R574" i="61"/>
  <c r="Q574" i="61"/>
  <c r="R510" i="61"/>
  <c r="Q510" i="61"/>
  <c r="R529" i="61"/>
  <c r="Q529" i="61"/>
  <c r="R451" i="61"/>
  <c r="Q451" i="61"/>
  <c r="R528" i="61"/>
  <c r="Q528" i="61"/>
  <c r="R450" i="61"/>
  <c r="Q450" i="61"/>
  <c r="R544" i="61"/>
  <c r="Q544" i="61"/>
  <c r="R468" i="61"/>
  <c r="Q468" i="61"/>
  <c r="R543" i="61"/>
  <c r="Q543" i="61"/>
  <c r="R467" i="61"/>
  <c r="Q467" i="61"/>
  <c r="R542" i="61"/>
  <c r="Q542" i="61"/>
  <c r="R466" i="61"/>
  <c r="Q466" i="61"/>
  <c r="R540" i="61"/>
  <c r="Q540" i="61"/>
  <c r="R464" i="61"/>
  <c r="Q464" i="61"/>
  <c r="R539" i="61"/>
  <c r="Q539" i="61"/>
  <c r="R461" i="61"/>
  <c r="Q461" i="61"/>
  <c r="R538" i="61"/>
  <c r="Q538" i="61"/>
  <c r="R460" i="61"/>
  <c r="Q460" i="61"/>
  <c r="R536" i="61"/>
  <c r="Q536" i="61"/>
  <c r="R458" i="61"/>
  <c r="Q458" i="61"/>
  <c r="R535" i="61"/>
  <c r="Q535" i="61"/>
  <c r="R457" i="61"/>
  <c r="Q457" i="61"/>
  <c r="R534" i="61"/>
  <c r="Q534" i="61"/>
  <c r="R454" i="61"/>
  <c r="Q454" i="61"/>
  <c r="R473" i="61"/>
  <c r="Q473" i="61"/>
  <c r="R537" i="61"/>
  <c r="Q537" i="61"/>
  <c r="R568" i="61"/>
  <c r="Q568" i="61"/>
  <c r="R585" i="61"/>
  <c r="Q585" i="61"/>
  <c r="R579" i="61"/>
  <c r="Q579" i="61"/>
  <c r="R498" i="61"/>
  <c r="Q498" i="61"/>
  <c r="R496" i="61"/>
  <c r="Q496" i="61"/>
  <c r="R575" i="61"/>
  <c r="Q575" i="61"/>
  <c r="R570" i="61"/>
  <c r="Q570" i="61"/>
  <c r="R492" i="61"/>
  <c r="Q492" i="61"/>
  <c r="R436" i="61"/>
  <c r="Q436" i="61"/>
  <c r="R509" i="61"/>
  <c r="Q509" i="61"/>
  <c r="R588" i="61"/>
  <c r="Q588" i="61"/>
  <c r="R508" i="61"/>
  <c r="Q508" i="61"/>
  <c r="R526" i="61"/>
  <c r="Q526" i="61"/>
  <c r="R448" i="61"/>
  <c r="Q448" i="61"/>
  <c r="R525" i="61"/>
  <c r="Q525" i="61"/>
  <c r="R447" i="61"/>
  <c r="Q447" i="61"/>
  <c r="R524" i="61"/>
  <c r="Q524" i="61"/>
  <c r="R446" i="61"/>
  <c r="Q446" i="61"/>
  <c r="R522" i="61"/>
  <c r="Q522" i="61"/>
  <c r="R444" i="61"/>
  <c r="Q444" i="61"/>
  <c r="R519" i="61"/>
  <c r="Q519" i="61"/>
  <c r="R443" i="61"/>
  <c r="Q443" i="61"/>
  <c r="R518" i="61"/>
  <c r="Q518" i="61"/>
  <c r="R442" i="61"/>
  <c r="Q442" i="61"/>
  <c r="R516" i="61"/>
  <c r="Q516" i="61"/>
  <c r="R440" i="61"/>
  <c r="Q440" i="61"/>
  <c r="R515" i="61"/>
  <c r="Q515" i="61"/>
  <c r="R439" i="61"/>
  <c r="Q439" i="61"/>
  <c r="R514" i="61"/>
  <c r="Q514" i="61"/>
  <c r="R438" i="61"/>
  <c r="Q438" i="61"/>
  <c r="R571" i="61"/>
  <c r="Q571" i="61"/>
  <c r="R437" i="61"/>
  <c r="Q437" i="61"/>
  <c r="Q483" i="61"/>
  <c r="R483" i="61"/>
  <c r="K533" i="61"/>
  <c r="K550" i="61" s="1"/>
  <c r="L412" i="61"/>
  <c r="L416" i="61" s="1"/>
  <c r="L388" i="61"/>
  <c r="L393" i="61" s="1"/>
  <c r="L362" i="61"/>
  <c r="L371" i="61" s="1"/>
  <c r="L323" i="61"/>
  <c r="L338" i="61" s="1"/>
  <c r="L311" i="61"/>
  <c r="L321" i="61" s="1"/>
  <c r="L283" i="61"/>
  <c r="L289" i="61" s="1"/>
  <c r="L428" i="61"/>
  <c r="L432" i="61" s="1"/>
  <c r="L212" i="61"/>
  <c r="L223" i="61" s="1"/>
  <c r="L182" i="61"/>
  <c r="M421" i="61"/>
  <c r="M401" i="61"/>
  <c r="M410" i="61" s="1"/>
  <c r="M395" i="61"/>
  <c r="M399" i="61" s="1"/>
  <c r="M373" i="61"/>
  <c r="M386" i="61" s="1"/>
  <c r="M340" i="61"/>
  <c r="M360" i="61" s="1"/>
  <c r="M297" i="61"/>
  <c r="M309" i="61" s="1"/>
  <c r="M291" i="61"/>
  <c r="M295" i="61" s="1"/>
  <c r="M267" i="61"/>
  <c r="M281" i="61" s="1"/>
  <c r="M256" i="61"/>
  <c r="M265" i="61" s="1"/>
  <c r="M238" i="61"/>
  <c r="M254" i="61" s="1"/>
  <c r="M225" i="61"/>
  <c r="M236" i="61" s="1"/>
  <c r="L421" i="61"/>
  <c r="L401" i="61"/>
  <c r="L410" i="61" s="1"/>
  <c r="L395" i="61"/>
  <c r="L399" i="61" s="1"/>
  <c r="L373" i="61"/>
  <c r="L386" i="61" s="1"/>
  <c r="L340" i="61"/>
  <c r="L360" i="61" s="1"/>
  <c r="L297" i="61"/>
  <c r="L309" i="61" s="1"/>
  <c r="L291" i="61"/>
  <c r="L295" i="61" s="1"/>
  <c r="L267" i="61"/>
  <c r="L281" i="61" s="1"/>
  <c r="L256" i="61"/>
  <c r="L265" i="61" s="1"/>
  <c r="L238" i="61"/>
  <c r="L254" i="61" s="1"/>
  <c r="L225" i="61"/>
  <c r="L236" i="61" s="1"/>
  <c r="M412" i="61"/>
  <c r="M416" i="61" s="1"/>
  <c r="M388" i="61"/>
  <c r="M393" i="61" s="1"/>
  <c r="M362" i="61"/>
  <c r="M371" i="61" s="1"/>
  <c r="M323" i="61"/>
  <c r="M338" i="61" s="1"/>
  <c r="M311" i="61"/>
  <c r="M321" i="61" s="1"/>
  <c r="M283" i="61"/>
  <c r="M289" i="61" s="1"/>
  <c r="M428" i="61"/>
  <c r="M432" i="61" s="1"/>
  <c r="M212" i="61"/>
  <c r="M223" i="61" s="1"/>
  <c r="M182" i="61"/>
  <c r="R589" i="61"/>
  <c r="R550" i="61"/>
  <c r="R505" i="61"/>
  <c r="R512" i="61"/>
  <c r="K559" i="61"/>
  <c r="K564" i="61" s="1"/>
  <c r="K566" i="61"/>
  <c r="K572" i="61" s="1"/>
  <c r="K464" i="61"/>
  <c r="K478" i="61" s="1"/>
  <c r="K522" i="61"/>
  <c r="K531" i="61" s="1"/>
  <c r="AL3" i="39"/>
  <c r="R531" i="61"/>
  <c r="R582" i="61"/>
  <c r="K492" i="61"/>
  <c r="K505" i="61" s="1"/>
  <c r="R564" i="61"/>
  <c r="R462" i="61"/>
  <c r="R520" i="61"/>
  <c r="R478" i="61"/>
  <c r="R455" i="61"/>
  <c r="R572" i="61"/>
  <c r="R490" i="61"/>
  <c r="R557" i="61"/>
  <c r="AQ3" i="16"/>
  <c r="R185" i="61" l="1"/>
  <c r="Q185" i="61"/>
  <c r="R201" i="61"/>
  <c r="Q201" i="61"/>
  <c r="R246" i="61"/>
  <c r="Q246" i="61"/>
  <c r="R286" i="61"/>
  <c r="Q286" i="61"/>
  <c r="R332" i="61"/>
  <c r="Q332" i="61"/>
  <c r="R389" i="61"/>
  <c r="Q389" i="61"/>
  <c r="R288" i="61"/>
  <c r="Q288" i="61"/>
  <c r="R196" i="61"/>
  <c r="Q196" i="61"/>
  <c r="R232" i="61"/>
  <c r="Q232" i="61"/>
  <c r="R259" i="61"/>
  <c r="Q259" i="61"/>
  <c r="R302" i="61"/>
  <c r="Q302" i="61"/>
  <c r="R345" i="61"/>
  <c r="Q345" i="61"/>
  <c r="R404" i="61"/>
  <c r="Q404" i="61"/>
  <c r="R308" i="61"/>
  <c r="Q308" i="61"/>
  <c r="R55" i="61"/>
  <c r="Q55" i="61"/>
  <c r="R187" i="61"/>
  <c r="Q187" i="61"/>
  <c r="R195" i="61"/>
  <c r="Q195" i="61"/>
  <c r="R203" i="61"/>
  <c r="Q203" i="61"/>
  <c r="R217" i="61"/>
  <c r="Q217" i="61"/>
  <c r="R231" i="61"/>
  <c r="Q231" i="61"/>
  <c r="R243" i="61"/>
  <c r="Q243" i="61"/>
  <c r="R247" i="61"/>
  <c r="Q247" i="61"/>
  <c r="R258" i="61"/>
  <c r="Q258" i="61"/>
  <c r="R269" i="61"/>
  <c r="Q269" i="61"/>
  <c r="R277" i="61"/>
  <c r="Q277" i="61"/>
  <c r="R291" i="61"/>
  <c r="Q291" i="61"/>
  <c r="R301" i="61"/>
  <c r="Q301" i="61"/>
  <c r="R314" i="61"/>
  <c r="Q314" i="61"/>
  <c r="R326" i="61"/>
  <c r="Q326" i="61"/>
  <c r="R334" i="61"/>
  <c r="Q334" i="61"/>
  <c r="R344" i="61"/>
  <c r="Q344" i="61"/>
  <c r="R352" i="61"/>
  <c r="Q352" i="61"/>
  <c r="R365" i="61"/>
  <c r="Q365" i="61"/>
  <c r="R391" i="61"/>
  <c r="Q391" i="61"/>
  <c r="R403" i="61"/>
  <c r="Q403" i="61"/>
  <c r="R421" i="61"/>
  <c r="Q421" i="61"/>
  <c r="R220" i="61"/>
  <c r="Q220" i="61"/>
  <c r="R307" i="61"/>
  <c r="Q307" i="61"/>
  <c r="R415" i="61"/>
  <c r="R209" i="61"/>
  <c r="Q209" i="61"/>
  <c r="R182" i="61"/>
  <c r="Q182" i="61"/>
  <c r="R190" i="61"/>
  <c r="Q190" i="61"/>
  <c r="R198" i="61"/>
  <c r="Q198" i="61"/>
  <c r="R212" i="61"/>
  <c r="Q212" i="61"/>
  <c r="R226" i="61"/>
  <c r="Q226" i="61"/>
  <c r="R239" i="61"/>
  <c r="Q239" i="61"/>
  <c r="R430" i="61"/>
  <c r="Q430" i="61"/>
  <c r="R250" i="61"/>
  <c r="Q250" i="61"/>
  <c r="R261" i="61"/>
  <c r="Q261" i="61"/>
  <c r="R272" i="61"/>
  <c r="Q272" i="61"/>
  <c r="R283" i="61"/>
  <c r="Q283" i="61"/>
  <c r="R294" i="61"/>
  <c r="Q294" i="61"/>
  <c r="R304" i="61"/>
  <c r="Q304" i="61"/>
  <c r="R317" i="61"/>
  <c r="Q317" i="61"/>
  <c r="R329" i="61"/>
  <c r="Q329" i="61"/>
  <c r="R337" i="61"/>
  <c r="Q337" i="61"/>
  <c r="R347" i="61"/>
  <c r="Q347" i="61"/>
  <c r="R355" i="61"/>
  <c r="Q355" i="61"/>
  <c r="R368" i="61"/>
  <c r="Q368" i="61"/>
  <c r="R396" i="61"/>
  <c r="Q396" i="61"/>
  <c r="R406" i="61"/>
  <c r="Q406" i="61"/>
  <c r="R424" i="61"/>
  <c r="Q424" i="61"/>
  <c r="Q235" i="61"/>
  <c r="R235" i="61"/>
  <c r="R369" i="61"/>
  <c r="Q369" i="61"/>
  <c r="R370" i="61"/>
  <c r="Q370" i="61"/>
  <c r="Q6" i="61"/>
  <c r="R71" i="61"/>
  <c r="Q71" i="61"/>
  <c r="R27" i="61"/>
  <c r="Q27" i="61"/>
  <c r="R77" i="61"/>
  <c r="Q77" i="61"/>
  <c r="R15" i="61"/>
  <c r="Q15" i="61"/>
  <c r="R43" i="61"/>
  <c r="Q43" i="61"/>
  <c r="R63" i="61"/>
  <c r="Q63" i="61"/>
  <c r="R65" i="61"/>
  <c r="Q65" i="61"/>
  <c r="R12" i="61"/>
  <c r="Q12" i="61"/>
  <c r="R40" i="61"/>
  <c r="Q40" i="61"/>
  <c r="R60" i="61"/>
  <c r="Q60" i="61"/>
  <c r="R46" i="61"/>
  <c r="Q46" i="61"/>
  <c r="R17" i="61"/>
  <c r="Q17" i="61"/>
  <c r="R45" i="61"/>
  <c r="Q45" i="61"/>
  <c r="R54" i="61"/>
  <c r="Q54" i="61"/>
  <c r="R73" i="61"/>
  <c r="Q73" i="61"/>
  <c r="R229" i="61"/>
  <c r="Q229" i="61"/>
  <c r="R256" i="61"/>
  <c r="Q256" i="61"/>
  <c r="R275" i="61"/>
  <c r="Q275" i="61"/>
  <c r="R324" i="61"/>
  <c r="Q324" i="61"/>
  <c r="R350" i="61"/>
  <c r="Q350" i="61"/>
  <c r="R413" i="61"/>
  <c r="Q413" i="61"/>
  <c r="R359" i="61"/>
  <c r="Q359" i="61"/>
  <c r="R204" i="61"/>
  <c r="Q204" i="61"/>
  <c r="R248" i="61"/>
  <c r="Q248" i="61"/>
  <c r="R278" i="61"/>
  <c r="Q278" i="61"/>
  <c r="R327" i="61"/>
  <c r="Q327" i="61"/>
  <c r="R366" i="61"/>
  <c r="Q366" i="61"/>
  <c r="R233" i="61"/>
  <c r="Q233" i="61"/>
  <c r="R23" i="61"/>
  <c r="Q23" i="61"/>
  <c r="R11" i="61"/>
  <c r="Q11" i="61"/>
  <c r="R32" i="61"/>
  <c r="Q32" i="61"/>
  <c r="R8" i="61"/>
  <c r="Q8" i="61"/>
  <c r="R29" i="61"/>
  <c r="Q29" i="61"/>
  <c r="R79" i="61"/>
  <c r="Q79" i="61"/>
  <c r="R13" i="61"/>
  <c r="Q13" i="61"/>
  <c r="R61" i="61"/>
  <c r="Q61" i="61"/>
  <c r="R189" i="61"/>
  <c r="Q189" i="61"/>
  <c r="R197" i="61"/>
  <c r="Q197" i="61"/>
  <c r="R205" i="61"/>
  <c r="Q205" i="61"/>
  <c r="R225" i="61"/>
  <c r="Q225" i="61"/>
  <c r="R238" i="61"/>
  <c r="Q238" i="61"/>
  <c r="R429" i="61"/>
  <c r="Q429" i="61"/>
  <c r="R249" i="61"/>
  <c r="Q249" i="61"/>
  <c r="R260" i="61"/>
  <c r="Q260" i="61"/>
  <c r="R271" i="61"/>
  <c r="Q271" i="61"/>
  <c r="R279" i="61"/>
  <c r="Q279" i="61"/>
  <c r="R293" i="61"/>
  <c r="Q293" i="61"/>
  <c r="R303" i="61"/>
  <c r="Q303" i="61"/>
  <c r="R316" i="61"/>
  <c r="Q316" i="61"/>
  <c r="R328" i="61"/>
  <c r="Q328" i="61"/>
  <c r="R336" i="61"/>
  <c r="Q336" i="61"/>
  <c r="R346" i="61"/>
  <c r="Q346" i="61"/>
  <c r="R354" i="61"/>
  <c r="Q354" i="61"/>
  <c r="R367" i="61"/>
  <c r="Q367" i="61"/>
  <c r="R395" i="61"/>
  <c r="Q395" i="61"/>
  <c r="R405" i="61"/>
  <c r="Q405" i="61"/>
  <c r="R423" i="61"/>
  <c r="Q423" i="61"/>
  <c r="R234" i="61"/>
  <c r="Q234" i="61"/>
  <c r="R320" i="61"/>
  <c r="Q320" i="61"/>
  <c r="R358" i="61"/>
  <c r="Q358" i="61"/>
  <c r="R184" i="61"/>
  <c r="Q184" i="61"/>
  <c r="R192" i="61"/>
  <c r="Q192" i="61"/>
  <c r="R200" i="61"/>
  <c r="Q200" i="61"/>
  <c r="R214" i="61"/>
  <c r="Q214" i="61"/>
  <c r="R228" i="61"/>
  <c r="Q228" i="61"/>
  <c r="R241" i="61"/>
  <c r="Q241" i="61"/>
  <c r="R245" i="61"/>
  <c r="Q245" i="61"/>
  <c r="R252" i="61"/>
  <c r="Q252" i="61"/>
  <c r="R263" i="61"/>
  <c r="Q263" i="61"/>
  <c r="R274" i="61"/>
  <c r="Q274" i="61"/>
  <c r="R285" i="61"/>
  <c r="Q285" i="61"/>
  <c r="R298" i="61"/>
  <c r="Q298" i="61"/>
  <c r="R311" i="61"/>
  <c r="Q311" i="61"/>
  <c r="R323" i="61"/>
  <c r="Q323" i="61"/>
  <c r="R331" i="61"/>
  <c r="Q331" i="61"/>
  <c r="R341" i="61"/>
  <c r="Q341" i="61"/>
  <c r="R349" i="61"/>
  <c r="Q349" i="61"/>
  <c r="R362" i="61"/>
  <c r="Q362" i="61"/>
  <c r="R388" i="61"/>
  <c r="Q388" i="61"/>
  <c r="R398" i="61"/>
  <c r="Q398" i="61"/>
  <c r="R412" i="61"/>
  <c r="Q412" i="61"/>
  <c r="R207" i="61"/>
  <c r="Q207" i="61"/>
  <c r="R280" i="61"/>
  <c r="Q280" i="61"/>
  <c r="R425" i="61"/>
  <c r="Q425" i="61"/>
  <c r="R409" i="61"/>
  <c r="Q409" i="61"/>
  <c r="R10" i="61"/>
  <c r="Q10" i="61"/>
  <c r="R38" i="61"/>
  <c r="Q38" i="61"/>
  <c r="R31" i="61"/>
  <c r="Q31" i="61"/>
  <c r="R49" i="61"/>
  <c r="Q49" i="61"/>
  <c r="R68" i="61"/>
  <c r="Q68" i="61"/>
  <c r="R24" i="61"/>
  <c r="Q24" i="61"/>
  <c r="R56" i="61"/>
  <c r="Q56" i="61"/>
  <c r="R16" i="61"/>
  <c r="Q16" i="61"/>
  <c r="R44" i="61"/>
  <c r="Q44" i="61"/>
  <c r="R64" i="61"/>
  <c r="Q64" i="61"/>
  <c r="R51" i="61"/>
  <c r="Q51" i="61"/>
  <c r="R70" i="61"/>
  <c r="Q70" i="61"/>
  <c r="R26" i="61"/>
  <c r="Q26" i="61"/>
  <c r="R76" i="61"/>
  <c r="Q76" i="61"/>
  <c r="R193" i="61"/>
  <c r="Q193" i="61"/>
  <c r="R215" i="61"/>
  <c r="Q215" i="61"/>
  <c r="R242" i="61"/>
  <c r="Q242" i="61"/>
  <c r="R267" i="61"/>
  <c r="Q267" i="61"/>
  <c r="R299" i="61"/>
  <c r="Q299" i="61"/>
  <c r="Q312" i="61"/>
  <c r="R312" i="61"/>
  <c r="R342" i="61"/>
  <c r="Q342" i="61"/>
  <c r="R363" i="61"/>
  <c r="Q363" i="61"/>
  <c r="R401" i="61"/>
  <c r="Q401" i="61"/>
  <c r="R208" i="61"/>
  <c r="Q208" i="61"/>
  <c r="R357" i="61"/>
  <c r="Q357" i="61"/>
  <c r="R188" i="61"/>
  <c r="Q188" i="61"/>
  <c r="R218" i="61"/>
  <c r="Q218" i="61"/>
  <c r="R270" i="61"/>
  <c r="Q270" i="61"/>
  <c r="R292" i="61"/>
  <c r="Q292" i="61"/>
  <c r="R315" i="61"/>
  <c r="Q315" i="61"/>
  <c r="R335" i="61"/>
  <c r="Q335" i="61"/>
  <c r="R353" i="61"/>
  <c r="Q353" i="61"/>
  <c r="R392" i="61"/>
  <c r="Q392" i="61"/>
  <c r="R422" i="61"/>
  <c r="Q422" i="61"/>
  <c r="R319" i="61"/>
  <c r="Q319" i="61"/>
  <c r="R18" i="61"/>
  <c r="Q18" i="61"/>
  <c r="R39" i="61"/>
  <c r="Q39" i="61"/>
  <c r="R50" i="61"/>
  <c r="Q50" i="61"/>
  <c r="R36" i="61"/>
  <c r="Q36" i="61"/>
  <c r="R41" i="61"/>
  <c r="Q41" i="61"/>
  <c r="R33" i="61"/>
  <c r="Q33" i="61"/>
  <c r="R183" i="61"/>
  <c r="Q183" i="61"/>
  <c r="R191" i="61"/>
  <c r="Q191" i="61"/>
  <c r="R199" i="61"/>
  <c r="Q199" i="61"/>
  <c r="R213" i="61"/>
  <c r="Q213" i="61"/>
  <c r="R227" i="61"/>
  <c r="Q227" i="61"/>
  <c r="R240" i="61"/>
  <c r="Q240" i="61"/>
  <c r="R244" i="61"/>
  <c r="Q244" i="61"/>
  <c r="R251" i="61"/>
  <c r="Q251" i="61"/>
  <c r="R262" i="61"/>
  <c r="Q262" i="61"/>
  <c r="R273" i="61"/>
  <c r="Q273" i="61"/>
  <c r="R284" i="61"/>
  <c r="Q284" i="61"/>
  <c r="R297" i="61"/>
  <c r="Q297" i="61"/>
  <c r="R305" i="61"/>
  <c r="Q305" i="61"/>
  <c r="R318" i="61"/>
  <c r="Q318" i="61"/>
  <c r="R330" i="61"/>
  <c r="Q330" i="61"/>
  <c r="R340" i="61"/>
  <c r="Q340" i="61"/>
  <c r="R348" i="61"/>
  <c r="Q348" i="61"/>
  <c r="R356" i="61"/>
  <c r="Q356" i="61"/>
  <c r="R373" i="61"/>
  <c r="Q373" i="61"/>
  <c r="R397" i="61"/>
  <c r="Q397" i="61"/>
  <c r="R407" i="61"/>
  <c r="Q407" i="61"/>
  <c r="R206" i="61"/>
  <c r="Q206" i="61"/>
  <c r="R264" i="61"/>
  <c r="Q264" i="61"/>
  <c r="R408" i="61"/>
  <c r="Q408" i="61"/>
  <c r="R253" i="61"/>
  <c r="Q253" i="61"/>
  <c r="R186" i="61"/>
  <c r="Q186" i="61"/>
  <c r="R194" i="61"/>
  <c r="Q194" i="61"/>
  <c r="R202" i="61"/>
  <c r="Q202" i="61"/>
  <c r="R216" i="61"/>
  <c r="Q216" i="61"/>
  <c r="R230" i="61"/>
  <c r="Q230" i="61"/>
  <c r="R428" i="61"/>
  <c r="Q428" i="61"/>
  <c r="R431" i="61"/>
  <c r="Q431" i="61"/>
  <c r="R257" i="61"/>
  <c r="Q257" i="61"/>
  <c r="R268" i="61"/>
  <c r="Q268" i="61"/>
  <c r="R276" i="61"/>
  <c r="Q276" i="61"/>
  <c r="R287" i="61"/>
  <c r="Q287" i="61"/>
  <c r="R300" i="61"/>
  <c r="Q300" i="61"/>
  <c r="R313" i="61"/>
  <c r="Q313" i="61"/>
  <c r="R325" i="61"/>
  <c r="Q325" i="61"/>
  <c r="R333" i="61"/>
  <c r="Q333" i="61"/>
  <c r="R343" i="61"/>
  <c r="Q343" i="61"/>
  <c r="R351" i="61"/>
  <c r="Q351" i="61"/>
  <c r="R364" i="61"/>
  <c r="Q364" i="61"/>
  <c r="R390" i="61"/>
  <c r="Q390" i="61"/>
  <c r="R402" i="61"/>
  <c r="Q402" i="61"/>
  <c r="R414" i="61"/>
  <c r="Q414" i="61"/>
  <c r="R219" i="61"/>
  <c r="Q219" i="61"/>
  <c r="R306" i="61"/>
  <c r="Q306" i="61"/>
  <c r="R221" i="61"/>
  <c r="Q221" i="61"/>
  <c r="R222" i="61"/>
  <c r="Q222" i="61"/>
  <c r="R14" i="61"/>
  <c r="Q14" i="61"/>
  <c r="R42" i="61"/>
  <c r="Q42" i="61"/>
  <c r="R62" i="61"/>
  <c r="Q62" i="61"/>
  <c r="R19" i="61"/>
  <c r="Q19" i="61"/>
  <c r="Q7" i="61"/>
  <c r="R7" i="61"/>
  <c r="R72" i="61"/>
  <c r="Q72" i="61"/>
  <c r="R28" i="61"/>
  <c r="Q28" i="61"/>
  <c r="R78" i="61"/>
  <c r="Q78" i="61"/>
  <c r="R69" i="61"/>
  <c r="Q69" i="61"/>
  <c r="R25" i="61"/>
  <c r="Q25" i="61"/>
  <c r="R57" i="61"/>
  <c r="Q57" i="61"/>
  <c r="R22" i="61"/>
  <c r="Q22" i="61"/>
  <c r="R9" i="61"/>
  <c r="Q9" i="61"/>
  <c r="R37" i="61"/>
  <c r="Q37" i="61"/>
  <c r="R30" i="61"/>
  <c r="Q30" i="61"/>
  <c r="R80" i="61"/>
  <c r="Q80" i="61"/>
  <c r="R177" i="61"/>
  <c r="Q177" i="61"/>
  <c r="Q557" i="61"/>
  <c r="Q490" i="61"/>
  <c r="Q478" i="61"/>
  <c r="Q582" i="61"/>
  <c r="Q505" i="61"/>
  <c r="Q462" i="61"/>
  <c r="Q455" i="61"/>
  <c r="Q531" i="61"/>
  <c r="Q512" i="61"/>
  <c r="Q550" i="61"/>
  <c r="Q572" i="61"/>
  <c r="Q520" i="61"/>
  <c r="Q564" i="61"/>
  <c r="Q589" i="61"/>
  <c r="K507" i="61"/>
  <c r="K512" i="61" s="1"/>
  <c r="M590" i="61"/>
  <c r="M591" i="61" s="1"/>
  <c r="L137" i="61"/>
  <c r="L154" i="61" s="1"/>
  <c r="M171" i="61"/>
  <c r="M178" i="61" s="1"/>
  <c r="M121" i="61"/>
  <c r="M135" i="61" s="1"/>
  <c r="M107" i="61"/>
  <c r="M119" i="61" s="1"/>
  <c r="M156" i="61"/>
  <c r="M169" i="61" s="1"/>
  <c r="L85" i="61"/>
  <c r="L105" i="61" s="1"/>
  <c r="L171" i="61"/>
  <c r="L178" i="61" s="1"/>
  <c r="L121" i="61"/>
  <c r="L135" i="61" s="1"/>
  <c r="L107" i="61"/>
  <c r="L119" i="61" s="1"/>
  <c r="M85" i="61"/>
  <c r="M105" i="61" s="1"/>
  <c r="M137" i="61"/>
  <c r="M154" i="61" s="1"/>
  <c r="L156" i="61"/>
  <c r="L169" i="61" s="1"/>
  <c r="R74" i="61"/>
  <c r="R52" i="61"/>
  <c r="R47" i="61"/>
  <c r="R81" i="61"/>
  <c r="R20" i="61"/>
  <c r="R66" i="61"/>
  <c r="R34" i="61"/>
  <c r="R58" i="61"/>
  <c r="R236" i="61"/>
  <c r="R254" i="61"/>
  <c r="R265" i="61"/>
  <c r="R281" i="61"/>
  <c r="L426" i="61"/>
  <c r="R426" i="61" s="1"/>
  <c r="K421" i="61"/>
  <c r="K238" i="61"/>
  <c r="K254" i="61" s="1"/>
  <c r="K225" i="61"/>
  <c r="K236" i="61" s="1"/>
  <c r="R321" i="61"/>
  <c r="R371" i="61"/>
  <c r="K362" i="61"/>
  <c r="K371" i="61" s="1"/>
  <c r="K323" i="61"/>
  <c r="K338" i="61" s="1"/>
  <c r="K401" i="61"/>
  <c r="K410" i="61" s="1"/>
  <c r="K395" i="61"/>
  <c r="K399" i="61" s="1"/>
  <c r="K373" i="61"/>
  <c r="K386" i="61" s="1"/>
  <c r="K340" i="61"/>
  <c r="K360" i="61" s="1"/>
  <c r="K297" i="61"/>
  <c r="K309" i="61" s="1"/>
  <c r="K291" i="61"/>
  <c r="K295" i="61" s="1"/>
  <c r="K212" i="61"/>
  <c r="K223" i="61" s="1"/>
  <c r="M210" i="61"/>
  <c r="R295" i="61"/>
  <c r="R309" i="61"/>
  <c r="R360" i="61"/>
  <c r="R386" i="61"/>
  <c r="R399" i="61"/>
  <c r="R410" i="61"/>
  <c r="M426" i="61"/>
  <c r="L210" i="61"/>
  <c r="R210" i="61" s="1"/>
  <c r="R223" i="61"/>
  <c r="R432" i="61"/>
  <c r="R289" i="61"/>
  <c r="R393" i="61"/>
  <c r="R416" i="61"/>
  <c r="K267" i="61"/>
  <c r="K281" i="61" s="1"/>
  <c r="K256" i="61"/>
  <c r="K265" i="61" s="1"/>
  <c r="R338" i="61"/>
  <c r="K311" i="61"/>
  <c r="K321" i="61" s="1"/>
  <c r="K412" i="61"/>
  <c r="K416" i="61" s="1"/>
  <c r="K388" i="61"/>
  <c r="K393" i="61" s="1"/>
  <c r="K428" i="61"/>
  <c r="K432" i="61" s="1"/>
  <c r="K552" i="61"/>
  <c r="K557" i="61" s="1"/>
  <c r="K584" i="61"/>
  <c r="K589" i="61" s="1"/>
  <c r="K457" i="61"/>
  <c r="K462" i="61" s="1"/>
  <c r="K514" i="61"/>
  <c r="K520" i="61" s="1"/>
  <c r="K480" i="61"/>
  <c r="K490" i="61" s="1"/>
  <c r="L590" i="61"/>
  <c r="R590" i="61" s="1"/>
  <c r="K574" i="61"/>
  <c r="K582" i="61" s="1"/>
  <c r="AF3" i="15"/>
  <c r="R92" i="61" l="1"/>
  <c r="Q92" i="61"/>
  <c r="R146" i="61"/>
  <c r="Q146" i="61"/>
  <c r="R107" i="61"/>
  <c r="Q107" i="61"/>
  <c r="Q161" i="61"/>
  <c r="R161" i="61"/>
  <c r="R131" i="61"/>
  <c r="Q131" i="61"/>
  <c r="R98" i="61"/>
  <c r="Q98" i="61"/>
  <c r="R152" i="61"/>
  <c r="Q152" i="61"/>
  <c r="R172" i="61"/>
  <c r="Q172" i="61"/>
  <c r="R113" i="61"/>
  <c r="Q113" i="61"/>
  <c r="R137" i="61"/>
  <c r="Q137" i="61"/>
  <c r="R96" i="61"/>
  <c r="Q96" i="61"/>
  <c r="R114" i="61"/>
  <c r="Q114" i="61"/>
  <c r="R132" i="61"/>
  <c r="Q132" i="61"/>
  <c r="R150" i="61"/>
  <c r="Q150" i="61"/>
  <c r="R168" i="61"/>
  <c r="Q168" i="61"/>
  <c r="R93" i="61"/>
  <c r="Q93" i="61"/>
  <c r="R111" i="61"/>
  <c r="Q111" i="61"/>
  <c r="R129" i="61"/>
  <c r="Q129" i="61"/>
  <c r="R147" i="61"/>
  <c r="Q147" i="61"/>
  <c r="R165" i="61"/>
  <c r="Q165" i="61"/>
  <c r="R153" i="61"/>
  <c r="Q153" i="61"/>
  <c r="R86" i="61"/>
  <c r="Q86" i="61"/>
  <c r="R102" i="61"/>
  <c r="Q102" i="61"/>
  <c r="R122" i="61"/>
  <c r="Q122" i="61"/>
  <c r="R140" i="61"/>
  <c r="Q140" i="61"/>
  <c r="R158" i="61"/>
  <c r="Q158" i="61"/>
  <c r="R176" i="61"/>
  <c r="Q176" i="61"/>
  <c r="R99" i="61"/>
  <c r="Q99" i="61"/>
  <c r="R117" i="61"/>
  <c r="Q117" i="61"/>
  <c r="R141" i="61"/>
  <c r="Q141" i="61"/>
  <c r="R167" i="61"/>
  <c r="Q167" i="61"/>
  <c r="R110" i="61"/>
  <c r="Q110" i="61"/>
  <c r="R164" i="61"/>
  <c r="Q164" i="61"/>
  <c r="R125" i="61"/>
  <c r="Q125" i="61"/>
  <c r="R116" i="61"/>
  <c r="Q116" i="61"/>
  <c r="R159" i="61"/>
  <c r="Q159" i="61"/>
  <c r="R100" i="61"/>
  <c r="Q100" i="61"/>
  <c r="R118" i="61"/>
  <c r="Q118" i="61"/>
  <c r="R138" i="61"/>
  <c r="Q138" i="61"/>
  <c r="R156" i="61"/>
  <c r="Q156" i="61"/>
  <c r="R174" i="61"/>
  <c r="Q174" i="61"/>
  <c r="R97" i="61"/>
  <c r="Q97" i="61"/>
  <c r="R115" i="61"/>
  <c r="Q115" i="61"/>
  <c r="R133" i="61"/>
  <c r="Q133" i="61"/>
  <c r="R151" i="61"/>
  <c r="Q151" i="61"/>
  <c r="R171" i="61"/>
  <c r="Q171" i="61"/>
  <c r="R163" i="61"/>
  <c r="Q163" i="61"/>
  <c r="R90" i="61"/>
  <c r="Q90" i="61"/>
  <c r="R108" i="61"/>
  <c r="Q108" i="61"/>
  <c r="R126" i="61"/>
  <c r="Q126" i="61"/>
  <c r="R144" i="61"/>
  <c r="Q144" i="61"/>
  <c r="R162" i="61"/>
  <c r="Q162" i="61"/>
  <c r="R87" i="61"/>
  <c r="Q87" i="61"/>
  <c r="R103" i="61"/>
  <c r="Q103" i="61"/>
  <c r="R123" i="61"/>
  <c r="Q123" i="61"/>
  <c r="R145" i="61"/>
  <c r="Q145" i="61"/>
  <c r="R128" i="61"/>
  <c r="Q128" i="61"/>
  <c r="Q89" i="61"/>
  <c r="R89" i="61"/>
  <c r="R143" i="61"/>
  <c r="Q143" i="61"/>
  <c r="R85" i="61"/>
  <c r="Q85" i="61"/>
  <c r="R134" i="61"/>
  <c r="Q134" i="61"/>
  <c r="R95" i="61"/>
  <c r="Q95" i="61"/>
  <c r="R88" i="61"/>
  <c r="Q88" i="61"/>
  <c r="R104" i="61"/>
  <c r="Q104" i="61"/>
  <c r="R124" i="61"/>
  <c r="Q124" i="61"/>
  <c r="R142" i="61"/>
  <c r="Q142" i="61"/>
  <c r="R160" i="61"/>
  <c r="Q160" i="61"/>
  <c r="R101" i="61"/>
  <c r="Q101" i="61"/>
  <c r="R121" i="61"/>
  <c r="Q121" i="61"/>
  <c r="R139" i="61"/>
  <c r="Q139" i="61"/>
  <c r="R157" i="61"/>
  <c r="Q157" i="61"/>
  <c r="R175" i="61"/>
  <c r="Q175" i="61"/>
  <c r="R173" i="61"/>
  <c r="Q173" i="61"/>
  <c r="R94" i="61"/>
  <c r="Q94" i="61"/>
  <c r="R112" i="61"/>
  <c r="Q112" i="61"/>
  <c r="R130" i="61"/>
  <c r="Q130" i="61"/>
  <c r="R148" i="61"/>
  <c r="Q148" i="61"/>
  <c r="R166" i="61"/>
  <c r="Q166" i="61"/>
  <c r="R91" i="61"/>
  <c r="Q91" i="61"/>
  <c r="R109" i="61"/>
  <c r="Q109" i="61"/>
  <c r="R127" i="61"/>
  <c r="Q127" i="61"/>
  <c r="R149" i="61"/>
  <c r="Q149" i="61"/>
  <c r="Q289" i="61"/>
  <c r="Q338" i="61"/>
  <c r="Q416" i="61"/>
  <c r="Q223" i="61"/>
  <c r="Q399" i="61"/>
  <c r="Q295" i="61"/>
  <c r="Q321" i="61"/>
  <c r="Q254" i="61"/>
  <c r="Q393" i="61"/>
  <c r="Q210" i="61"/>
  <c r="Q386" i="61"/>
  <c r="Q426" i="61"/>
  <c r="Q236" i="61"/>
  <c r="Q58" i="61"/>
  <c r="Q20" i="61"/>
  <c r="Q81" i="61"/>
  <c r="Q52" i="61"/>
  <c r="Q360" i="61"/>
  <c r="Q281" i="61"/>
  <c r="Q34" i="61"/>
  <c r="Q590" i="61"/>
  <c r="Q432" i="61"/>
  <c r="Q410" i="61"/>
  <c r="Q309" i="61"/>
  <c r="Q371" i="61"/>
  <c r="Q265" i="61"/>
  <c r="Q66" i="61"/>
  <c r="Q47" i="61"/>
  <c r="L82" i="61"/>
  <c r="M82" i="61"/>
  <c r="M83" i="61" s="1"/>
  <c r="R154" i="61"/>
  <c r="R119" i="61"/>
  <c r="R105" i="61"/>
  <c r="R135" i="61"/>
  <c r="R169" i="61"/>
  <c r="R178" i="61"/>
  <c r="K182" i="61"/>
  <c r="K283" i="61"/>
  <c r="K289" i="61" s="1"/>
  <c r="L433" i="61"/>
  <c r="R433" i="61" s="1"/>
  <c r="M433" i="61"/>
  <c r="K426" i="61"/>
  <c r="L591" i="61"/>
  <c r="AO3" i="16"/>
  <c r="R82" i="61" l="1"/>
  <c r="L83" i="61"/>
  <c r="Q169" i="61"/>
  <c r="Q105" i="61"/>
  <c r="Q82" i="61"/>
  <c r="L434" i="61"/>
  <c r="Q433" i="61"/>
  <c r="Q119" i="61"/>
  <c r="Q591" i="61"/>
  <c r="Q154" i="61"/>
  <c r="Q178" i="61"/>
  <c r="Q135" i="61"/>
  <c r="K83" i="61"/>
  <c r="M179" i="61"/>
  <c r="M180" i="61" s="1"/>
  <c r="L179" i="61"/>
  <c r="L1069" i="61" s="1"/>
  <c r="K210" i="61"/>
  <c r="M434" i="61"/>
  <c r="K85" i="61"/>
  <c r="K105" i="61" s="1"/>
  <c r="R1069" i="61" l="1"/>
  <c r="R179" i="61"/>
  <c r="L180" i="61"/>
  <c r="Q179" i="61"/>
  <c r="Q434" i="61"/>
  <c r="K137" i="61"/>
  <c r="K154" i="61" s="1"/>
  <c r="K107" i="61"/>
  <c r="K119" i="61" s="1"/>
  <c r="K171" i="61"/>
  <c r="K178" i="61" s="1"/>
  <c r="K121" i="61"/>
  <c r="K135" i="61" s="1"/>
  <c r="K156" i="61"/>
  <c r="K169" i="61" s="1"/>
  <c r="M1069" i="61"/>
  <c r="M1070" i="61" s="1"/>
  <c r="K433" i="61"/>
  <c r="K434" i="61" s="1"/>
  <c r="L1070" i="61" l="1"/>
  <c r="Q1070" i="61" s="1"/>
  <c r="Q1069" i="61"/>
  <c r="Q180" i="61"/>
  <c r="K179" i="61" l="1"/>
  <c r="K180" i="61" l="1"/>
  <c r="K436" i="61"/>
  <c r="K455" i="61" l="1"/>
  <c r="K590" i="61" s="1"/>
  <c r="K1069" i="61" s="1"/>
  <c r="K591" i="61" l="1"/>
  <c r="K1070" i="61"/>
  <c r="AR3" i="16"/>
  <c r="AP3" i="16"/>
  <c r="J179" i="61"/>
  <c r="J180" i="61" l="1"/>
  <c r="J711" i="61"/>
  <c r="J890" i="61" s="1"/>
  <c r="J891" i="61" s="1"/>
  <c r="J1069" i="61" l="1"/>
  <c r="J1070" i="61" s="1"/>
</calcChain>
</file>

<file path=xl/comments1.xml><?xml version="1.0" encoding="utf-8"?>
<comments xmlns="http://schemas.openxmlformats.org/spreadsheetml/2006/main">
  <authors>
    <author>asus pc</author>
  </authors>
  <commentList>
    <comment ref="H1" authorId="0" shapeId="0">
      <text>
        <r>
          <rPr>
            <b/>
            <sz val="9"/>
            <color indexed="81"/>
            <rFont val="Tahoma"/>
            <charset val="222"/>
          </rPr>
          <t>เอาข้อมูลมาจากการส่งงบตรวจสอบเบี้ยงต้น</t>
        </r>
        <r>
          <rPr>
            <sz val="9"/>
            <color indexed="81"/>
            <rFont val="Tahoma"/>
            <charset val="22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charset val="222"/>
          </rPr>
          <t>asus pc:
เอาข้อมูลมาก้อนข้อมูลตรวจคุณภาพบัญชี C5308
ที่เป็นไฟล์ EX</t>
        </r>
        <r>
          <rPr>
            <sz val="9"/>
            <color indexed="81"/>
            <rFont val="Tahoma"/>
            <charset val="22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asus pc</author>
  </authors>
  <commentList>
    <comment ref="M1" authorId="0" shapeId="0">
      <text>
        <r>
          <rPr>
            <b/>
            <sz val="9"/>
            <color indexed="81"/>
            <rFont val="Tahoma"/>
            <charset val="222"/>
          </rPr>
          <t>ปริ้นรายงานสรุปเสน ผอ เขตและลงประสัมพันธ์</t>
        </r>
      </text>
    </comment>
  </commentList>
</comments>
</file>

<file path=xl/sharedStrings.xml><?xml version="1.0" encoding="utf-8"?>
<sst xmlns="http://schemas.openxmlformats.org/spreadsheetml/2006/main" count="16567" uniqueCount="3368">
  <si>
    <t>รพท.หนองบัวลำภู</t>
  </si>
  <si>
    <t>รพช.นากลาง</t>
  </si>
  <si>
    <t>รพช.โนนสัง</t>
  </si>
  <si>
    <t>รพช.ศรีบุญเรือง</t>
  </si>
  <si>
    <t>รพช.สุวรรณคูหา</t>
  </si>
  <si>
    <t>รพช.นาวัง</t>
  </si>
  <si>
    <t>สินทรัพย์หมุนเวียน</t>
  </si>
  <si>
    <t>หนี้สินหมุนวียน</t>
  </si>
  <si>
    <t>ทุนสำรองสุทธิ</t>
  </si>
  <si>
    <t xml:space="preserve">รวมรายได้ </t>
  </si>
  <si>
    <t>รวมค่าใช้จ่าย</t>
  </si>
  <si>
    <t>กำไร/ขาดทุนสุทธิ</t>
  </si>
  <si>
    <t>00403 สำนักงานสาธารณสุขอำเภอทุ่งฝน</t>
  </si>
  <si>
    <t>00406 สำนักงานสาธารณสุขอำเภอวังสามหมอ</t>
  </si>
  <si>
    <t>00407 สำนักงานสำนักงานสาธารณสุขอำเภอบ้านดุง</t>
  </si>
  <si>
    <t>00408 สำนักงานสาธารณสุขอำเภอบ้านผือ</t>
  </si>
  <si>
    <t>00411 สำนักงานสาธารณสุขอำเภอสร้างคอม</t>
  </si>
  <si>
    <t>04630 เพ็ญ รพสต_บ้านธาตุ</t>
  </si>
  <si>
    <t>04631 เพ็ญ รพสต_นิคม</t>
  </si>
  <si>
    <t>04633 เพ็ญ รพสต_บ้านหลวง</t>
  </si>
  <si>
    <t>04634 เพ็ญ รพสต_เชียงหวาง</t>
  </si>
  <si>
    <t>04635 เพ็ญ รพสต_สุมเส้า</t>
  </si>
  <si>
    <t>04636 เพ็ญ รพสต_นาบัว</t>
  </si>
  <si>
    <t>04637 เพ็ญ รพสต_บ้านเหล่า</t>
  </si>
  <si>
    <t>04638 เพ็ญ รพสต_จอมศรี</t>
  </si>
  <si>
    <t>04639 เพ็ญ รพสต_บ้านคอนเลียบ</t>
  </si>
  <si>
    <t>04640 เพ็ญ  รพสต_โพนสวรค์</t>
  </si>
  <si>
    <t>04641 เพ็ญ  รพสต_สร้างแป้น</t>
  </si>
  <si>
    <t>15221 เพ็ญ รพสต_บ้านด่าน</t>
  </si>
  <si>
    <t>41-03</t>
  </si>
  <si>
    <t>รพช.หนองวัวซอ</t>
  </si>
  <si>
    <t>41-04</t>
  </si>
  <si>
    <t>รพท.กุมภวาปี</t>
  </si>
  <si>
    <t>41-05</t>
  </si>
  <si>
    <t>รพช.โนนสะอาด</t>
  </si>
  <si>
    <t>41-08</t>
  </si>
  <si>
    <t>รพช.ไชยวาน</t>
  </si>
  <si>
    <t>41-10</t>
  </si>
  <si>
    <t>รพช.วังสามหมอ</t>
  </si>
  <si>
    <t>41-23</t>
  </si>
  <si>
    <t>รพช.พิบูลย์รักษ์</t>
  </si>
  <si>
    <t>รพศ.อุดรธานี</t>
  </si>
  <si>
    <t>รพช.กุดจับ</t>
  </si>
  <si>
    <t>รพช.ประจักษ์ศิลปาคม</t>
  </si>
  <si>
    <t>รพช.หนองหาน</t>
  </si>
  <si>
    <t>รพช.ทุ่งฝน</t>
  </si>
  <si>
    <t>รพช.ศรีธาตุ</t>
  </si>
  <si>
    <t>รพร.บ้านดุง</t>
  </si>
  <si>
    <t>รพช.บ้านผือ</t>
  </si>
  <si>
    <t>รพช.น้ำโสม</t>
  </si>
  <si>
    <t>รพช.เพ็ญ</t>
  </si>
  <si>
    <t>รพช.สร้างคอม</t>
  </si>
  <si>
    <t>รพช.หนองแสง</t>
  </si>
  <si>
    <t>รพช.นายูง</t>
  </si>
  <si>
    <t>รพช.กู่แก้ว</t>
  </si>
  <si>
    <t>แม่ข่าย</t>
  </si>
  <si>
    <t>นครพนม</t>
  </si>
  <si>
    <t>บึงกาฬ</t>
  </si>
  <si>
    <t>เลย</t>
  </si>
  <si>
    <t>สกลนคร</t>
  </si>
  <si>
    <t>หนองคาย</t>
  </si>
  <si>
    <t>หนองบัวลำภู</t>
  </si>
  <si>
    <t>อุดรธานี</t>
  </si>
  <si>
    <t>ลำดับ</t>
  </si>
  <si>
    <t>ร้อยละ</t>
  </si>
  <si>
    <t>ไม่ส่งงบ</t>
  </si>
  <si>
    <t>เอกสารแนบ 2</t>
  </si>
  <si>
    <t>สรุปคะแนนการส่งรายงานทางการเงิน โรงพยาบาลส่งเสริมสุขภาพตำบล (รายจังหวัด) ในเขตสุขภาพที่ 8</t>
  </si>
  <si>
    <t>จังหวัดนครพนม</t>
  </si>
  <si>
    <t>จังหวัดบึงกาฬ</t>
  </si>
  <si>
    <t>จังหวัดเลย</t>
  </si>
  <si>
    <t>จังหวัดสกลนคร</t>
  </si>
  <si>
    <t>จังหวัดหนองคาย</t>
  </si>
  <si>
    <t>จังหวัดหนองบัวลำภู</t>
  </si>
  <si>
    <t>จังหวัดอุดรธานี</t>
  </si>
  <si>
    <t>CUP</t>
  </si>
  <si>
    <t>คะแนน</t>
  </si>
  <si>
    <t>ปลาปาก</t>
  </si>
  <si>
    <t>พรเจริญ</t>
  </si>
  <si>
    <t>นาด้วง</t>
  </si>
  <si>
    <t>กุสุมาลย์</t>
  </si>
  <si>
    <t>โพนพิสัย</t>
  </si>
  <si>
    <t>นากลาง</t>
  </si>
  <si>
    <t>กุดจับ</t>
  </si>
  <si>
    <t>ท่าอุเทน</t>
  </si>
  <si>
    <t>โซ่พิสัย</t>
  </si>
  <si>
    <t>เชียงคาน</t>
  </si>
  <si>
    <t>กุดบาก</t>
  </si>
  <si>
    <t>ศรีเชียงใหม่</t>
  </si>
  <si>
    <t>โนนสัง</t>
  </si>
  <si>
    <t>หนองวัวซอ</t>
  </si>
  <si>
    <t>บ้านแพง</t>
  </si>
  <si>
    <t>เซกา</t>
  </si>
  <si>
    <t>ปากชม</t>
  </si>
  <si>
    <t>พระอ.ฝั้นฯ</t>
  </si>
  <si>
    <t>สังคม</t>
  </si>
  <si>
    <t>ศรีบุญเรือง</t>
  </si>
  <si>
    <t>กุมภวาปี</t>
  </si>
  <si>
    <t>นาทม</t>
  </si>
  <si>
    <t>ปากคาด</t>
  </si>
  <si>
    <t>นาแห้ว</t>
  </si>
  <si>
    <t>พังโคน</t>
  </si>
  <si>
    <t>ท่าบ่อ</t>
  </si>
  <si>
    <t>สุวรรณคูหา</t>
  </si>
  <si>
    <t>ห้วยเกิ้ง</t>
  </si>
  <si>
    <t>เรณูนคร</t>
  </si>
  <si>
    <t>บึงโขงหลง</t>
  </si>
  <si>
    <t>ภูเรือ</t>
  </si>
  <si>
    <t>วาริชภูมิ</t>
  </si>
  <si>
    <t>สระใคร</t>
  </si>
  <si>
    <t>นาวัง</t>
  </si>
  <si>
    <t>โนนสะอาด</t>
  </si>
  <si>
    <t>นาแก</t>
  </si>
  <si>
    <t>ศรีวิไล</t>
  </si>
  <si>
    <t>ท่าลี่</t>
  </si>
  <si>
    <t>นิคมน้ำอูน</t>
  </si>
  <si>
    <t>โพธิ์ตาก</t>
  </si>
  <si>
    <t>เฉลี่ยจังหวัด</t>
  </si>
  <si>
    <t>หนองหาน</t>
  </si>
  <si>
    <t>ศรีสงคราม</t>
  </si>
  <si>
    <t>บุ่งคล้า</t>
  </si>
  <si>
    <t>วังสะพุง</t>
  </si>
  <si>
    <t>วานรนิวาส</t>
  </si>
  <si>
    <t>เฝ้าไร่</t>
  </si>
  <si>
    <t>ทุ่งฝน</t>
  </si>
  <si>
    <t>นาหว้า</t>
  </si>
  <si>
    <t>ภูกระดึง</t>
  </si>
  <si>
    <t>คำตากล้า</t>
  </si>
  <si>
    <t>รัตนวาปี</t>
  </si>
  <si>
    <t>ไชยวาน</t>
  </si>
  <si>
    <t>โพนสวรรค์</t>
  </si>
  <si>
    <t>ภูหลวง</t>
  </si>
  <si>
    <t>บ้านม่วง</t>
  </si>
  <si>
    <t>ศรีธาตุ</t>
  </si>
  <si>
    <t>ธาตุพนม</t>
  </si>
  <si>
    <t>ผาขาว</t>
  </si>
  <si>
    <t>อากาศอำนวย</t>
  </si>
  <si>
    <t>วังสามหมอ</t>
  </si>
  <si>
    <t>วังยาง</t>
  </si>
  <si>
    <t>ด่านซ้าย</t>
  </si>
  <si>
    <t>ส่องดาว</t>
  </si>
  <si>
    <t>บ้านผือ</t>
  </si>
  <si>
    <t>เอราวัณ</t>
  </si>
  <si>
    <t>เต่างอย</t>
  </si>
  <si>
    <t>น้ำโสม</t>
  </si>
  <si>
    <t>หนองหิน</t>
  </si>
  <si>
    <t>โคกศรีสุพรรณ</t>
  </si>
  <si>
    <t>เพ็ญ</t>
  </si>
  <si>
    <t>เจริญศิลป์</t>
  </si>
  <si>
    <t>สร้างคอม</t>
  </si>
  <si>
    <t>โพนนาแก้ว</t>
  </si>
  <si>
    <t>หนองแสง</t>
  </si>
  <si>
    <t>สว่างแดนดิน</t>
  </si>
  <si>
    <t>นายูง</t>
  </si>
  <si>
    <t>พระอ.แบนฯ</t>
  </si>
  <si>
    <t>พิบูลย์รักษ์</t>
  </si>
  <si>
    <t>บ้านดุง</t>
  </si>
  <si>
    <t>กู่แก้ว</t>
  </si>
  <si>
    <t>หมายเหตุ</t>
  </si>
  <si>
    <t>ประจักษ์ฯ</t>
  </si>
  <si>
    <t>2. คะแนนเต็ม 50 คะแนน</t>
  </si>
  <si>
    <t xml:space="preserve"> จังหวัด</t>
  </si>
  <si>
    <t xml:space="preserve"> รหัสอำเภอ</t>
  </si>
  <si>
    <t>อำเภอ</t>
  </si>
  <si>
    <t>ประเภทหน่วยบริการ</t>
  </si>
  <si>
    <t>ชื่อหน่วยบริการ</t>
  </si>
  <si>
    <t>ประชากร</t>
  </si>
  <si>
    <t>กลุ่มประชากร</t>
  </si>
  <si>
    <t xml:space="preserve">เงินสดและรายการที่เทียบเท่าเงินสดคงเหลือ (บาท)                                        </t>
  </si>
  <si>
    <t>ทุนสำรองสุทธิ (บาท)</t>
  </si>
  <si>
    <t>จำนวน รพ.สต.ใน CUP (แห่ง)</t>
  </si>
  <si>
    <t>จำนวนทั้งหมด</t>
  </si>
  <si>
    <t>ส่งงบ</t>
  </si>
  <si>
    <t>38-01</t>
  </si>
  <si>
    <t>รพท.บึงกาฬ</t>
  </si>
  <si>
    <t>รพท.</t>
  </si>
  <si>
    <t>11040 รพท.บึงกาฬ</t>
  </si>
  <si>
    <t>38-02</t>
  </si>
  <si>
    <t>รพ.สต.</t>
  </si>
  <si>
    <t>04809 รพ_สต_โนนสมบูรณ์</t>
  </si>
  <si>
    <t>38-03</t>
  </si>
  <si>
    <t>04810 รพ_สต_โนนสว่าง</t>
  </si>
  <si>
    <t>38-04</t>
  </si>
  <si>
    <t>04811 รพ_สต_หอคำ</t>
  </si>
  <si>
    <t>38-05</t>
  </si>
  <si>
    <t>04812 รพ_สต_โคกสะอาด</t>
  </si>
  <si>
    <t>38-06</t>
  </si>
  <si>
    <t>04813 รพ_สต_หนองเลิง</t>
  </si>
  <si>
    <t>38-07</t>
  </si>
  <si>
    <t>04814 รพ_สต_โคกก่อง</t>
  </si>
  <si>
    <t>38-08</t>
  </si>
  <si>
    <t>04815 รพ_สต_นาสวรรค์</t>
  </si>
  <si>
    <t>38-09</t>
  </si>
  <si>
    <t>04816 รพ_สต_ไคสี</t>
  </si>
  <si>
    <t>38-10</t>
  </si>
  <si>
    <t>04817 รพ_สต_ผาสวรรค์</t>
  </si>
  <si>
    <t>38-11</t>
  </si>
  <si>
    <t>04818 รพ_สต_ชัยพร</t>
  </si>
  <si>
    <t>38-12</t>
  </si>
  <si>
    <t>04820 รพ_สต_วิศิษฐ์</t>
  </si>
  <si>
    <t>38-13</t>
  </si>
  <si>
    <t>04821 รพ_สต_คำนาดี</t>
  </si>
  <si>
    <t>38-14</t>
  </si>
  <si>
    <t>04822 รพ_สต_โป่งเปือย</t>
  </si>
  <si>
    <t>38-15</t>
  </si>
  <si>
    <t>13932 รพ_สต_ดอนปอ</t>
  </si>
  <si>
    <t>รวม CUP บึงกาฬ</t>
  </si>
  <si>
    <t>รพช.เซกา</t>
  </si>
  <si>
    <t>รพช.</t>
  </si>
  <si>
    <t>11046 รพช.เซกา</t>
  </si>
  <si>
    <t>04869 รพ_สต_ซาง</t>
  </si>
  <si>
    <t>04870 รพ_สต_ท่ากกแดง</t>
  </si>
  <si>
    <t>04871 รพ_สต_บ้านโคกกระแซ</t>
  </si>
  <si>
    <t>04872 รพ_สต_ บ้านต้อง</t>
  </si>
  <si>
    <t>04873 รพ_สต_โคกโขง</t>
  </si>
  <si>
    <t>04874 รพ_สต_ป่งไฮ</t>
  </si>
  <si>
    <t>04875 รพ_สต_บ้านคำบอน</t>
  </si>
  <si>
    <t>04876 รพ_สต_น้ำจั้น</t>
  </si>
  <si>
    <t>04877 รพ_สต_ท่าสะอาด</t>
  </si>
  <si>
    <t>04878 รพ_สต_หนองทุ่ม</t>
  </si>
  <si>
    <t>04879 รพ_สต_โสกก่าม</t>
  </si>
  <si>
    <t>10243 รพ_สต_ท่าเชียงเครือ</t>
  </si>
  <si>
    <t>รวม CUP เซกา</t>
  </si>
  <si>
    <t>รพช.โซ่พิสัย</t>
  </si>
  <si>
    <t>11043 รพช.โซ่พิสัย</t>
  </si>
  <si>
    <t>04843 รพ_สต_หนองพันทา</t>
  </si>
  <si>
    <t>04844 รพ_สต_นาขาม</t>
  </si>
  <si>
    <t>04845 รพ_สต_ศรีชมภู (โซ่พิสัย)</t>
  </si>
  <si>
    <t>04846 รพ_สต_คำแก้ว</t>
  </si>
  <si>
    <t>04847 รพ_สต_บ้านโนนเค็ง</t>
  </si>
  <si>
    <t>04848 รพ_สต_บ้านนาเหว่อ</t>
  </si>
  <si>
    <t>04849 รพ_สต_บัวตูม</t>
  </si>
  <si>
    <t>04850 รพ_สต_บ้านโนนสวาง</t>
  </si>
  <si>
    <t>04851 รพ_สต_ถ้ำเจริญ</t>
  </si>
  <si>
    <t>04852 รพ_สต_เหล่าทอง</t>
  </si>
  <si>
    <t xml:space="preserve"> </t>
  </si>
  <si>
    <t>10240 รพ_สต_บ้านดอนเสียด</t>
  </si>
  <si>
    <t>รวม CUP โซ่พิสัย</t>
  </si>
  <si>
    <t>รพช.บุ่งคล้า</t>
  </si>
  <si>
    <t>11050 รพช.บุ่งคล้า</t>
  </si>
  <si>
    <t>04894 รพ_สต_หนองเดิ่น</t>
  </si>
  <si>
    <t>04895 รพ_สต_โคกกว้าง</t>
  </si>
  <si>
    <t>13935 รพ_สต_บุ่งคล้า</t>
  </si>
  <si>
    <t>รวม CUP บุ่งคล้า</t>
  </si>
  <si>
    <t>รพช.บึงโขงหลง</t>
  </si>
  <si>
    <t>11048 รพช.บึงโขงหลง</t>
  </si>
  <si>
    <t>04885 รพ_สต_โสกโพธิ์</t>
  </si>
  <si>
    <t>04886 รพ_สต_โพธิ์หมากแข้ง</t>
  </si>
  <si>
    <t>04887 รพ_สต_ดงบัง</t>
  </si>
  <si>
    <t>04888 รพ_สต_ท่าดอกคำ</t>
  </si>
  <si>
    <t>รวม CUP บึงโขงหลง</t>
  </si>
  <si>
    <t>รพช.ปากคาด</t>
  </si>
  <si>
    <t>11047 รพช.ปากคาด</t>
  </si>
  <si>
    <t>04880 รพ_สต_ห้วยก้านเหลือง</t>
  </si>
  <si>
    <t>04881 รพ_สต_หนองยอง</t>
  </si>
  <si>
    <t>04882 รพ_สต_นากั้ง</t>
  </si>
  <si>
    <t>04883 รพ_สต_สมสนุก</t>
  </si>
  <si>
    <t>04884 รพ_สต_นาดง</t>
  </si>
  <si>
    <t>13934 รพ_สต_บ้านต้าย</t>
  </si>
  <si>
    <t>รวม CUP ปากคาด</t>
  </si>
  <si>
    <t>รพช.พรเจริญ</t>
  </si>
  <si>
    <t>11041 รพช.พรเจริญ</t>
  </si>
  <si>
    <t>04823 รพ_สต_ศรีชมภู (พรเจริญ)</t>
  </si>
  <si>
    <t>04824 รพ_สต_ดอนหญ้านาง</t>
  </si>
  <si>
    <t>04825 รพ_สต_หนองหัวช้าง</t>
  </si>
  <si>
    <t>04826 รพ_สต_วังชมภู</t>
  </si>
  <si>
    <t>04827 รพ_สต_ศรีสำราญ</t>
  </si>
  <si>
    <t>14182 รพ_สต_ป่าแฝก</t>
  </si>
  <si>
    <t>รวม CUP พรเจริญ</t>
  </si>
  <si>
    <t>รพช.ศรีวิไล</t>
  </si>
  <si>
    <t>11049 รพช.ศรีวิไล</t>
  </si>
  <si>
    <t>04889 รพ_สต_ชุมภูพร</t>
  </si>
  <si>
    <t>04890 รพ_สต_นาแสง</t>
  </si>
  <si>
    <t>04891 รพ_สต_นาคำแคน</t>
  </si>
  <si>
    <t>04892 รพ_สต_นาสะแบง</t>
  </si>
  <si>
    <t>04893 รพ_สต_นาสิงห์</t>
  </si>
  <si>
    <t>รวม CUP ศรีวิไล</t>
  </si>
  <si>
    <t>รวมจังหวัดบึงกาฬ</t>
  </si>
  <si>
    <t>ค่าเฉลี่ยจังหวัดบึงกาฬ / รพ.สต. (บาท/แห่ง)</t>
  </si>
  <si>
    <t>39-01</t>
  </si>
  <si>
    <t>เมืองหนองบัวลำภู</t>
  </si>
  <si>
    <t>10704 รพท.หนองบัวลำภู</t>
  </si>
  <si>
    <t>รวม CUP หนองบัวลำภู</t>
  </si>
  <si>
    <t>39-02</t>
  </si>
  <si>
    <t>10991 รพช.นากลาง</t>
  </si>
  <si>
    <t>รวม CUP นากลาง</t>
  </si>
  <si>
    <t>39-03</t>
  </si>
  <si>
    <t>10992 รพช.โนนสัง</t>
  </si>
  <si>
    <t>รวม CUP โนนสัง</t>
  </si>
  <si>
    <t>39-04</t>
  </si>
  <si>
    <t>10993 รพช.ศรีบุญเรือง</t>
  </si>
  <si>
    <t>รวม CUP ศรีบุญเรือง</t>
  </si>
  <si>
    <t>39-05</t>
  </si>
  <si>
    <t>10994 รพช.สุวรรณคูหา</t>
  </si>
  <si>
    <t>รวม CUP สุวรรณคูหา</t>
  </si>
  <si>
    <t>39-06</t>
  </si>
  <si>
    <t>23367 รพช.นาวัง</t>
  </si>
  <si>
    <t>รวม CUP นาวัง</t>
  </si>
  <si>
    <t>รวมจังหวัดหนองบัวลำภู</t>
  </si>
  <si>
    <t>ค่าเฉลี่ยจังหวัดหนองบัวลำภู / รพ.สต. (บาท/แห่ง)</t>
  </si>
  <si>
    <t>41-01</t>
  </si>
  <si>
    <t>เมืองอุดรธานี</t>
  </si>
  <si>
    <t>รพศ.</t>
  </si>
  <si>
    <t>รวม CUP อุดรธานี</t>
  </si>
  <si>
    <t>41-02</t>
  </si>
  <si>
    <t>11013 รพช.กุดจับ</t>
  </si>
  <si>
    <t>รวม CUP กุดจับ</t>
  </si>
  <si>
    <t>11014 รพช.หนองวัวซอ</t>
  </si>
  <si>
    <t>รวม CUP หนองวัวซอ</t>
  </si>
  <si>
    <t>11015 รพท.กุมภวาปี</t>
  </si>
  <si>
    <t>รวม CUP กุมภวาปี</t>
  </si>
  <si>
    <t>11017 รพช.โนนสะอาด</t>
  </si>
  <si>
    <t>รวม CUP โนนสะอาด</t>
  </si>
  <si>
    <t>41-06</t>
  </si>
  <si>
    <t>11019 รพช.หนองหาน</t>
  </si>
  <si>
    <t>รวม CUP หนองหาน</t>
  </si>
  <si>
    <t>41-07</t>
  </si>
  <si>
    <t>11019 รพช.ทุ่งฝน</t>
  </si>
  <si>
    <t>รวม CUP ทุ่งฝน</t>
  </si>
  <si>
    <t>11020 รพช.ไชยวาน</t>
  </si>
  <si>
    <t>รวม CUP ไชยวาน</t>
  </si>
  <si>
    <t>41-09</t>
  </si>
  <si>
    <t>11021 รพช.ศรีธาตุ</t>
  </si>
  <si>
    <t>รวม CUP ศรีธาตุ</t>
  </si>
  <si>
    <t>11022 รพช.วังสามหมอ</t>
  </si>
  <si>
    <t>รวม CUP วังสามหมอ</t>
  </si>
  <si>
    <t>41-11</t>
  </si>
  <si>
    <t>รพร.</t>
  </si>
  <si>
    <t>11446 รพร.บ้านดุง</t>
  </si>
  <si>
    <t>รวม CUP บ้านดุง</t>
  </si>
  <si>
    <t>41-17</t>
  </si>
  <si>
    <t>11023 รพช.บ้านผือ</t>
  </si>
  <si>
    <t>41-18</t>
  </si>
  <si>
    <t>41-19</t>
  </si>
  <si>
    <t>41-20</t>
  </si>
  <si>
    <t>รวม CUP บ้านผือ</t>
  </si>
  <si>
    <t>11024 รพช.น้ำโสม</t>
  </si>
  <si>
    <t>รวม CUP น้ำโสม</t>
  </si>
  <si>
    <t>11025 รพช.เพ็ญ</t>
  </si>
  <si>
    <t>รวม CUP เพ็ญ</t>
  </si>
  <si>
    <t>11026 รพช.สร้างคอม</t>
  </si>
  <si>
    <t>รวม CUP สร้างคอม</t>
  </si>
  <si>
    <t>41-21</t>
  </si>
  <si>
    <t>11027 รพช.หนองแสง</t>
  </si>
  <si>
    <t>รวม CUP หนองแสง</t>
  </si>
  <si>
    <t>41-22</t>
  </si>
  <si>
    <t>11028 รพช.นายูง</t>
  </si>
  <si>
    <t>รวม CUP นายูง</t>
  </si>
  <si>
    <t>11029 รพช.พิบูลย์รักษ์</t>
  </si>
  <si>
    <t>รวม CUP พิบูลย์รักษ์</t>
  </si>
  <si>
    <t>รพช.ห้วยเกิ้ง</t>
  </si>
  <si>
    <t>11016 รพช.ห้วยเกิ้ง</t>
  </si>
  <si>
    <t>รวม CUP ห้วยเกิ้ง</t>
  </si>
  <si>
    <t>41-27</t>
  </si>
  <si>
    <t>25058 รพช.กู่แก้ว</t>
  </si>
  <si>
    <t>รวม CUP กู่แก้ว</t>
  </si>
  <si>
    <t>41-28</t>
  </si>
  <si>
    <t>ประจักษ์ศิลปาคม</t>
  </si>
  <si>
    <t>25059 รพช.ประจักษ์ศิลปาคม</t>
  </si>
  <si>
    <t>รวม CUP ประจักษ์</t>
  </si>
  <si>
    <t>รวมจังหวัดอุดรธานี</t>
  </si>
  <si>
    <t>ค่าเฉลี่ยจังหวัดอุดรธานี / รพ.สต. (บาท/แห่ง)</t>
  </si>
  <si>
    <t>42-01</t>
  </si>
  <si>
    <t>เมืองเลย</t>
  </si>
  <si>
    <t>รพท.เลย</t>
  </si>
  <si>
    <t>10705 รพท.เลย</t>
  </si>
  <si>
    <t>รวม CUP เลย</t>
  </si>
  <si>
    <t>42-02</t>
  </si>
  <si>
    <t>รพช.นาด้วง</t>
  </si>
  <si>
    <t>11030 รพช.นาด้วง</t>
  </si>
  <si>
    <t>รวม CUP นาด้วง</t>
  </si>
  <si>
    <t>42-03</t>
  </si>
  <si>
    <t>รพช.เชียงคาน</t>
  </si>
  <si>
    <t>11031 รพช.เชียงคาน</t>
  </si>
  <si>
    <t>รวม CUP เชียงคาน</t>
  </si>
  <si>
    <t>42-04</t>
  </si>
  <si>
    <t>รพช.ปากชม</t>
  </si>
  <si>
    <t>11032 รพช.ปากชม</t>
  </si>
  <si>
    <t>รวม CUP ปากชม</t>
  </si>
  <si>
    <t>42-05</t>
  </si>
  <si>
    <t>รพร.ด่านซ้าย</t>
  </si>
  <si>
    <t>11447 รพร.ด่านซ้าย</t>
  </si>
  <si>
    <t>รวม CUP ด่านซ้าย</t>
  </si>
  <si>
    <t>42-06</t>
  </si>
  <si>
    <t>รพช.นาแห้ว</t>
  </si>
  <si>
    <t>11033 รพช.นาแห้ว</t>
  </si>
  <si>
    <t>รวม CUP นาแห้ว</t>
  </si>
  <si>
    <t>42-07</t>
  </si>
  <si>
    <t>รพช.ภูเรือ</t>
  </si>
  <si>
    <t>11034 รพช.ภูเรือ</t>
  </si>
  <si>
    <t>รวม CUP ภูเรือ</t>
  </si>
  <si>
    <t>42-08</t>
  </si>
  <si>
    <t>รพช.ท่าลี่</t>
  </si>
  <si>
    <t>11035 รพช.ท่าลี่</t>
  </si>
  <si>
    <t>รวม CUP ท่าลี่</t>
  </si>
  <si>
    <t>42-09</t>
  </si>
  <si>
    <t>รพช.วังสะพุง</t>
  </si>
  <si>
    <t>11036 รพช.วังสะพุง</t>
  </si>
  <si>
    <t>รวม CUP วังสะพุง</t>
  </si>
  <si>
    <t>42-10</t>
  </si>
  <si>
    <t>รพช.ภูกระดึง</t>
  </si>
  <si>
    <t>11037 รพช.ภูกระดึง</t>
  </si>
  <si>
    <t>รวม CUP ภูกระดึง</t>
  </si>
  <si>
    <t>42-11</t>
  </si>
  <si>
    <t>รพช.ภูหลวง</t>
  </si>
  <si>
    <t>11038 รพช.ภูหลวง</t>
  </si>
  <si>
    <t>รวม CUP ภูหลวง</t>
  </si>
  <si>
    <t>42-12</t>
  </si>
  <si>
    <t>รพช.ผาขาว</t>
  </si>
  <si>
    <t>11039 รพช.ผาขาว</t>
  </si>
  <si>
    <t>รวม CUP ผาขาว</t>
  </si>
  <si>
    <t>42-15</t>
  </si>
  <si>
    <t>รพช.เอราวัณ</t>
  </si>
  <si>
    <t>14133 รพช.เอราวัณ</t>
  </si>
  <si>
    <t>รวม CUP เอราวัณ</t>
  </si>
  <si>
    <t>42-16</t>
  </si>
  <si>
    <t>รพช.หนองหิน</t>
  </si>
  <si>
    <t>28861 รพช.หนองหิน</t>
  </si>
  <si>
    <t>รวม CUP หนองหิน</t>
  </si>
  <si>
    <t>รวมจังหวัดเลย</t>
  </si>
  <si>
    <t>ค่าเฉลี่ยจังหวัดเลย / รพ.สต. (บาท/แห่ง)</t>
  </si>
  <si>
    <t>43-01</t>
  </si>
  <si>
    <t>เมืองหนองคาย</t>
  </si>
  <si>
    <t>รพท.หนองคาย</t>
  </si>
  <si>
    <t>10706 รพท.หนองคาย</t>
  </si>
  <si>
    <t>รวม CUP หนองคาย</t>
  </si>
  <si>
    <t>43-02</t>
  </si>
  <si>
    <t>รพร.ท่าบ่อ</t>
  </si>
  <si>
    <t>11448 รพร.ท่าบ่อ</t>
  </si>
  <si>
    <t>รวม CUP ท่าบ่อ</t>
  </si>
  <si>
    <t>43-05</t>
  </si>
  <si>
    <t>รพช.โพนพิสัย</t>
  </si>
  <si>
    <t>11042 รพช.โพนพิสัย</t>
  </si>
  <si>
    <t>รวม CUP โพนพิสัย</t>
  </si>
  <si>
    <t>43-07</t>
  </si>
  <si>
    <t>รพช.ศรีเชียงใหม่</t>
  </si>
  <si>
    <t>11044 รพช.ศรีเชียงใหม่</t>
  </si>
  <si>
    <t>รวม CUP ศรีเชียงใหม่</t>
  </si>
  <si>
    <t>43-08</t>
  </si>
  <si>
    <t>รพช.สังคม</t>
  </si>
  <si>
    <t>11045 รพช.สังคม</t>
  </si>
  <si>
    <t>รวม CUP สังคม</t>
  </si>
  <si>
    <t>43-18</t>
  </si>
  <si>
    <t>รพช.สระใคร</t>
  </si>
  <si>
    <t>21356 รพช.สระใคร</t>
  </si>
  <si>
    <t>รวม CUP สระใคร</t>
  </si>
  <si>
    <t>43-19</t>
  </si>
  <si>
    <t>รพช.เฝ้าไร่</t>
  </si>
  <si>
    <t>28811 รพช.เฝ้าไร่</t>
  </si>
  <si>
    <t>รวม CUP เฝ้าไร่</t>
  </si>
  <si>
    <t>43-20</t>
  </si>
  <si>
    <t>รพช.รัตนวาปี</t>
  </si>
  <si>
    <t>28815 รพช.รัตนวาปี</t>
  </si>
  <si>
    <t>รวม CUP รัตนวาปี</t>
  </si>
  <si>
    <t>43-21</t>
  </si>
  <si>
    <t>รพช.โพธิ์ตาก</t>
  </si>
  <si>
    <t>28778 รพช.โพธิ์ตาก</t>
  </si>
  <si>
    <t>รวม CUP โพธิ์ตาก</t>
  </si>
  <si>
    <t>รวมจังหวัดหนองคาย</t>
  </si>
  <si>
    <t>ค่าเฉลี่ยจังหวัดหนองคาย / รพ.สต. (บาท/แห่ง)</t>
  </si>
  <si>
    <t>47-01</t>
  </si>
  <si>
    <t>เมืองสกลนคร</t>
  </si>
  <si>
    <t>รพศ.สกลนคร</t>
  </si>
  <si>
    <t>10710 รพศ.สกลนคร</t>
  </si>
  <si>
    <t>รวม CUP สกลนคร</t>
  </si>
  <si>
    <t>47-02</t>
  </si>
  <si>
    <t>รพช.กุสุมาลย์</t>
  </si>
  <si>
    <t>11089 รพช.กุสุมาลย์</t>
  </si>
  <si>
    <t>รวม CUP กุสุมาลย์</t>
  </si>
  <si>
    <t>47-03</t>
  </si>
  <si>
    <t>รพช.กุดบาก</t>
  </si>
  <si>
    <t>รวม CUP กุดบาก</t>
  </si>
  <si>
    <t>47-04</t>
  </si>
  <si>
    <t>พรรณานิคม</t>
  </si>
  <si>
    <t>รพช.พระอาจารย์ฝั้นฯ</t>
  </si>
  <si>
    <t>11091 รพช.พระอาจารย์ฝั้นฯ</t>
  </si>
  <si>
    <t>รวม CUP พระอาจารย์ฝั้นฯ</t>
  </si>
  <si>
    <t>47-05</t>
  </si>
  <si>
    <t>รพช.พังโคน</t>
  </si>
  <si>
    <t>11092 รพช.พังโคน</t>
  </si>
  <si>
    <t>รวม CUP พังโคน</t>
  </si>
  <si>
    <t>47-06</t>
  </si>
  <si>
    <t>รพช.วาริชภูมิ</t>
  </si>
  <si>
    <t>11093 รพช.วาริชภูมิ</t>
  </si>
  <si>
    <t>รวม CUP วาริชภูมิ</t>
  </si>
  <si>
    <t>47-07</t>
  </si>
  <si>
    <t>รพช.นิคมน้ำอูน</t>
  </si>
  <si>
    <t>11094 รพช.นิคมน้ำอูน</t>
  </si>
  <si>
    <t>รวม CUP นิคมน้ำอูน</t>
  </si>
  <si>
    <t>47-08</t>
  </si>
  <si>
    <t>รพช.วานรนิวาส</t>
  </si>
  <si>
    <t>11095 รพช.วานรนิวาส</t>
  </si>
  <si>
    <t>รวม CUP วานรนิวาส</t>
  </si>
  <si>
    <t>47-09</t>
  </si>
  <si>
    <t>รพช.คำตากล้า</t>
  </si>
  <si>
    <t>11096 รพช.คำตากล้า</t>
  </si>
  <si>
    <t>รวม CUP คำตากล้า</t>
  </si>
  <si>
    <t>47-10</t>
  </si>
  <si>
    <t>รพช.บ้านม่วง</t>
  </si>
  <si>
    <t>11097 รพช.บ้านม่วง</t>
  </si>
  <si>
    <t>รวม CUP บ้านม่วง</t>
  </si>
  <si>
    <t>47-11</t>
  </si>
  <si>
    <t>รพช.อากาศอำนวย</t>
  </si>
  <si>
    <t>11098 รพช.อากาศอำนวย</t>
  </si>
  <si>
    <t>รวม CUP อากาศอำนวย</t>
  </si>
  <si>
    <t>47-12</t>
  </si>
  <si>
    <t>รพร.สว่างแดนดิน</t>
  </si>
  <si>
    <t>11450 รพร.สว่างแดนดิน</t>
  </si>
  <si>
    <t>รวม CUP สว่างแดนดิน</t>
  </si>
  <si>
    <t>47-13</t>
  </si>
  <si>
    <t>รพช.ส่องดาว</t>
  </si>
  <si>
    <t>11099 รพช.ส่องดาว</t>
  </si>
  <si>
    <t>รวม CUP ส่องดาว</t>
  </si>
  <si>
    <t>47-14</t>
  </si>
  <si>
    <t>รพช.เต่างอย</t>
  </si>
  <si>
    <t>11100 รพช.เต่างอย</t>
  </si>
  <si>
    <t>รวม CUP เต่างอย</t>
  </si>
  <si>
    <t>47-15</t>
  </si>
  <si>
    <t>รพช.โคกศรีสุพรรณ</t>
  </si>
  <si>
    <t>11101 รพช.โคกศรีสุพรรณ</t>
  </si>
  <si>
    <t>รวม CUP โคกศรีสุพรรณ</t>
  </si>
  <si>
    <t>47-16</t>
  </si>
  <si>
    <t>รพช.เจริญศิลป์</t>
  </si>
  <si>
    <t>11102 รพช.เจริญศิลป์</t>
  </si>
  <si>
    <t>รวม CUP เจริญศิลป์</t>
  </si>
  <si>
    <t>47-17</t>
  </si>
  <si>
    <t>รพช.โพนนาแก้ว</t>
  </si>
  <si>
    <t>11103 รพช.โพนนาแก้ว</t>
  </si>
  <si>
    <t>รวม CUP โพนนาแก้ว</t>
  </si>
  <si>
    <t>47-18</t>
  </si>
  <si>
    <t>ภูพาน</t>
  </si>
  <si>
    <t>รพช.พระอาจารย์แบนฯ</t>
  </si>
  <si>
    <t>21323 รพช.พระอาจารย์แบนฯ</t>
  </si>
  <si>
    <t>รวม CUP พระอาจารย์แบนฯ</t>
  </si>
  <si>
    <t>รวมจังหวัดสกลนคร</t>
  </si>
  <si>
    <t>ค่าเฉลี่ยจังหวัดสกลนคร / รพ.สต. (บาท/แห่ง)</t>
  </si>
  <si>
    <t>48-01</t>
  </si>
  <si>
    <t>เมืองนครพนม</t>
  </si>
  <si>
    <t>รพท.นครพนม</t>
  </si>
  <si>
    <t>10711 รพท.นครพนม</t>
  </si>
  <si>
    <t>รวม CUP นครพนม</t>
  </si>
  <si>
    <t>48-02</t>
  </si>
  <si>
    <t>รพช.ปลาปาก</t>
  </si>
  <si>
    <t>11104 รพช.ปลาปาก</t>
  </si>
  <si>
    <t>รวม CUP ปลาปาก</t>
  </si>
  <si>
    <t>48-03</t>
  </si>
  <si>
    <t>รพช.ท่าอุเทน</t>
  </si>
  <si>
    <t>11105 รพช.ท่าอุเทน</t>
  </si>
  <si>
    <t>รวม CUP ท่าอุเทน</t>
  </si>
  <si>
    <t>48-04</t>
  </si>
  <si>
    <t>รพช.บ้านแพง</t>
  </si>
  <si>
    <t>11106 รพช.บ้านแพง</t>
  </si>
  <si>
    <t>รวม CUP บ้านแพง</t>
  </si>
  <si>
    <t>48-05</t>
  </si>
  <si>
    <t>รพร.ธาตุพนม</t>
  </si>
  <si>
    <t>11451 รพร.ธาตุพนม</t>
  </si>
  <si>
    <t>รวม CUP ธาตุพนม</t>
  </si>
  <si>
    <t>48-06</t>
  </si>
  <si>
    <t>รพช.เรณูนคร</t>
  </si>
  <si>
    <t>11108 รพช.เรณูนคร</t>
  </si>
  <si>
    <t>รวม CUP เรณูนคร</t>
  </si>
  <si>
    <t>48-07</t>
  </si>
  <si>
    <t>รพช.นาแก</t>
  </si>
  <si>
    <t>11109 รพช.นาแก</t>
  </si>
  <si>
    <t>รวม CUP นาแก</t>
  </si>
  <si>
    <t>48-08</t>
  </si>
  <si>
    <t>รพช.ศรีสงคราม</t>
  </si>
  <si>
    <t>11110 รพช.ศรีสงคราม</t>
  </si>
  <si>
    <t>รวม CUP ศรีสงคราม</t>
  </si>
  <si>
    <t>48-09</t>
  </si>
  <si>
    <t>รพช.นาหว้า</t>
  </si>
  <si>
    <t>11111 รพช.นาหว้า</t>
  </si>
  <si>
    <t>รวม CUP นาหว้า</t>
  </si>
  <si>
    <t>48-10</t>
  </si>
  <si>
    <t>รพช.โพนสวรรค์</t>
  </si>
  <si>
    <t>11112 รพช.โพนสวรรค์</t>
  </si>
  <si>
    <t>รวม CUP โพนสวรรค์</t>
  </si>
  <si>
    <t>48-11</t>
  </si>
  <si>
    <t>รพช.นาทม</t>
  </si>
  <si>
    <t>11107 รพช.นาทม</t>
  </si>
  <si>
    <t>48-12</t>
  </si>
  <si>
    <t>48-13</t>
  </si>
  <si>
    <t>รวม CUP นาทม</t>
  </si>
  <si>
    <t>รพช.วังยาง</t>
  </si>
  <si>
    <t>40840 รพช.วังยาง</t>
  </si>
  <si>
    <t>รวม CUP วังยาง</t>
  </si>
  <si>
    <t>รวมจังหวัดนครพนม</t>
  </si>
  <si>
    <t>ค่าเฉลี่ยจังหวัดนครพนม / รพ.สต. (บาท/แห่ง)</t>
  </si>
  <si>
    <t xml:space="preserve">  </t>
  </si>
  <si>
    <t>53-08</t>
  </si>
  <si>
    <t>1. รพช.ห้วยเกิ้ง , รพช.ไม่มีลูกข่าย</t>
  </si>
  <si>
    <t>รวมรายได้</t>
  </si>
  <si>
    <t>รวมทั้งเขต</t>
  </si>
  <si>
    <t>ค่าเฉลี่ยรวมเขต</t>
  </si>
  <si>
    <t>บาท/บัตร</t>
  </si>
  <si>
    <t xml:space="preserve">                                                               สรุปเงินสดและรายการที่เทียบเท่ากับเงินสดคงเหลือ ของโรงพยาบาลส่งเสริมสุขภาพตำบล ( ราย CUP )                                                                </t>
  </si>
  <si>
    <t xml:space="preserve">    เอกสารแนบ 3</t>
  </si>
  <si>
    <t>คะแนนรวมเขต</t>
  </si>
  <si>
    <t>คะแนนรวม</t>
  </si>
  <si>
    <t>คะแนนที่ได้</t>
  </si>
  <si>
    <t>04169 - รพ.สต.บ้านดอนยานาง</t>
  </si>
  <si>
    <t>04170 - รพ.สต.บ้านห้วยลึก</t>
  </si>
  <si>
    <t>04171 - รพ.สต.บ้านหนองบัวโซม</t>
  </si>
  <si>
    <t>04172 - รพ.สต.บ้านหัวนา</t>
  </si>
  <si>
    <t>04173 - รพ.สต.บ้านโนนคูณ</t>
  </si>
  <si>
    <t>04174 - รพ.สต.บ้านข้องโป้</t>
  </si>
  <si>
    <t>04175 - รพ.สต.บ้านนามะเฟือง</t>
  </si>
  <si>
    <t>04176 - รพ.สต.บ้านพร้าว</t>
  </si>
  <si>
    <t>04177 - รพ.สต.บ้านบก</t>
  </si>
  <si>
    <t>04178 - รพ.สต.บ้านนาเลิง</t>
  </si>
  <si>
    <t>04179 - รพ.สต.บ้านห้วยโจด</t>
  </si>
  <si>
    <t>04180 - รพ.สต.บ้านหมากเลื่อม</t>
  </si>
  <si>
    <t>04181 - รพ.สต.เฉลิมพระเกียรติ 60 พรรษา นวมินทราชินี</t>
  </si>
  <si>
    <t>04182 - รพ.สต.บ้านยางหลวงเหนือ</t>
  </si>
  <si>
    <t>04184 - รพ.สต.บ้านหนองบัวเหนือ</t>
  </si>
  <si>
    <t>04185 - รพ.สต.บ้านนาคำไฮ</t>
  </si>
  <si>
    <t>04186 - รพ.สต.บ้านป่าไม้งาม</t>
  </si>
  <si>
    <t>04187 - รพ.สต.บ้านโคกกลาง</t>
  </si>
  <si>
    <t>04188 - รพ.สต.บ้านหนองหว้าน้อย</t>
  </si>
  <si>
    <t>13892 - รพ.สต.บ้านโนนสมบูรณ์</t>
  </si>
  <si>
    <t>04189 - รพ.สต.บ้านโป่งแค</t>
  </si>
  <si>
    <t>04190 - รพ.สต.บ้านนาหนองทุ่ม</t>
  </si>
  <si>
    <t>04191 - รพ.สต.บ้านร่องน้ำใส</t>
  </si>
  <si>
    <t>04192 - รพ.สต.บ้านก่าน</t>
  </si>
  <si>
    <t>04193 - รพ.สต.บ้านซ่ำเสี้ยว</t>
  </si>
  <si>
    <t>04194 - รพ.สต.บ้านกุดกระสู้</t>
  </si>
  <si>
    <t>04195 - รพ.สต.บ้านยางชุม</t>
  </si>
  <si>
    <t>04196 - รพ.สต.บ้านโนนม่วง</t>
  </si>
  <si>
    <t>04197 - รพ.สต.บ้านท่าอุทัย</t>
  </si>
  <si>
    <t>04198 - รพ.สต.บ้านพนาวัลย์</t>
  </si>
  <si>
    <t>04199 - รพ.สต.บ้านป่าแดงงาม</t>
  </si>
  <si>
    <t>14864 - รพ.สต.บ้านโนนสวรรค์</t>
  </si>
  <si>
    <t>04200 - รพ.สต.บ้านถิ่น</t>
  </si>
  <si>
    <t>04201 - รพ.สต.บ้านโสกก้านเหลือง</t>
  </si>
  <si>
    <t>04202 - รพ.สต.บ้านท่าลาด</t>
  </si>
  <si>
    <t>04203 - รพ.สต.บ้านหนองเรือ</t>
  </si>
  <si>
    <t>04204 - รพ.สต.บ้านหนองแวง</t>
  </si>
  <si>
    <t>04205 - รพ.สต.บ้านก้าวหน้า</t>
  </si>
  <si>
    <t>04206 - รพ.สต.บ้านค้อ</t>
  </si>
  <si>
    <t>04207 - รพ.สต.บ้านหนองทุ่ม</t>
  </si>
  <si>
    <t>04208 - รพ.สต.บ้านห้วยมะหลี่</t>
  </si>
  <si>
    <t>04209 - รพ.สต.บ้านหนองตานา</t>
  </si>
  <si>
    <t>04210 - รพ.สต.บ้านโคกม่วง</t>
  </si>
  <si>
    <t>04211 - รพ.สต.บ้านนิคมพัฒนา</t>
  </si>
  <si>
    <t>04212 - รพ.สต.บ้านดงบาก</t>
  </si>
  <si>
    <t>04213 - รพ.สต.บ้านดอนกู่</t>
  </si>
  <si>
    <t>04214 - รพ.สต.บ้านศรีวิชัย</t>
  </si>
  <si>
    <t>04215 - รพ.สต.บ้านโนนอุดมพัฒนา</t>
  </si>
  <si>
    <t>04216 - รพ.สต.บ้านกุดสะเทียน</t>
  </si>
  <si>
    <t>04217 - รพ.สต.บ้านนากอก</t>
  </si>
  <si>
    <t>04218 - รพ.สต.บ้านนาหนองทุ่ม</t>
  </si>
  <si>
    <t>04219 - รพ.สต.บ้านหินตลาด</t>
  </si>
  <si>
    <t>04220 - รพ.สต.บ้านโนนคูณ (หมู่ที่ 4)</t>
  </si>
  <si>
    <t>04221 - รพ.สต.บ้านโนนสมบูรณ์</t>
  </si>
  <si>
    <t>04222 - รพ.สต.บ้านดอนเกล็ด</t>
  </si>
  <si>
    <t>04223 - รพ.สต.บ้านโนนสงวน</t>
  </si>
  <si>
    <t>04224 - รพ.สต.บ้านฝายหิน</t>
  </si>
  <si>
    <t>04225 - รพ.สต.บ้านผาสุก</t>
  </si>
  <si>
    <t>04226 - รพ.สต.บ้านหนองกุงแก้ว</t>
  </si>
  <si>
    <t>04227 - รพ.สต.บ้านหนองแก</t>
  </si>
  <si>
    <t>04228 - รพ.สต.บ้านทรายมูล</t>
  </si>
  <si>
    <t>04229 - รพ.สต.บ้านหันนางาม</t>
  </si>
  <si>
    <t>13893 - รพ.สต.บ้านห้วยหว้า</t>
  </si>
  <si>
    <t>04230 - รพ.สต.บ้านโนนสมบูรณ์</t>
  </si>
  <si>
    <t>04231 - รพ.สต.บ้านน้ำกง</t>
  </si>
  <si>
    <t>04232 - รพ.สต.บ้านโนนปอแดง</t>
  </si>
  <si>
    <t>04233 - รพ.สต.บ้านเซิน</t>
  </si>
  <si>
    <t>04234 - รพ.สต.บ้านค่ายสว่าง</t>
  </si>
  <si>
    <t>04235 - รพ.สต.บ้านทุ่งสว่าง(นาด่าน/สุขสำราญ)</t>
  </si>
  <si>
    <t>04236 - รพ.สต.บ้านหนองบัวน้อย</t>
  </si>
  <si>
    <t>04237 - รพ.สต.บ้านดงมะไฟ</t>
  </si>
  <si>
    <t>04238 - รพ.สต.บ้านโชคชัย</t>
  </si>
  <si>
    <t>04239 - รพ.สต.บ้านบุญทัน</t>
  </si>
  <si>
    <t>04240 - รพ.สต.บ้านกุดผึ้ง</t>
  </si>
  <si>
    <t>11741 - รพ.สต.บ้านวิจิตรพัฒนา</t>
  </si>
  <si>
    <t>13895 - รพ.สต.บ้านโคกนกพัฒนา</t>
  </si>
  <si>
    <t>04241 - รพ.สต.บ้านนากลาง</t>
  </si>
  <si>
    <t>04242 - รพ.สต.บ้านผาเวียง</t>
  </si>
  <si>
    <t>04243 - รพ.สต.บ้านนาแก</t>
  </si>
  <si>
    <t>04244 - รพ.สต.บ้านโนนภูทอง</t>
  </si>
  <si>
    <t>04245 - รพ.สต.บ้านนาเจริญ</t>
  </si>
  <si>
    <t>04246 - รพ.สต.บ้านวังปลาป้อม</t>
  </si>
  <si>
    <t>04247 - รพ.สต.บ้านวังม่วง</t>
  </si>
  <si>
    <t>04665 - รพ.สต.เพชรเจริญ</t>
  </si>
  <si>
    <t>04666 - รพ.สต.น้ำภู</t>
  </si>
  <si>
    <t>04667 - รพ.สต.นาอ้อ</t>
  </si>
  <si>
    <t>04668 - รพ.สต.กกดู่</t>
  </si>
  <si>
    <t>04669 - รพ.สต.ไร่ม่วง</t>
  </si>
  <si>
    <t>04670 - รพ.สต.โพนป่าแดง</t>
  </si>
  <si>
    <t>04671 - รพ.สต.ไร่ทาม</t>
  </si>
  <si>
    <t>04672 - รพ.สต.นาอาน</t>
  </si>
  <si>
    <t>04673 - รพ.สต.ขอนแก่น</t>
  </si>
  <si>
    <t>04674 - รพ.สต.หัวนา</t>
  </si>
  <si>
    <t>04675 - รพ.สต.หนองผำ</t>
  </si>
  <si>
    <t>04676 - รพ.สต.เจริญสุข</t>
  </si>
  <si>
    <t>04677 - รพ.สต.บ้านเพีย</t>
  </si>
  <si>
    <t>04678 - รพ.สต.บ้านสูบ</t>
  </si>
  <si>
    <t>04679 - รพ.สต.ก้างปลา</t>
  </si>
  <si>
    <t>04680 - รพ.สต.นาแขม</t>
  </si>
  <si>
    <t>04681 - รพ.สต.ปากหมาก</t>
  </si>
  <si>
    <t>04682 - รพ.สต.ห้วยกระทิง</t>
  </si>
  <si>
    <t>14352 - รพ.สต.โป่งป่าติ้ว</t>
  </si>
  <si>
    <t>04683 - รพ.สต.ห้วยตาด</t>
  </si>
  <si>
    <t>04684 - รพ.สต.นาดอกคำ</t>
  </si>
  <si>
    <t>04685 - รพ.สต.ห้วยปลาดุก</t>
  </si>
  <si>
    <t>04686 - รพ.สต.ท่าสะอาด</t>
  </si>
  <si>
    <t>04687 - รพ.สต.ท่าสวรรค์</t>
  </si>
  <si>
    <t>04688 - รพ.สต.ธาตุ</t>
  </si>
  <si>
    <t>04689 - รพ.สต.สงเปือย</t>
  </si>
  <si>
    <t>04690 - รพ.สต.บ้านโพน</t>
  </si>
  <si>
    <t>04691 - รพ.สต.ศรีโพนแท่น</t>
  </si>
  <si>
    <t>04692 - รพ.สต.นาป่าหนาด</t>
  </si>
  <si>
    <t>04693 - รพ.สต.ท่าบม</t>
  </si>
  <si>
    <t>04694 - รพ.สต.นาจาน</t>
  </si>
  <si>
    <t>04695 - รพ.สต.ท่าดีหมี</t>
  </si>
  <si>
    <t>04696 - รพ.สต.คกเลาใต้</t>
  </si>
  <si>
    <t>04697 - รพ.สต.ผาแบ่น</t>
  </si>
  <si>
    <t>04698 - รพ.สต.บุฮม</t>
  </si>
  <si>
    <t>04699 - รพ.สต.หินตั้ง</t>
  </si>
  <si>
    <t>04700 - รพ.สต.หาดทรายขาว</t>
  </si>
  <si>
    <t>13924 - รพ.สต.โสกใหม่</t>
  </si>
  <si>
    <t>04701 - รพ.สต.นาค้อ</t>
  </si>
  <si>
    <t>04702 - รพ.สต.เชียงกลม</t>
  </si>
  <si>
    <t>04703 - รพ.สต.คอนสา</t>
  </si>
  <si>
    <t>04704 - รพ.สต.ห้วยเหียม</t>
  </si>
  <si>
    <t>04707 - รพ.สต.ห้วยบ่อซืน</t>
  </si>
  <si>
    <t>04708 - รพ.สต.ห้วยพิชัย</t>
  </si>
  <si>
    <t>04709 - รพ.สต.บ้านสงาว</t>
  </si>
  <si>
    <t>13925 - รพ.สต.หาดคัมภีร์</t>
  </si>
  <si>
    <t>14463 - รพ.สต.ห้วยอาลัย</t>
  </si>
  <si>
    <t>14464 - รพ.สต.ชมเจริญ</t>
  </si>
  <si>
    <t>04710 - รพ.สต.เครือคู้</t>
  </si>
  <si>
    <t>04711 - รพ.สต.ปากโป่ง</t>
  </si>
  <si>
    <t>04712 - รพ.สต.นาดี</t>
  </si>
  <si>
    <t>04713 - รพ.สต.โคกงาม</t>
  </si>
  <si>
    <t>04714 - รพ.สต.หนองอุมลัว</t>
  </si>
  <si>
    <t>04715 - รพ.สต.วังบอน</t>
  </si>
  <si>
    <t>04716 - รพ.สต.ทับกี่</t>
  </si>
  <si>
    <t>04717 - รพ.สต.น้ำเย็น</t>
  </si>
  <si>
    <t>04718 - รพ.สต.ตูบค้อ</t>
  </si>
  <si>
    <t>04719 - รพ.สต.กกจำปา</t>
  </si>
  <si>
    <t>04720 - รพ.สต.บ้านผึ้ง</t>
  </si>
  <si>
    <t>04721 - รพ.สต.หนองผือ</t>
  </si>
  <si>
    <t>13926 - รพ.สต.ปากหมัน</t>
  </si>
  <si>
    <t>04722 - รพ.สต.ป่าก่อ</t>
  </si>
  <si>
    <t>04723 - รพ.สต.นาพึง</t>
  </si>
  <si>
    <t>04724 - รพ.สต.โนนสว่าง</t>
  </si>
  <si>
    <t>04725 - รพ.สต.เหล่ากอหก</t>
  </si>
  <si>
    <t>10234 - รพ.สต.นาเจริญ</t>
  </si>
  <si>
    <t>04726 - รพ.สต.ท่าศาลา</t>
  </si>
  <si>
    <t>04727 - รพ.สต.ร่องจิก</t>
  </si>
  <si>
    <t>04728 - รพ.สต.ปลาบ่า</t>
  </si>
  <si>
    <t>04729 - รพ.สต.บ้านกลาง</t>
  </si>
  <si>
    <t>04730 - รพ.สต.ห้วยผักเน่า</t>
  </si>
  <si>
    <t>04731 - รพ.สต.สานตม</t>
  </si>
  <si>
    <t>04732 - รพ.สต.บ้านยาง</t>
  </si>
  <si>
    <t>04733 - รพ.สต.ปากคาน</t>
  </si>
  <si>
    <t>04734 - รพ.สต.บ้านเมี่ยง</t>
  </si>
  <si>
    <t>04735 - รพ.สต.อาฮี</t>
  </si>
  <si>
    <t>04736 - รพ.สต.น้ำแคม</t>
  </si>
  <si>
    <t>04737 - รพ.สต.โคกใหญ่</t>
  </si>
  <si>
    <t>04738 - รพ.สต.หนองบง</t>
  </si>
  <si>
    <t>04739 - รพ.สต.แก่งม่วง</t>
  </si>
  <si>
    <t>13927 - รพ.สต.นากระเซ็ง</t>
  </si>
  <si>
    <t>04740 - รพ.สต.นาวัว</t>
  </si>
  <si>
    <t>04741 - รพ.สต.ทรายขาว</t>
  </si>
  <si>
    <t>04742 - รพ.สต.เหมืองแบ่ง</t>
  </si>
  <si>
    <t>04743 - รพ.สต.นาดอกไม้</t>
  </si>
  <si>
    <t>04744 - รพ.สต.ตากแดด</t>
  </si>
  <si>
    <t>04745 - รพ.สต.กกบก</t>
  </si>
  <si>
    <t>04746 - รพ.สต.ปากปวน</t>
  </si>
  <si>
    <t>04747 - รพ.สต.ผาน้อย</t>
  </si>
  <si>
    <t>04748 - รพ.สต.โคกมน</t>
  </si>
  <si>
    <t>04750 - รพ.สต.นาแก</t>
  </si>
  <si>
    <t>04751 - รพ.สต.ห้วยผุก</t>
  </si>
  <si>
    <t>04752 - รพ.สต.ขอนแก่น</t>
  </si>
  <si>
    <t>04753 - รพ.สต.โคกสว่าง</t>
  </si>
  <si>
    <t>04754 - รพ.สต.โคกขมิ้น</t>
  </si>
  <si>
    <t>04755 - รพ.สต.โนนสว่าง</t>
  </si>
  <si>
    <t>04756 - รพ.สต.โคกหนองแก</t>
  </si>
  <si>
    <t>13928 - รพ.สต.โนนวังแท่น</t>
  </si>
  <si>
    <t>04757 - รพ.สต.นาโก</t>
  </si>
  <si>
    <t>04758 - รพ.สต.นาแปนใต้</t>
  </si>
  <si>
    <t>04761 - รพ.สต.ผานกเค้า</t>
  </si>
  <si>
    <t>04762 - รพ.สต.ห้วยส้มใต้</t>
  </si>
  <si>
    <t>04764 - รพ.สต.ห้วยส้ม</t>
  </si>
  <si>
    <t>04766 - รพ.สต.ศรีอุบล</t>
  </si>
  <si>
    <t>04767 - รพ.สต.นามูลตุ่น</t>
  </si>
  <si>
    <t>04768 - รพ.สต.เลยวังไสย์</t>
  </si>
  <si>
    <t>04769 - รพ.สต.ใหม่พัฒนา</t>
  </si>
  <si>
    <t>13929 - รพ.สต.ห้วยสีเสียด</t>
  </si>
  <si>
    <t>04770 - รพ.สต.สมศักดิ์พัฒนา</t>
  </si>
  <si>
    <t>04771 - รพ.สต.พวยเด้ง</t>
  </si>
  <si>
    <t>04772 - รพ.สต.นาตาด</t>
  </si>
  <si>
    <t>04773 - รพ.สต.โนนป่าซาง</t>
  </si>
  <si>
    <t>04774 - รพ.สต.ห้วยยาง</t>
  </si>
  <si>
    <t>04775 - รพ.สต.เพิ่มสุข</t>
  </si>
  <si>
    <t>04776 - รพ.สต.หัวฝาย</t>
  </si>
  <si>
    <t>04777 - รพ.สต.โป่งศรีโทน</t>
  </si>
  <si>
    <t>04778 - รพ.สต.หนองใหญ่</t>
  </si>
  <si>
    <t>04780 - รพ.สต.ห้วยป่าน</t>
  </si>
  <si>
    <t>04781 - รพ.สต.ซำบุ่น</t>
  </si>
  <si>
    <t>13930 - รพ.สต.โนนสวรรค์</t>
  </si>
  <si>
    <t>14353 - รพ.สต.พรประเสริฐ</t>
  </si>
  <si>
    <t>14356 - รพ.สต.นาอ่างคำ</t>
  </si>
  <si>
    <t>04759 - รพ.สต.ปวนพุ</t>
  </si>
  <si>
    <t>04760 - รพ.สต.หนองหมากแก้ว</t>
  </si>
  <si>
    <t>04763 - รพ.สต.เฉลิมพระเกียรติ 60 พรรษา นวมินทราชินี</t>
  </si>
  <si>
    <t>04765 - รพ.สต.น้อยสามัคคี</t>
  </si>
  <si>
    <t>14355 - รพ.สต.หลักร้อยหกสิบ</t>
  </si>
  <si>
    <t>ใหม่</t>
  </si>
  <si>
    <t>04481 - รพ.สต.บ้านปากดง</t>
  </si>
  <si>
    <t>04482 - รพ.สต.บ้านขาว</t>
  </si>
  <si>
    <t>04483 - รพ.สต.หนองบัว</t>
  </si>
  <si>
    <t>04484 - รพ.สต.บ้านตาด</t>
  </si>
  <si>
    <t>04485 - รพ.สต.บ้านนิคมทหารผ่านศึก</t>
  </si>
  <si>
    <t>04486 - รพ.สต.โนนสูง</t>
  </si>
  <si>
    <t>04487 - รพ.สต.บ้านหมูม่น</t>
  </si>
  <si>
    <t>04488 - รพ.สต.บ้านจำปา</t>
  </si>
  <si>
    <t>04489 - รพ.สต.เชียงยืน</t>
  </si>
  <si>
    <t>04490 - รพ.สต.บ้านหนองนาคำ</t>
  </si>
  <si>
    <t>04491 - รพ.สต.กุดสระ</t>
  </si>
  <si>
    <t>04492 - รพ.สต.นาดี</t>
  </si>
  <si>
    <t>04493 - รพ.สต.บ้านเลื่อม</t>
  </si>
  <si>
    <t>04494 - รพ.สต.เชียงพิณ</t>
  </si>
  <si>
    <t>04495 - รพ.สต.สามพร้าว</t>
  </si>
  <si>
    <t>04496 - รพ.สต.บ้านหนองไฮ</t>
  </si>
  <si>
    <t>04497 - รพ.สต.บ้านโสกน้ำขาว</t>
  </si>
  <si>
    <t>04498 - รพ.สต.บ้านนาข่า</t>
  </si>
  <si>
    <t>04499 - รพ.สต.บ้านโนนตูม</t>
  </si>
  <si>
    <t>04500 - รพ.สต.บ้านหนองใหญ่</t>
  </si>
  <si>
    <t>04501 - รพ.สต.หนองขอนกว้าง</t>
  </si>
  <si>
    <t>04502 - รพ.สต.โคกสะอาด</t>
  </si>
  <si>
    <t>04503 - รพ.สต.บ้านนากว้าง</t>
  </si>
  <si>
    <t>04504 - รพ.สต.บ้านแม่นนท์</t>
  </si>
  <si>
    <t>13904 - รพ.สต.บ้านหนองหมื่นท้าว</t>
  </si>
  <si>
    <t>13905 - รพ.สต.บ้านหนองใส</t>
  </si>
  <si>
    <t>13906 - รพ.สต.บ้านหนองตะไก้</t>
  </si>
  <si>
    <t>23745 - รพ.สต.บ้านกลิ้งคำ</t>
  </si>
  <si>
    <t>04505 - รพ.สต.บ้านดงหวาย</t>
  </si>
  <si>
    <t>04506 - รพ.สต.บ้านโพธิ์</t>
  </si>
  <si>
    <t>04507 - รพ.สต.บ้านขอนยูง</t>
  </si>
  <si>
    <t>04508 - รพ.สต.บ้านหนองฆ้อง</t>
  </si>
  <si>
    <t>04509 - รพ.สต.สร้างแป้น</t>
  </si>
  <si>
    <t>04510 - รพ.สต.บ้านบ่อทอง</t>
  </si>
  <si>
    <t>04511 - รพ.สต.ตาลเลียน</t>
  </si>
  <si>
    <t>13907 - รพ.สต.บ้านโคกสว่าง</t>
  </si>
  <si>
    <t>13908 - รพ.สต.บ้านเหล่าตำแย</t>
  </si>
  <si>
    <t>14845 - รพ.สต.บ้านดงบัง</t>
  </si>
  <si>
    <t>24933 - รพ.สต.โสกแก</t>
  </si>
  <si>
    <t>04513 - รพ.สต.หนองแสง</t>
  </si>
  <si>
    <t>04514 - รพ.สต.บ้านอูบมุง</t>
  </si>
  <si>
    <t>04515 - รพ.สต.บ้านโคกผักหอม</t>
  </si>
  <si>
    <t>04516 - รพ.สต.บ้านหนองแวงจุมพล</t>
  </si>
  <si>
    <t>04518 - รพ.สต.บ้านน้ำพ่น</t>
  </si>
  <si>
    <t>04519 - รพ.สต.บ้านหนองแซง</t>
  </si>
  <si>
    <t>04520 - รพ.สต.บ้านหนองเม็ก</t>
  </si>
  <si>
    <t>04521 - รพ.สต.บ้านโนนหวายใต้</t>
  </si>
  <si>
    <t>13909 - รพ.สต.โนนสว่าง</t>
  </si>
  <si>
    <t>13910 - รพ.สต.กุดหมากไฟ</t>
  </si>
  <si>
    <t>13911 - รพ.สต.บ้านหนองบัวบาน</t>
  </si>
  <si>
    <t>04522 - รพ.สต.ตูมใต้</t>
  </si>
  <si>
    <t>04523 - รพ.สต.บ้านน้ำฆ้อง</t>
  </si>
  <si>
    <t>04524 - รพ.สต.บ้านเวียงคำ</t>
  </si>
  <si>
    <t>04525 - รพ.สต.หินฮาว</t>
  </si>
  <si>
    <t>04526 - รพ.สต.บ้านเมืองพรึก</t>
  </si>
  <si>
    <t>04528 - รพ.สต.บ้านเชียงแหว</t>
  </si>
  <si>
    <t>04529 - รพ.สต.บ้านห้วยเกิ้ง</t>
  </si>
  <si>
    <t>04532 - รพ.สต.บ้านสงเปลือย</t>
  </si>
  <si>
    <t>04533 - รพ.สต.บ้านทองอินทร์</t>
  </si>
  <si>
    <t>04534 - รพ.สต.บ้านศรีสว่างวัฒนา</t>
  </si>
  <si>
    <t>04536 - รพ.สต.ผาสุก</t>
  </si>
  <si>
    <t>04537 - รพ.สต.บ้านท่าลี่</t>
  </si>
  <si>
    <t>04538 - รพ.สต.บ้านเหล่าหมากจันทร์</t>
  </si>
  <si>
    <t>04539 - รพ.สต.บ้านปะโค</t>
  </si>
  <si>
    <t>04540 - รพ.สต.บ้านบุ่งหมากลาน</t>
  </si>
  <si>
    <t>04541 - รพ.สต.บ้านห้วยบง ต.หนองหว้า</t>
  </si>
  <si>
    <t>14846 - รพ.สต.บ้านผือ</t>
  </si>
  <si>
    <t>04542 - รพ.สต.หนองแวงใหญ่</t>
  </si>
  <si>
    <t>04543 - รพ.สต.บ้านโนนสำราญ</t>
  </si>
  <si>
    <t>04544 - รพ.สต.บ้านท่าลุมภู</t>
  </si>
  <si>
    <t>04545 - รพ.สต.บ้านกุดดอกคำ</t>
  </si>
  <si>
    <t>04546 - รพ.สต.บ้านทมนางาม</t>
  </si>
  <si>
    <t>04547 - รพ.สต.บ้านทมป่าข่า</t>
  </si>
  <si>
    <t>04548 - รพ.สต.บ้านหนองกุงศรี</t>
  </si>
  <si>
    <t>04549 - รพ.สต.บ้านหนองแสง</t>
  </si>
  <si>
    <t>13913 - รพ.สต.บ้านนาเหล่า</t>
  </si>
  <si>
    <t>04550 - รพ.สต.บ้านต้ายสวรรค์</t>
  </si>
  <si>
    <t>04551 - รพ.สต.บ้านหนองเม็ก</t>
  </si>
  <si>
    <t>04552 - รพ.สต.พังงู</t>
  </si>
  <si>
    <t>04553 - รพ.สต.สะแบง</t>
  </si>
  <si>
    <t>04554 - รพ.สต.บ้านสร้อยพร้าว</t>
  </si>
  <si>
    <t>04555 - รพ.สต.บ้านเชียง</t>
  </si>
  <si>
    <t>04556 - รพ.สต.บ้านยา</t>
  </si>
  <si>
    <t>04557 - รพ.สต.บ้านโพนงาม</t>
  </si>
  <si>
    <t>04558 - รพ.สต.บ้านโคก</t>
  </si>
  <si>
    <t>04559 - รพ.สต.บ้านผักตบ</t>
  </si>
  <si>
    <t>04560 - รพ.สต.บ้านหนองบัวแดง</t>
  </si>
  <si>
    <t>04561 - รพ.สต.บ้านดอนหายโศก</t>
  </si>
  <si>
    <t>04562 - รพ.สต.บ้านต้อง</t>
  </si>
  <si>
    <t>13914 - รพ.สต.บ้านดงบาก</t>
  </si>
  <si>
    <t>04563 - รพ.สต.บ้านกุดค้า</t>
  </si>
  <si>
    <t>04564 - รพ.สต.บ้านหนองกุง</t>
  </si>
  <si>
    <t>04565 - รพ.สต.บ้านศรีสว่าง</t>
  </si>
  <si>
    <t>04566 - รพ.สต.บ้านนาชุมแสง</t>
  </si>
  <si>
    <t>04567 - รพ.สต.บ้านนาทม</t>
  </si>
  <si>
    <t>13915 - รพ.สต.บ้านคำสีดา</t>
  </si>
  <si>
    <t>04568 - รพ.สต.บ้านหนองแวง</t>
  </si>
  <si>
    <t>04569 - รพ.สต.บ้านหนองแคน</t>
  </si>
  <si>
    <t>04570 - รพ.สต.บ้านคำเลาะ</t>
  </si>
  <si>
    <t>04571 - รพ.สต.บ้านห้วยยาง</t>
  </si>
  <si>
    <t>04572 - รพ.สต.บ้านศรีสง่าเมือง</t>
  </si>
  <si>
    <t>04573 - รพ.สต.บ้านท่าไฮ</t>
  </si>
  <si>
    <t>04574 - รพ.สต.บ้านโนนม่วง</t>
  </si>
  <si>
    <t>04575 - รพ.สต.บ้านโปร่ง</t>
  </si>
  <si>
    <t>04576 - รพ.สต.บ้านหัวนาคำ</t>
  </si>
  <si>
    <t>04577 - รพ.สต.บ้านคำค้อ</t>
  </si>
  <si>
    <t>04578 - รพ.สต.บ้านหนองนกเขียน</t>
  </si>
  <si>
    <t>04579 - รพ.สต.นายูง</t>
  </si>
  <si>
    <t>04580 - รพ.สต.ตาดทอง</t>
  </si>
  <si>
    <t>13916 - รพ.สต.บ้านห้วยผึ้ง</t>
  </si>
  <si>
    <t>13917 - รพ.สต.บ้านนาเรียง</t>
  </si>
  <si>
    <t>14847 - รพ.สต.บ้านคำเมย</t>
  </si>
  <si>
    <t>04581 - รพ.สต.หนองกุงทับม้า</t>
  </si>
  <si>
    <t>04582 - รพ.สต.บ้านหนองหญ้าไซ</t>
  </si>
  <si>
    <t>04583 - รพ.สต.บ้านบะยาว</t>
  </si>
  <si>
    <t>04584 - รพ.สต.นาแก-ภูดิน</t>
  </si>
  <si>
    <t>04585 - รพ.สต.บ้านคำยาง</t>
  </si>
  <si>
    <t>04586 - รพ.สต.คำน้อย</t>
  </si>
  <si>
    <t>04587 - รพ.สต.บ้านคำโคกสูง</t>
  </si>
  <si>
    <t>04588 - รพ.สต.บ้านโนนสะอาด</t>
  </si>
  <si>
    <t>13918 - รพ.สต.บ้านนาตาด</t>
  </si>
  <si>
    <t>13919 - รพ.สต.บ้านคำไฮ</t>
  </si>
  <si>
    <t>04589 - รพ.สต.บ้านสระแก้ว</t>
  </si>
  <si>
    <t>04591 - รพ.สต.บ้านดงเย็น</t>
  </si>
  <si>
    <t>04592 - รพ.สต.บ้านโพนสูงเหนือ</t>
  </si>
  <si>
    <t>04593 - รพ.สต.บ้านศรีเจริญ</t>
  </si>
  <si>
    <t>04594 - รพ.สต.บ้านนาเจริญ</t>
  </si>
  <si>
    <t>04595 - รพ.สต.บ้านทรายมูล</t>
  </si>
  <si>
    <t>04596 - รพ.สต.บ้านทุ่ง</t>
  </si>
  <si>
    <t>04597 - รพ.สต.บ้านโนนสะอาด</t>
  </si>
  <si>
    <t>04598 - รพ.สต.บ้านนาไหม</t>
  </si>
  <si>
    <t>04599 - รพ.สต.บ้านถ่อนนาลับ</t>
  </si>
  <si>
    <t>04600 - รพ.สต.บ้านวังดารา</t>
  </si>
  <si>
    <t>04601 - รพ.สต.บ้านม่วง</t>
  </si>
  <si>
    <t>04602 - รพ.สต.บ้านหนองสว่าง</t>
  </si>
  <si>
    <t>04603 - รพ.สต.บ้านโนนทองหลาง</t>
  </si>
  <si>
    <t>04604 - รพ.สต.บ้านโนนอุดม</t>
  </si>
  <si>
    <t>04605 - รพ.สต.บ้านธาตุ</t>
  </si>
  <si>
    <t>04606 - รพ.สต.บ้านดงหวาย</t>
  </si>
  <si>
    <t>04607 - รพ.สต.บ้านโนนสะอาด</t>
  </si>
  <si>
    <t>04608 - รพ.สต.บ้านเทื่อม</t>
  </si>
  <si>
    <t>04609 - รพ.สต.บ้านคำบง</t>
  </si>
  <si>
    <t>04610 - รพ.สต.บ้านโนนทอง</t>
  </si>
  <si>
    <t>04611 - รพ.สต.บ้านนาเตย</t>
  </si>
  <si>
    <t>04612 - รพ.สต.บ้านข้าวสาร</t>
  </si>
  <si>
    <t>04613 - รพ.สต.บ้านโนนสว่าง</t>
  </si>
  <si>
    <t>04614 - รพ.สต.บ้านม่วง</t>
  </si>
  <si>
    <t>04615 - รพ.สต.บ้านกลางใหญ่</t>
  </si>
  <si>
    <t>04616 - รพ.สต.บ้านเมืองพาน</t>
  </si>
  <si>
    <t>04617 - รพ.สต.บ้านหนองกาลึม</t>
  </si>
  <si>
    <t>04618 - รพ.สต.บ้านคำด้วง</t>
  </si>
  <si>
    <t>04619 - รพ.สต.บ้านห้วยศิลาผาสุก</t>
  </si>
  <si>
    <t>04620 - รพ.สต.บ้านหนองหัวคู</t>
  </si>
  <si>
    <t>04621 - รพ.สต.บ้านค้อ</t>
  </si>
  <si>
    <t>14245 - รพ.สต.บ้านสระคุ</t>
  </si>
  <si>
    <t>14298 - รพ.สต.หนองแวง</t>
  </si>
  <si>
    <t>14848 - รพ.สต.บ้านนาล้อม</t>
  </si>
  <si>
    <t>04623 - รพ.สต.น้ำโสม</t>
  </si>
  <si>
    <t>04624 - รพ.สต.บ้านนาเมืองไทย</t>
  </si>
  <si>
    <t>04625 - รพ.สต.บ้านโนนสมบูรณ์</t>
  </si>
  <si>
    <t>04626 - รพ.สต.บ้านหนองแวง</t>
  </si>
  <si>
    <t>04627 - รพ.สต.บ้านหยวก</t>
  </si>
  <si>
    <t>04628 - รพ.สต.โสมเยี่ยม</t>
  </si>
  <si>
    <t>04629 - รพ.สต.บ้านผากลางนา</t>
  </si>
  <si>
    <t>13921 - รพ.สต.บ้านน้ำปู่น้อย</t>
  </si>
  <si>
    <t>14849 - รพ.สต.บ้านดงพัฒนา</t>
  </si>
  <si>
    <t>04630 - รพ.สต.บ้านธาตุ</t>
  </si>
  <si>
    <t>04631 - รพ.สต.บ้านนิคม</t>
  </si>
  <si>
    <t>04632 - สอ.บ้านนาพู่</t>
  </si>
  <si>
    <t>04633 - รพ.สต.บ้านหลวง</t>
  </si>
  <si>
    <t>04634 - รพ.สต.บ้านเชียงหวาง</t>
  </si>
  <si>
    <t>04635 - รพ.สต.บ้านสุมเส้า</t>
  </si>
  <si>
    <t>04636 - รพ.สต.บ้านนาบัว</t>
  </si>
  <si>
    <t>04637 - รพ.สต.บ้านเหล่า</t>
  </si>
  <si>
    <t>04638 - รพ.สต.บ้านจอมศรี</t>
  </si>
  <si>
    <t>04639 - รพ.สต.บ้านคอนเลียบ</t>
  </si>
  <si>
    <t>04640 - รพ.สต.บ้านโพนสวรรค์</t>
  </si>
  <si>
    <t>04641 - รพ.สต.สร้างแป้น</t>
  </si>
  <si>
    <t>14246 - รพ.สต.บ้านหนองแสงตอ</t>
  </si>
  <si>
    <t>15221 - รพ.สต.บ้านด่าน</t>
  </si>
  <si>
    <t>04642 - รพ.สต.บ้านเชียงดา</t>
  </si>
  <si>
    <t>04643 - รพ.สต.บ้านยวด</t>
  </si>
  <si>
    <t>04644 - รพ.สต.บ้านโคก</t>
  </si>
  <si>
    <t>04645 - รพ.สต.บ้านหายโศก</t>
  </si>
  <si>
    <t>04646 - รพ.สต.บ้านหินโงม</t>
  </si>
  <si>
    <t>04647 - รพ.สต.บ้านแสงทอง</t>
  </si>
  <si>
    <t>04648 - รพ.สต.บ้านท่าสี</t>
  </si>
  <si>
    <t>04649 - รพ.สต.บ้านแสงสว่าง</t>
  </si>
  <si>
    <t>04650 - รพ.สต.บ้านนาดี</t>
  </si>
  <si>
    <t>04651 - รพ.สต.บ้านนายูง</t>
  </si>
  <si>
    <t>04652 - รพ.สต.บ้านห้วยทราย</t>
  </si>
  <si>
    <t>04653 - รพ.สต.บ้านก้อง</t>
  </si>
  <si>
    <t>04654 - รพ.สต.บ้านนาตูม</t>
  </si>
  <si>
    <t>04655 - รพ.สต.บ้านนาแค</t>
  </si>
  <si>
    <t>04656 - รพ.สต.บ้านเพิ่ม</t>
  </si>
  <si>
    <t>04657 - รพ.สต.บ้านโนนทอง</t>
  </si>
  <si>
    <t>13922 - รพ.สต.บ้านเชียงดี</t>
  </si>
  <si>
    <t>21440 - รพ.สต.คิรีวงกต</t>
  </si>
  <si>
    <t>04658 - รพ.สต.บ้านแดง</t>
  </si>
  <si>
    <t>04659 - รพ.สต.บ้านนาทราย</t>
  </si>
  <si>
    <t>04660 - รพ.สต.บ้านนายม</t>
  </si>
  <si>
    <t>14247 - รพ.สต.บ้านถ่อนนาเพลิน</t>
  </si>
  <si>
    <t>04661 - รพ.สต.บ้านจีต</t>
  </si>
  <si>
    <t>04662 - รพ.สต.บ้านโนนทองอินทร์</t>
  </si>
  <si>
    <t>04663 - รพ.สต.บ้านค้อใหญ่</t>
  </si>
  <si>
    <t>04664 - รพ.สต.บ้านคอนสาย</t>
  </si>
  <si>
    <t>14248 - รพ.สต.บ้านซำป่ารัง</t>
  </si>
  <si>
    <t>04527 - รพ.สต.บ้านโพนทอง</t>
  </si>
  <si>
    <t>04530 - รพ.สต.บ้านโนนสมบูรณ์</t>
  </si>
  <si>
    <t>04531 - รพ.สต.บ้านสะอาดนามูล</t>
  </si>
  <si>
    <t>04535 - รพ.สต.เฉลิมพระเกียรติ 60 พรรษา นวมินทราชินี</t>
  </si>
  <si>
    <t>04782 - รพ.สต.มีชัย</t>
  </si>
  <si>
    <t>04783 - รพ.สต.โพธิ์ชัย</t>
  </si>
  <si>
    <t>04784 - รพ.สต.กวนวัน</t>
  </si>
  <si>
    <t>04785 - รพ.สต.เวียงคุก</t>
  </si>
  <si>
    <t>04786 - รพ.สต.วัดธาตุ</t>
  </si>
  <si>
    <t>04787 - รพ.สต.หาดคำ</t>
  </si>
  <si>
    <t>04788 - รพ.สต.หินโงม</t>
  </si>
  <si>
    <t>04789 - รพ.สต.บ้านท่าจาน</t>
  </si>
  <si>
    <t>04790 - รพ.สต.เดื่อ</t>
  </si>
  <si>
    <t>04791 - รพ.สต.บ้านนาฮี</t>
  </si>
  <si>
    <t>04792 - รพ.สต.ค่ายบกหวาน</t>
  </si>
  <si>
    <t>04793 - รพ.สต.โพนสว่าง</t>
  </si>
  <si>
    <t>04794 - รพ.สต.พระธาตุบังพวน</t>
  </si>
  <si>
    <t>04795 - รพ.สต.หนองกอมเกาะ</t>
  </si>
  <si>
    <t>04796 - รพ.สต.ปะโค</t>
  </si>
  <si>
    <t>04797 - รพ.สต.เมืองหมี</t>
  </si>
  <si>
    <t>04798 - รพ.สต.สีกาย</t>
  </si>
  <si>
    <t>04799 - รพ.สต.น้ำโมง</t>
  </si>
  <si>
    <t>04800 - รพ.สต.บ้านท่าสำราญ</t>
  </si>
  <si>
    <t>04801 - รพ.สต.กองนาง</t>
  </si>
  <si>
    <t>04802 - รพ.สต.โคกคอน</t>
  </si>
  <si>
    <t>04803 - รพ.สต.บ้านเดื่อ</t>
  </si>
  <si>
    <t>04804 - รพ.สต.บ้านถ่อน</t>
  </si>
  <si>
    <t>04805 - รพ.สต.บ้านว่าน</t>
  </si>
  <si>
    <t>04806 - รพ.สต.นาข่า</t>
  </si>
  <si>
    <t>04807 - รพ.สต.โพนสา</t>
  </si>
  <si>
    <t>04808 - รพ.สต.หนองนาง</t>
  </si>
  <si>
    <t>04828 - รพ.สต.วัดหลวง</t>
  </si>
  <si>
    <t>04829 - รพ.สต.บ้านปากสวย</t>
  </si>
  <si>
    <t>04830 - รพ.สต.บ้านหนองกุ้งใต้</t>
  </si>
  <si>
    <t>04831 - รพ.สต.กุดบง</t>
  </si>
  <si>
    <t>04832 - รพ.สต.ชุมช้าง</t>
  </si>
  <si>
    <t>04833 - รพ.สต.บ้านบัว</t>
  </si>
  <si>
    <t>04834 - รพ.สต.บ้านร่องโน</t>
  </si>
  <si>
    <t>04835 - รพ.สต.เหล่าต่างคำ</t>
  </si>
  <si>
    <t>04836 - รพ.สต.นาหนัง</t>
  </si>
  <si>
    <t>04837 - รพ.สต.บ้านดงสระพัง</t>
  </si>
  <si>
    <t>04838 - รพ.สต.เซิม</t>
  </si>
  <si>
    <t>04839 - รพ.สต.บ้านโพธิ์</t>
  </si>
  <si>
    <t>04840 - รพ.สต.บ้านคำรุ่งเรือง</t>
  </si>
  <si>
    <t>04841 - รพ.สต.บ้านผือ</t>
  </si>
  <si>
    <t>04842 - รพ.สต.สร้างนางขาว</t>
  </si>
  <si>
    <t>04855 - รพ.สต.บ้านหม้อ</t>
  </si>
  <si>
    <t>04857 - รพ.สต.พระพุทธบาท</t>
  </si>
  <si>
    <t>04858 - รพ.สต.หนองปลาปาก</t>
  </si>
  <si>
    <t>04859 - รพ.สต.นาโพธิ์</t>
  </si>
  <si>
    <t>10241 - รพ.สต.บ้านท่ากฐิน</t>
  </si>
  <si>
    <t>13933 - รพ.สต.บ้านห้วยไฮ</t>
  </si>
  <si>
    <t>04864 - รพ.สต.สังคม</t>
  </si>
  <si>
    <t>04865 - รพ.สต.บ้านผาตั้ง</t>
  </si>
  <si>
    <t>04866 - รพ.สต.บ้านม่วง</t>
  </si>
  <si>
    <t>04867 - รพ.สต.นางิ้ว</t>
  </si>
  <si>
    <t>04868 - รพ.สต.บ้านเทพประทับ</t>
  </si>
  <si>
    <t>04896 - รพ.สต.สระใคร</t>
  </si>
  <si>
    <t>04897 - รพ.สต.คอกช้าง</t>
  </si>
  <si>
    <t>04898 - รพ.สต.ฝาง</t>
  </si>
  <si>
    <t>04899 - รพ.สต.เฉลิมพระเกียรติ 60 พรรษา นวมินทราชินีเฝ้าไร่</t>
  </si>
  <si>
    <t>04900 - รพ.สต.นาดี</t>
  </si>
  <si>
    <t>04901 - รพ.สต.บ้านกุดแคน</t>
  </si>
  <si>
    <t>04902 - รพ.สต.บ้านวังไฮ</t>
  </si>
  <si>
    <t>04903 - รพ.สต.วังหลวง</t>
  </si>
  <si>
    <t>04904 - รพ.สต.บ้านโคกอุดม</t>
  </si>
  <si>
    <t>04905 - รพ.สต.อุดมพร</t>
  </si>
  <si>
    <t>04906 - รพ.สต.รัตนวาปี</t>
  </si>
  <si>
    <t>04907 - รพ.สต.นาทับไฮ</t>
  </si>
  <si>
    <t>04908 - รพ.สต.บ้านต้อน</t>
  </si>
  <si>
    <t>04909 - รพ.สต.พระบาทนาสิงห์</t>
  </si>
  <si>
    <t>04910 - รพ.สต.โพนแพง</t>
  </si>
  <si>
    <t>14184 - รพ.สต.บ้านนายาง</t>
  </si>
  <si>
    <t>04853 - รพ.สต.โพธิ์ตาก</t>
  </si>
  <si>
    <t>04854 - รพ.สต.บ้านสาวแล</t>
  </si>
  <si>
    <t>04860 - รพ.สต.โพนทอง</t>
  </si>
  <si>
    <t>04861 - รพ.สต.ดอนไผ่</t>
  </si>
  <si>
    <t>04862 - รพ.สต.ด่านศรีสุข</t>
  </si>
  <si>
    <t>05443 - รพ.สต.ธาตุเชิงชุม</t>
  </si>
  <si>
    <t>05444 - รพ.สต.บ้านโคกเลาะ</t>
  </si>
  <si>
    <t>05445 - รพ.สต.บ้านดงมะไฟสามัคคี</t>
  </si>
  <si>
    <t>05446 - รพ.สต.บ้านทับสอ</t>
  </si>
  <si>
    <t>05447 - รพ.สต.บ้านคูสนาม</t>
  </si>
  <si>
    <t>05448 - รพ.สต.บ้านโนนหอม</t>
  </si>
  <si>
    <t>05449 - รพ.สต.บ้านหนองสนม</t>
  </si>
  <si>
    <t>05450 - รพ.สต.บ้านเชียงเครือวัดใหญ่</t>
  </si>
  <si>
    <t>05451 - รพ.สต.บ้านส่างแก้วสมานมิตร</t>
  </si>
  <si>
    <t>05452 - รพ.สต.บ้านม่วงลาย</t>
  </si>
  <si>
    <t>05453 - รพ.สต.บ้านแมด</t>
  </si>
  <si>
    <t>05454 - รพ.สต.บ้านนาขาม</t>
  </si>
  <si>
    <t>05455 - รพ.สต.บ้านนาคำ</t>
  </si>
  <si>
    <t>05456 - รพ.สต.บ้านพังขว้างใต้</t>
  </si>
  <si>
    <t>05457 - รพ.สต.บ้านดงขุมข้าว</t>
  </si>
  <si>
    <t>05458 - รพ.สต.บ้านดงมะไฟ</t>
  </si>
  <si>
    <t>05459 - รพ.สต.บ้านดงพัฒนา</t>
  </si>
  <si>
    <t>05460 - รพ.สต.บ้านหนองปลาน้อย</t>
  </si>
  <si>
    <t>05461 - รพ.สต.บ้านหนองลาดใต้</t>
  </si>
  <si>
    <t>05462 - รพ.สต.บ้านดอนแคนใต้</t>
  </si>
  <si>
    <t>05463 - รพ.สต.บ้านฮางโฮง</t>
  </si>
  <si>
    <t>05464 - รพ.สต.บ้านโคกก่องใหญ่</t>
  </si>
  <si>
    <t>13967 - รพ.สต.บ้านหนองไผ่</t>
  </si>
  <si>
    <t>23217 - รพ.สต.บ้านลาดกระเฌอ</t>
  </si>
  <si>
    <t>05465 - รพ.สต.บ้านบอน</t>
  </si>
  <si>
    <t>05466 - รพ.สต.บ้านนาเพียงใหม่</t>
  </si>
  <si>
    <t>05467 - รพ.สต.บ้านโพธิไพศาล</t>
  </si>
  <si>
    <t>05468 - รพ.สต.บ้านหนองบัวสร้าง</t>
  </si>
  <si>
    <t>05469 - รพ.สต.บ้านแสนพัน</t>
  </si>
  <si>
    <t>13968 - รพ.สต.บ้านห้วยกอก</t>
  </si>
  <si>
    <t>05470 - รพ.สต.บ้านกุดแฮดสามัคคี</t>
  </si>
  <si>
    <t>05471 - รพ.สต.บ้านโพนงาม</t>
  </si>
  <si>
    <t>05472 - รพ.สต.บ้านดงนิมิต</t>
  </si>
  <si>
    <t>05473 - รพ.สต.บ้านค้อน้อย</t>
  </si>
  <si>
    <t>13969 - รพ.สต.บ้านกลาง</t>
  </si>
  <si>
    <t>05474 - รพ.สต.บ้านวังยาง</t>
  </si>
  <si>
    <t>05475 - รพ.สต.บ้านพอกน้อยพัฒนา</t>
  </si>
  <si>
    <t>05476 - รพ.สต.บ้านโนนเรือ</t>
  </si>
  <si>
    <t>05477 - รพ.สต.บ้านไฮ่</t>
  </si>
  <si>
    <t>05478 - รพ.สต.บ้านช้างมิ่งพัฒนา</t>
  </si>
  <si>
    <t>05479 - รพ.สต.บ้านหนองโดก</t>
  </si>
  <si>
    <t>05480 - รพ.สต.บ้านศรีวงศ์ทอง</t>
  </si>
  <si>
    <t>05481 - รพ.สต.บ้านหนองผือ</t>
  </si>
  <si>
    <t>05482 - รพ.สต.บ้านผักคำภู</t>
  </si>
  <si>
    <t>05483 - รพ.สต.บ้านบัวใหญ่</t>
  </si>
  <si>
    <t>05484 - รพ.สต.บ้านบะฮีเหนือ</t>
  </si>
  <si>
    <t>05485 - รพ.สต.บ้านนาขาม</t>
  </si>
  <si>
    <t>13970 - รพ.สต.บ้านโคก</t>
  </si>
  <si>
    <t>41075 - รพ.สต.บ้านภูเพ็ก</t>
  </si>
  <si>
    <t>05486 - รพ.สต.บ้านดง</t>
  </si>
  <si>
    <t>05487 - รพ.สต.บ้านแร่</t>
  </si>
  <si>
    <t>05488 - รพ.สต.บ้านสุขเกษม</t>
  </si>
  <si>
    <t>05489 - รพ.สต.บ้านภูเงิน</t>
  </si>
  <si>
    <t>05490 - รพ.สต.บ้านต้นผึ้งใหม่พัฒนา</t>
  </si>
  <si>
    <t>05491 - รพ.สต.บ้านโพนสวาง</t>
  </si>
  <si>
    <t>13971 - รพ.สต.บ้านโคกสะอาด</t>
  </si>
  <si>
    <t>05492 - รพ.สต.บ้านตาดโพนไผ่</t>
  </si>
  <si>
    <t>05493 - รพ.สต.บ้านปลาโหล</t>
  </si>
  <si>
    <t>05494 - รพ.สต.บ้านหนองท่ม</t>
  </si>
  <si>
    <t>05495 - รพ.สต.บ้านดอนยาวใหญ่</t>
  </si>
  <si>
    <t>05496 - รพ.สต.บ้านจำปาทอง</t>
  </si>
  <si>
    <t>05497 - รพ.สต.บ้านคำบิด</t>
  </si>
  <si>
    <t>05498 - รพ.สต.บ้านภูวงน้อย</t>
  </si>
  <si>
    <t>05499 - รพ.สต.บ้านดอนส้มโฮง</t>
  </si>
  <si>
    <t>14721 - รพ.สต.บ้านดงคำโพธิ์</t>
  </si>
  <si>
    <t>05500 - รพ.สต.บ้านนาคำ</t>
  </si>
  <si>
    <t>05501 - รพ.สต.บ้านหนองบัวบาน</t>
  </si>
  <si>
    <t>05502 - รพ.สต.บ้านโนนสุวรรณ</t>
  </si>
  <si>
    <t>11758 - รพ.สต.บ้านหนองหลวง</t>
  </si>
  <si>
    <t>05503 - รพ.สต.บ้านปานเจริญ</t>
  </si>
  <si>
    <t>05504 - รพ.สต.บ้านคำหมูน</t>
  </si>
  <si>
    <t>05505 - รพ.สต.บ้านขัวก่าย</t>
  </si>
  <si>
    <t>05506 - รพ.สต.บ้านโพนแพง</t>
  </si>
  <si>
    <t>05507 - รพ.สต.บ้านทุ่งโพธิ์</t>
  </si>
  <si>
    <t>05508 - รพ.สต.เฉลิมพระเกียรติ 60 พรรษา นวมินทราชินี</t>
  </si>
  <si>
    <t>05509 - รพ.สต.บ้านโนนแต้</t>
  </si>
  <si>
    <t>05510 - รพ.สต.บ้านหนองฮาง</t>
  </si>
  <si>
    <t>05511 - รพ.สต.บ้านห้วยหิน</t>
  </si>
  <si>
    <t>05512 - รพ.สต.บ้านโนนอุดม</t>
  </si>
  <si>
    <t>05513 - รพ.สต.บ้านนาซอ</t>
  </si>
  <si>
    <t>05514 - รพ.สต.บ้านแสงเจริญ</t>
  </si>
  <si>
    <t>05515 - รพ.สต.บ้านนาคำ</t>
  </si>
  <si>
    <t>05516 - รพ.สต.บ้านคอนสาย</t>
  </si>
  <si>
    <t>05517 - รพ.สต.บ้านจำปาดง</t>
  </si>
  <si>
    <t>05518 - รพ.สต.บ้านหนองแวง</t>
  </si>
  <si>
    <t>13972 - รพ.สต.บ้านส้งเปือย</t>
  </si>
  <si>
    <t>13973 - รพ.สต.บ้านวังเยี่ยม</t>
  </si>
  <si>
    <t>05519 - รพ.สต.บ้านเพีย</t>
  </si>
  <si>
    <t>05520 - รพ.สต.บ้านโพธิ์ชัย</t>
  </si>
  <si>
    <t>05521 - รพ.สต.บ้านหนองพอกใหญ่</t>
  </si>
  <si>
    <t>05522 - รพ.สต.บ้านดงอีบ่าง</t>
  </si>
  <si>
    <t>05523 - รพ.สต.บ้านแพด</t>
  </si>
  <si>
    <t>13975 - รพ.สต.บ้านนานิยม</t>
  </si>
  <si>
    <t>05524 - รพ.สต.บ้านมาย</t>
  </si>
  <si>
    <t>05525 - รพ.สต.บ้านดงห้วยเปลือย</t>
  </si>
  <si>
    <t>05526 - รพ.สต.บ้านคำยาง</t>
  </si>
  <si>
    <t>05527 - รพ.สต.บ้านโคกสง่า</t>
  </si>
  <si>
    <t>05528 - รพ.สต.บ้านห้วยหลัว</t>
  </si>
  <si>
    <t>05529 - รพ.สต.บ้านสุขสำราญ</t>
  </si>
  <si>
    <t>05530 - รพ.สต.บ้านหนองกวั่ง</t>
  </si>
  <si>
    <t>05531 - รพ.สต.บ้านบ่อแก้ว</t>
  </si>
  <si>
    <t>14887 - รพ.สต.บ้านคำภูทอง</t>
  </si>
  <si>
    <t>14891 - รพ.สต.บ้านดงหม้อทอง</t>
  </si>
  <si>
    <t>05532 - รพ.สต.บ้านนายอเหนือ</t>
  </si>
  <si>
    <t>05533 - รพ.สต.บ้านกลาง</t>
  </si>
  <si>
    <t>05534 - รพ.สต.บ้านกุดจอกใหญ่</t>
  </si>
  <si>
    <t>05535 - รพ.สต.บ้านวาใหญ่</t>
  </si>
  <si>
    <t>05536 - รพ.สต.บ้านโพนงาม</t>
  </si>
  <si>
    <t>05537 - รพ.สต.บ้านท่าก้อน</t>
  </si>
  <si>
    <t>05538 - รพ.สต.บ้านดอนแดง</t>
  </si>
  <si>
    <t>05539 - รพ.สต.บ้านนาฮี</t>
  </si>
  <si>
    <t>05540 - รพ.สต.บ้านบะหว้า</t>
  </si>
  <si>
    <t>05541 - รพ.สต.บ้านหนองสามขา</t>
  </si>
  <si>
    <t>13976 - รพ.สต.บ้านดอนปอ</t>
  </si>
  <si>
    <t>05542 - รพ.สต.บ้านคำสะอาดพัฒนา</t>
  </si>
  <si>
    <t>05543 - รพ.สต.บ้านต้าย</t>
  </si>
  <si>
    <t>05544 - รพ.สต.บ้านบงเหนือ</t>
  </si>
  <si>
    <t>05545 - รพ.สต.บ้านยางชุม</t>
  </si>
  <si>
    <t>05546 - รพ.สต.บ้านโคกสี</t>
  </si>
  <si>
    <t>05547 - รพ.สต.บ้านตาล</t>
  </si>
  <si>
    <t>05548 - รพ.สต.บ้านหนองหลวง</t>
  </si>
  <si>
    <t>05549 - รพ.สต.บ้านบงใต้</t>
  </si>
  <si>
    <t>05550 - รพ.สต.บ้านบ่อร้าง ตำบลบงใต้</t>
  </si>
  <si>
    <t>05551 - รพ.สต.เฉลิมพระเกียรติ 60 พรรษา นวมินทราชินี</t>
  </si>
  <si>
    <t>05552 - รพ.สต.บ้านพันนา</t>
  </si>
  <si>
    <t>05553 - รพ.สต.บ้านสร้างแป้น</t>
  </si>
  <si>
    <t>05554 - รพ.สต.บ้านทรายมูล</t>
  </si>
  <si>
    <t>05555 - รพ.สต.บ้านตาลโกน</t>
  </si>
  <si>
    <t>05556 - รพ.สต.บ้านโคกสุวรรณ</t>
  </si>
  <si>
    <t>05557 - รพ.สต.บ้านตาลเนิ้ง</t>
  </si>
  <si>
    <t>05558 - รพ.สต.บ้านนาเตียง</t>
  </si>
  <si>
    <t>05559 - รพ.สต.บ้านธาตุ</t>
  </si>
  <si>
    <t>05560 - รพ.สต.บ้านนาถ่อน</t>
  </si>
  <si>
    <t>13977 - รพ.สต.บ้านนาถ่อน</t>
  </si>
  <si>
    <t>05561 - รพ.สต.บ้านท่าศิลา</t>
  </si>
  <si>
    <t>05562 - รพ.สต.บ้านชัยชนะ</t>
  </si>
  <si>
    <t>05563 - รพ.สต.บ้านวัฒนา</t>
  </si>
  <si>
    <t>05564 - รพ.สต.บ้านหนองแวง</t>
  </si>
  <si>
    <t>05565 - รพ.สต.บ้านโพนปลาโหล</t>
  </si>
  <si>
    <t>05566 - รพ.สต.บ้านดงหลวง</t>
  </si>
  <si>
    <t>05567 - รพ.สต.บ้านคำข่า</t>
  </si>
  <si>
    <t>05568 - รพ.สต.บ้านนาหลวง</t>
  </si>
  <si>
    <t>05569 - รพ.สต.บ้านห้วยหีบรุ่งอรุณ</t>
  </si>
  <si>
    <t>05570 - รพ.สต.บ้านโพนค้อ</t>
  </si>
  <si>
    <t>05571 - รพ.สต.บ้านม่วงไข่น้อย</t>
  </si>
  <si>
    <t>05572 - รพ.สต.บ้านโคกนาดี</t>
  </si>
  <si>
    <t>05573 - รพ.สต.บ้านโพนทองวัฒนา</t>
  </si>
  <si>
    <t>05574 - รพ.สต.บ้านกุดนาขาม</t>
  </si>
  <si>
    <t>05575 - รพ.สต.บ้านเหล่า</t>
  </si>
  <si>
    <t>05576 - รพ.สต.บ้านหนองแวง</t>
  </si>
  <si>
    <t>05577 - รพ.สต.บ้านดอนสร้างไพร</t>
  </si>
  <si>
    <t>05578 - รพ.สต.บ้านโคกศิลา</t>
  </si>
  <si>
    <t>05579 - รพ.สต.บ้านดงสง่า</t>
  </si>
  <si>
    <t>05580 - รพ.สต.บ้านใหม่ไชยา</t>
  </si>
  <si>
    <t>05581 - รพ.สต.บ้านใหม่หนองผือ</t>
  </si>
  <si>
    <t>05582 - รพ.สต.บ้านนาแก้วน้อย</t>
  </si>
  <si>
    <t>05583 - รพ.สต.บ้านโพนแคน้อย</t>
  </si>
  <si>
    <t>05584 - รพ.สต.บ้านน้ำพุ</t>
  </si>
  <si>
    <t>05585 - รพ.สต.บ้านโพนบก</t>
  </si>
  <si>
    <t>05586 - รพ.สต.บ้านโนนสามัคคี</t>
  </si>
  <si>
    <t>05587 - รพ.สต.บ้านต้อน</t>
  </si>
  <si>
    <t>05588 - รพ.สต.บ้านนายอ</t>
  </si>
  <si>
    <t>05589 - รพ.สต.บ้านชมพูพานเหนือ</t>
  </si>
  <si>
    <t>05590 - รพ.สต.บ้านหลุบเลา</t>
  </si>
  <si>
    <t>05591 - รพ.สต.บ้านฮ่องสิม</t>
  </si>
  <si>
    <t>05592 - รพ.สต.บ้านนางเติ่ง</t>
  </si>
  <si>
    <t>05593 - รพ.สต.บ้านบ่อเดือนห้า</t>
  </si>
  <si>
    <t>05594 - รพ.สต.บ้านกกปลาซิว</t>
  </si>
  <si>
    <t>05595 - รพ.สต.บ้านหัวโพน</t>
  </si>
  <si>
    <t>05596 - รพ.สต.นาราชควาย</t>
  </si>
  <si>
    <t>05597 - รพ.สต.บ้านกุรุคุ</t>
  </si>
  <si>
    <t>05598 - รพ.สต.บ้านผึ้ง</t>
  </si>
  <si>
    <t>05599 - รพ.สต.บ้านนามน</t>
  </si>
  <si>
    <t>05600 - รพ.สต.บ้านหนองปลาดุก</t>
  </si>
  <si>
    <t>05601 - รพ.สต.บ้านห้อม</t>
  </si>
  <si>
    <t>05602 - รพ.สต.อาจสามารถ</t>
  </si>
  <si>
    <t>05603 - รพ.สต.ขามเฒ่า</t>
  </si>
  <si>
    <t>05604 - รพ.สต.บ้านชะโงม</t>
  </si>
  <si>
    <t>05605 - รพ.สต.บ้านชะโนด</t>
  </si>
  <si>
    <t>05606 - รพ.สต.บ้านกลาง</t>
  </si>
  <si>
    <t>05607 - รพ.สต.บ้านหนองจันทร์</t>
  </si>
  <si>
    <t>05608 - รพ.สต.ท่าค้อ</t>
  </si>
  <si>
    <t>05609 - รพ.สต.บ้านนาหลวง</t>
  </si>
  <si>
    <t>05610 - รพ.สต.คำเตย</t>
  </si>
  <si>
    <t>05611 - รพ.สต.บ้านดอนแดง</t>
  </si>
  <si>
    <t>05612 - รพ.สต.หนองญาติ</t>
  </si>
  <si>
    <t>05613 - รพ.สต.บ้านคำพอก</t>
  </si>
  <si>
    <t>05614 - รพ.สต.บ้านบัว</t>
  </si>
  <si>
    <t>05615 - รพ.สต.ดงขวาง</t>
  </si>
  <si>
    <t>05616 - รพ.สต.บ้านโชคอำนวย</t>
  </si>
  <si>
    <t>05617 - รพ.สต.บ้านสุขเกษม</t>
  </si>
  <si>
    <t>13979 - รพ.สต.บ้านทุ่งมน</t>
  </si>
  <si>
    <t>14277 - รพ.สต.ดงติ้ว</t>
  </si>
  <si>
    <t>05618 - รพ.สต.หนองฮี</t>
  </si>
  <si>
    <t>05619 - รพ.สต.บ้านกุตาไก้</t>
  </si>
  <si>
    <t>05620 - รพ.สต.นาดอกไม้</t>
  </si>
  <si>
    <t>05621 - รพ.สต.บ้านโคกสว่าง</t>
  </si>
  <si>
    <t>05622 - รพ.สต.บ้านโคกสูง</t>
  </si>
  <si>
    <t>05623 - รพ.สต.มหาชัย</t>
  </si>
  <si>
    <t>05624 - รพ.สต.นามะเขือ</t>
  </si>
  <si>
    <t>05625 - รพ.สต.บ้านโพนสว่าง</t>
  </si>
  <si>
    <t>05626 - รพ.สต.หนองเทาใหญ่</t>
  </si>
  <si>
    <t>05627 - รพ.สต.บ้านกลาง</t>
  </si>
  <si>
    <t>05628 - รพ.สต.บ้านโพน</t>
  </si>
  <si>
    <t>05629 - รพ.สต.ท่าจำปา</t>
  </si>
  <si>
    <t>05630 - รพ.สต.บ้านท่าดอกแก้ว</t>
  </si>
  <si>
    <t>05631 - รพ.สต.บ้านดอนแดง</t>
  </si>
  <si>
    <t>05632 - รพ.สต.ไชยบุรี</t>
  </si>
  <si>
    <t>05633 - รพ.สต.บ้านหาดกวน</t>
  </si>
  <si>
    <t>05634 - รพ.สต.บ้านแก้วปัดโป่ง</t>
  </si>
  <si>
    <t>05635 - รพ.สต.พนอม</t>
  </si>
  <si>
    <t>05636 - รพ.สต.บ้านดง</t>
  </si>
  <si>
    <t>05637 - รพ.สต.บ้านตาลหนองเทา</t>
  </si>
  <si>
    <t>05638 - รพ.สต.บ้านท่าหนามแก้ว</t>
  </si>
  <si>
    <t>05639 - รพ.สต.บ้านพะทาย</t>
  </si>
  <si>
    <t>05640 - รพ.สต.บ้านเวินพระบาท</t>
  </si>
  <si>
    <t>05641 - รพ.สต.บ้านม่วง</t>
  </si>
  <si>
    <t>05642 - รพ.สต.รามราช</t>
  </si>
  <si>
    <t>05643 - รพ.สต.บ้านหนองไฮ</t>
  </si>
  <si>
    <t>05644 - รพ.สต.ไผ่ล้อม</t>
  </si>
  <si>
    <t>05645 - รพ.สต.บ้านดอนสะฝาง</t>
  </si>
  <si>
    <t>05647 - รพ.สต.บ้านโคกพระธาย</t>
  </si>
  <si>
    <t>05648 - รพ.สต.โพนทอง</t>
  </si>
  <si>
    <t>05649 - รพ.สต.บ้านคำนกกก</t>
  </si>
  <si>
    <t>05651 - รพ.สต.บ้านนาพระชัย</t>
  </si>
  <si>
    <t>05652 - รพ.สต.บ้านนางัว</t>
  </si>
  <si>
    <t>05650 - รพ.สต.หนองแวง</t>
  </si>
  <si>
    <t>13980 - รพ.สต.บ้านนาเข</t>
  </si>
  <si>
    <t>05653 - รพ.สต.ฝั่งแดง</t>
  </si>
  <si>
    <t>05654 - รพ.สต.บ้านโพนแพง</t>
  </si>
  <si>
    <t>05655 - รพ.สต.ตาลกุด</t>
  </si>
  <si>
    <t>05656 - รพ.สต.พระกลางทุ่ง</t>
  </si>
  <si>
    <t>05657 - รพ.สต.นาถ่อน</t>
  </si>
  <si>
    <t>05658 - รพ.สต.บ้านดงยอ</t>
  </si>
  <si>
    <t>05659 - รพ.สต.แสนพัน</t>
  </si>
  <si>
    <t>05660 - รพ.สต.ดอนนางหงษ์</t>
  </si>
  <si>
    <t>05661 - รพ.สต.น้ำก่ำ</t>
  </si>
  <si>
    <t>05662 - รพ.สต.บ้านทู้</t>
  </si>
  <si>
    <t>05663 - รพ.สต.บ้านทรายมูล</t>
  </si>
  <si>
    <t>05664 - รพ.สต.บ้านอุ่มเหม้า</t>
  </si>
  <si>
    <t>05665 - รพ.สต.นาหนาด</t>
  </si>
  <si>
    <t>05666 - รพ.สต.กุดฉิม</t>
  </si>
  <si>
    <t>11873 - รพ.สต.บ้านโคกสว่างพัฒนา</t>
  </si>
  <si>
    <t>05667 - รพ.สต.บ้านคำผาสุก</t>
  </si>
  <si>
    <t>05668 - รพ.สต.ท่าลาด</t>
  </si>
  <si>
    <t>05669 - รพ.สต.นางาม</t>
  </si>
  <si>
    <t>05670 - รพ.สต.บ้านนายอใหญ่</t>
  </si>
  <si>
    <t>05671 - รพ.สต.โคกหินแฮ่</t>
  </si>
  <si>
    <t>05672 - รพ.สต.บ้านนาบัว</t>
  </si>
  <si>
    <t>05673 - รพ.สต.บ้านโนนสะอาด</t>
  </si>
  <si>
    <t>05674 - รพ.สต.บ้านนาบั่ว</t>
  </si>
  <si>
    <t>05675 - รพ.สต.บ้านนาขาม</t>
  </si>
  <si>
    <t>14278 - รพ.สต.บ้านโนนอนามัย</t>
  </si>
  <si>
    <t>05676 - รพ.สต.พระซอง</t>
  </si>
  <si>
    <t>05677 - รพ.สต.บ้านดงอินำ</t>
  </si>
  <si>
    <t>05678 - รพ.สต.หนองสังข์</t>
  </si>
  <si>
    <t>05679 - รพ.สต.บ้านนาฉันทะ</t>
  </si>
  <si>
    <t>05680 - รพ.สต.นาคู่</t>
  </si>
  <si>
    <t>05682 - รพ.สต.บ้านดงน้อย</t>
  </si>
  <si>
    <t>05683 - รพ.สต.พิมาน</t>
  </si>
  <si>
    <t>05684 - รพ.สต.บ้านหนองหอยใหญ่</t>
  </si>
  <si>
    <t>05685 - รพ.สต.พุ่มแก</t>
  </si>
  <si>
    <t>05686 - รพ.สต.บ้านโพนตูม</t>
  </si>
  <si>
    <t>05687 - รพ.สต.ก้านเหลือง</t>
  </si>
  <si>
    <t>05688 - รพ.สต.หนองบ่อ</t>
  </si>
  <si>
    <t>05689 - รพ.สต.บ้านดงขวาง</t>
  </si>
  <si>
    <t>05690 - รพ.สต.บ้านนาเลียง</t>
  </si>
  <si>
    <t>05694 - รพ.สต.บ้านแก้ง</t>
  </si>
  <si>
    <t>05695 - รพ.สต.บ้านคำพี้</t>
  </si>
  <si>
    <t>13981 - รพ.สต.สร้างติ่ว</t>
  </si>
  <si>
    <t>13982 - รพ.สต.บ้านหนองหญ้าปล้อง</t>
  </si>
  <si>
    <t>24724 - รพ.สต.ตำบลหนองกุง</t>
  </si>
  <si>
    <t>05697 - รพ.สต.บ้านนาเดื่อ</t>
  </si>
  <si>
    <t>05698 - รพ.สต.บ้านอีอูด</t>
  </si>
  <si>
    <t>05700 - รพ.สต.บ้านหนองผือ</t>
  </si>
  <si>
    <t>05701 - รพ.สต.บ้านเอื้อง</t>
  </si>
  <si>
    <t>05702 - รพ.สต.บ้านแค</t>
  </si>
  <si>
    <t>05703 - รพ.สต.บ้านปากยาม</t>
  </si>
  <si>
    <t>05704 - รพ.สต.สามผง</t>
  </si>
  <si>
    <t>05705 - รพ.สต.บ้านท่าบ่อ</t>
  </si>
  <si>
    <t>05706 - รพ.สต.บ้านดอนสมอ</t>
  </si>
  <si>
    <t>05707 - รพ.สต.บ้านข่า</t>
  </si>
  <si>
    <t>05708 - รพ.สต.บ้านขามเปี้ยใหญ่</t>
  </si>
  <si>
    <t>05709 - รพ.สต.บ้านเหล่า</t>
  </si>
  <si>
    <t>05710 - รพ.สต.นาคำ</t>
  </si>
  <si>
    <t>05711 - รพ.สต.ภูกระแต</t>
  </si>
  <si>
    <t>05712 - รพ.สต.โพนสว่าง</t>
  </si>
  <si>
    <t>05713 - รพ.สต.บ้านนาโพธิ์</t>
  </si>
  <si>
    <t>05714 - รพ.สต.บ้านเสียวสงคราม</t>
  </si>
  <si>
    <t>05715 - รพ.สต.บ้านหาดแพง</t>
  </si>
  <si>
    <t>05716 - รพ.สต.นางัว</t>
  </si>
  <si>
    <t>05717 - รพ.สต.บ้านอูนนา</t>
  </si>
  <si>
    <t>05718 - รพ.สต.บ้านนาคอย</t>
  </si>
  <si>
    <t>05719 - รพ.สต.บ้านดอนแดง</t>
  </si>
  <si>
    <t>05720 - รพ.สต.บ้านโคกสะอาด</t>
  </si>
  <si>
    <t>05721 - รพ.สต.บ้านนาคูณใหญ่</t>
  </si>
  <si>
    <t>05722 - รพ.สต.บ้านดอนศาลา</t>
  </si>
  <si>
    <t>05723 - รพ.สต.บ้านเหล่าพัฒนา</t>
  </si>
  <si>
    <t>05724 - รพ.สต.บ้านท่าเรือ</t>
  </si>
  <si>
    <t>05725 - รพ.สต.บ้านต้าย</t>
  </si>
  <si>
    <t>05726 - รพ.สต.บ้านนาหัวบ่อ</t>
  </si>
  <si>
    <t>05727 - รพ.สต.โพนตูม</t>
  </si>
  <si>
    <t>05728 - รพ.สต.บ้านดอนยาง</t>
  </si>
  <si>
    <t>05729 - รพ.สต.บ้านขามเตี้ยใหญ่</t>
  </si>
  <si>
    <t>05730 - รพ.สต.บ้านโพนบก</t>
  </si>
  <si>
    <t>05731 - รพ.สต.ขว้างคลี</t>
  </si>
  <si>
    <t>05732 - รพ.สต.บ้านค้อ</t>
  </si>
  <si>
    <t>05733 - รพ.สต.บ้านห้วยไห</t>
  </si>
  <si>
    <t>05734 - รพ.สต.บ้านนาใน</t>
  </si>
  <si>
    <t>23137 - รพ.สต.โพนจาน</t>
  </si>
  <si>
    <t>05735 - รพ.สต.พันห่าว</t>
  </si>
  <si>
    <t>05736 - รพ.สต.เฉลิมพระเกียรติ 60 พรรษา นวมินทราชินี</t>
  </si>
  <si>
    <t>05737 - รพ.สต.หนองซน</t>
  </si>
  <si>
    <t>05738 - รพ.สต.บ้านคำแม่นาง</t>
  </si>
  <si>
    <t>05739 - รพ.สต.บ้านดอนเตย</t>
  </si>
  <si>
    <t>05691 - รพ.สต.บ้านโคกสี</t>
  </si>
  <si>
    <t>05692 - รพ.สต.บ้านนาขาม</t>
  </si>
  <si>
    <t>05696 - รพ.สต.ยอดชาด</t>
  </si>
  <si>
    <t>13983 - รพ.สต.หนองโพธิ์</t>
  </si>
  <si>
    <t>04845 รพ_สต_ศรีชมภู</t>
  </si>
  <si>
    <t xml:space="preserve">04823 รพ_สต_ศรีชมภู </t>
  </si>
  <si>
    <t xml:space="preserve">04220 - รพ.สต.บ้านโนนคูณ </t>
  </si>
  <si>
    <t>เมืองบึงกาฬ</t>
  </si>
  <si>
    <t>00405 สำนักงานสาธารณสุขอำเภอศรีธาตุ</t>
  </si>
  <si>
    <t>04481 - รพ.สต.บ้านปากดง(นิคมสงเคราะห์)</t>
  </si>
  <si>
    <t>04500 - รพ.สต.บ้านหนองใหญ่(บ้านจั่น)</t>
  </si>
  <si>
    <t>สรุปการส่งรายงานทางการเงิน โรงพยาบาลส่งเสริมสุขภาพตำบล (รายจังหวัด) ในเขตสุขภาพที่ 8</t>
  </si>
  <si>
    <t>จังหวัด</t>
  </si>
  <si>
    <t xml:space="preserve">จำนวน รพ.สต. </t>
  </si>
  <si>
    <t>ส่งงบแล้ว</t>
  </si>
  <si>
    <t>รพ.สต.ที่ยังไม่ส่งงบ</t>
  </si>
  <si>
    <t>(แห่ง)</t>
  </si>
  <si>
    <t>รวมเขต 8</t>
  </si>
  <si>
    <t>ร้อยละที่ส่งงบ</t>
  </si>
  <si>
    <t>ร้อยละที่ไม่ส่งงบ</t>
  </si>
  <si>
    <t xml:space="preserve">   </t>
  </si>
  <si>
    <t>04809 รพ.สต.โนนสมบูรณ์</t>
  </si>
  <si>
    <r>
      <t>ตรวจสอบการส่งและความถูกต้องของงบฯ เบื้องต้น</t>
    </r>
    <r>
      <rPr>
        <sz val="11"/>
        <color theme="1"/>
        <rFont val="Tahoma"/>
        <family val="2"/>
        <charset val="222"/>
        <scheme val="minor"/>
      </rPr>
      <t> </t>
    </r>
  </si>
  <si>
    <t>งบตั้งแต่</t>
  </si>
  <si>
    <t xml:space="preserve">                        </t>
  </si>
  <si>
    <t>ถึง</t>
  </si>
  <si>
    <t>ประเภทงบ</t>
  </si>
  <si>
    <t>   </t>
  </si>
  <si>
    <t>หน่วยงาน</t>
  </si>
  <si>
    <t>สำนักงานสาธารณสุขอำเภอเมืองนครพนม</t>
  </si>
  <si>
    <t>สำนักงานสาธารณสุขอำเภอปลาปาก</t>
  </si>
  <si>
    <t>สำนักงานสาธารณสุขอำเภอท่าอุเทน</t>
  </si>
  <si>
    <t>สำนักงานสาธารณสุขอำเภอบ้านแพง</t>
  </si>
  <si>
    <t>สำนักงานสาธารณสุขอำเภอธาตุพนม</t>
  </si>
  <si>
    <t>สำนักงานสาธารณสุขอำเภอเรณูนคร</t>
  </si>
  <si>
    <t>สำนักงานสาธารณสุขอำเภอนาแก</t>
  </si>
  <si>
    <t>สำนักงานสาธารณสุขอำเภอศรีสงคราม</t>
  </si>
  <si>
    <t>สำนักงานสาธารณสุขอำเภอนาหว้า</t>
  </si>
  <si>
    <t>สำนักงานสาธารณสุขอำเภอโพนสวรรค์</t>
  </si>
  <si>
    <t>สำนักงานสาธารณสุขอำเภอนาทม</t>
  </si>
  <si>
    <t>สำนักงานสาธารณสุขอำเภอวังยาง</t>
  </si>
  <si>
    <t>รพ.สต.หัวโพน</t>
  </si>
  <si>
    <t>นครพนม,รพท.</t>
  </si>
  <si>
    <t>งบดุล</t>
  </si>
  <si>
    <t>งบสัมพันธ์กัน</t>
  </si>
  <si>
    <t>รพ.สต.นาราชควาย</t>
  </si>
  <si>
    <t>รพ.สต.กุรุคุ</t>
  </si>
  <si>
    <t>รพ.สต.บ้านผึ้ง</t>
  </si>
  <si>
    <t>รพ.สต.นามน</t>
  </si>
  <si>
    <t>รพ.สต.หนองปลาดุก</t>
  </si>
  <si>
    <t>รพ.สต.บ้านห้อม</t>
  </si>
  <si>
    <t>รพ.สต.อาจสามารถ</t>
  </si>
  <si>
    <t>รพ.สต.ขามเฒ่า</t>
  </si>
  <si>
    <t>รพ.สต.ชะโงม</t>
  </si>
  <si>
    <t>รพ.สต.ชะโนต</t>
  </si>
  <si>
    <t>รพ.สต.บ้านกลาง</t>
  </si>
  <si>
    <t>รพ.สต.หนองจันทน์</t>
  </si>
  <si>
    <t>รพ.สต.ท่าค้อ</t>
  </si>
  <si>
    <t>รพ.สต.นาหลวง</t>
  </si>
  <si>
    <t>รพ.สต.คำเตย</t>
  </si>
  <si>
    <t>รพ.สต.ดอนแดง</t>
  </si>
  <si>
    <t>รพ.สต.หนองญาติ</t>
  </si>
  <si>
    <t>รพ.สต.คำพอก</t>
  </si>
  <si>
    <t>รพ.สต.บ้านบัว</t>
  </si>
  <si>
    <t>รพ.สต.ดงขวาง</t>
  </si>
  <si>
    <t>รพ.สต.โชคอำนวย</t>
  </si>
  <si>
    <t>รพ.สต.สุขเกษม</t>
  </si>
  <si>
    <t>สถานีอนามัยหนองฮี</t>
  </si>
  <si>
    <t>ปลาปาก,รพช.</t>
  </si>
  <si>
    <t>สถานีอนามัยกุตาไก้</t>
  </si>
  <si>
    <t>สถานีอนามัยนาดอกไม้</t>
  </si>
  <si>
    <t>สถานีอนามัยโคกสว่าง</t>
  </si>
  <si>
    <t>สถานีอนามัยโคกสูง</t>
  </si>
  <si>
    <t>สถานีอนามัยมหาชัย</t>
  </si>
  <si>
    <t>สถานีอนามัยนามะเขือ</t>
  </si>
  <si>
    <t>สถานีอนามัยโพนสวาง</t>
  </si>
  <si>
    <t>สถานีอนามัยหนองเทาใหญ่</t>
  </si>
  <si>
    <t>สถานีอนามัยบ้านกลาง</t>
  </si>
  <si>
    <t>ท่าอุเทน,รพช.</t>
  </si>
  <si>
    <t>สถานีอนามัยบ้านโพน</t>
  </si>
  <si>
    <t>สถานีอนามัยตำบลจำปา</t>
  </si>
  <si>
    <t>สถานีอนามัยบ้านท่าดอกแก้ว</t>
  </si>
  <si>
    <t>สถานีอนามัยบ้านดอนแดง</t>
  </si>
  <si>
    <t>สถานีอนามัยตำบลไชยบุรี</t>
  </si>
  <si>
    <t>สถานีอนามัยบ้านหาดกวน</t>
  </si>
  <si>
    <t>สถานีอนามัยบ้านแก้วปัดโป่ง</t>
  </si>
  <si>
    <t>สถานีอนามัยตำบลพนอม</t>
  </si>
  <si>
    <t>สถานีอนามัยบ้านดง</t>
  </si>
  <si>
    <t>สถานีอนามัยบ้านตาลหนองเทา</t>
  </si>
  <si>
    <t>สถานีอนามัยบ้านท่าหนามแก้ว</t>
  </si>
  <si>
    <t>สถานีอนามัยพะทาย</t>
  </si>
  <si>
    <t>สถานีอนามัยเวินพระบาท</t>
  </si>
  <si>
    <t>สถานีอนามัยบ้านม่วง</t>
  </si>
  <si>
    <t>สถานีอนามัยตำบลรามราช</t>
  </si>
  <si>
    <t>สถานีอนามัยบ้านหนองไฮ</t>
  </si>
  <si>
    <t>สถานีอนามัยตำบลไผ่ล้อม</t>
  </si>
  <si>
    <t>บ้านแพง,รพช.</t>
  </si>
  <si>
    <t>สถานีอนามัยดอนสะฝาง ตำบลโพนทอง</t>
  </si>
  <si>
    <t>สถานีอนามัยบ้านโคกพะธาย ตำบลโพนทอง</t>
  </si>
  <si>
    <t>สถานีอนามัยตำบลโพนทอง</t>
  </si>
  <si>
    <t>สถานีอนามัยบ้านคำนกกก</t>
  </si>
  <si>
    <t>สถานีอนามัยนาพระชัย ตำบลหนองแวง</t>
  </si>
  <si>
    <t>สถานีอนามัยนางัว</t>
  </si>
  <si>
    <t>สถานีอนามัยตำบลฝั่งแดง</t>
  </si>
  <si>
    <t>สมเด็จพระยุพราชธาตุพนม,รพช.</t>
  </si>
  <si>
    <t>สถานีอนามัยบ้านโพนแพง ตำบลโพนแพง</t>
  </si>
  <si>
    <t>สถานีอนามัยตาลกุด ตำบลโพนแพง</t>
  </si>
  <si>
    <t>สถานีอนามัยตำบลพระกลางทุ่ง</t>
  </si>
  <si>
    <t>สถานีอนามัยตำบลนาถ่อน</t>
  </si>
  <si>
    <t>สถานีอนามัยตำบลดงยอ</t>
  </si>
  <si>
    <t>สถานีอนามัยตำบลแสนพัน</t>
  </si>
  <si>
    <t>สถานีอนามัยตำบลดอนนางหงส์</t>
  </si>
  <si>
    <t>สถานีอนามัยตำบลน้ำก่ำ</t>
  </si>
  <si>
    <t>สถานีอนามัยบ้านทู้</t>
  </si>
  <si>
    <t>สถานีอนามัยบ้านทรายมูล ตำบลน้ำก่ำ</t>
  </si>
  <si>
    <t>สถานีอนามัยบ้านอุ่มเหม้า ตำบลอุ่มเหม้า</t>
  </si>
  <si>
    <t>สถานีอนามัยตำบลนาหนาด</t>
  </si>
  <si>
    <t>สถานีอนามัยตำบลกุดฉิม</t>
  </si>
  <si>
    <t>คำผาสุก สอ.</t>
  </si>
  <si>
    <t>เรณูนคร,รพช.</t>
  </si>
  <si>
    <t>ท่าลาด สอ.</t>
  </si>
  <si>
    <t>สอ.นางาม</t>
  </si>
  <si>
    <t>นายอ สอ.</t>
  </si>
  <si>
    <t>โคกหินแฮ่</t>
  </si>
  <si>
    <t>นาบัว สอ.</t>
  </si>
  <si>
    <t>โนนสะอาด สอ.</t>
  </si>
  <si>
    <t>นาบั่ว (เรณูใต้)</t>
  </si>
  <si>
    <t>นาขาม สอ.</t>
  </si>
  <si>
    <t>สถานีอนามัยพระซอง</t>
  </si>
  <si>
    <t>นาแก,รพช.</t>
  </si>
  <si>
    <t>สถานีอนามัยดงอินำ</t>
  </si>
  <si>
    <t>สถานีอนามัยหนองสังข์</t>
  </si>
  <si>
    <t>สถานีอนามัยนาฉันทะ</t>
  </si>
  <si>
    <t>สถานีอนามัยนาคู่</t>
  </si>
  <si>
    <t>รพ.สต.ดงน้อย</t>
  </si>
  <si>
    <t>สถานีอนามัยพิมาน</t>
  </si>
  <si>
    <t>สถานีอนามัยหนองหอยใหญ่</t>
  </si>
  <si>
    <t>สถานีอนามัยพุ่มแก</t>
  </si>
  <si>
    <t>สถานีอนามัยโพนตูม</t>
  </si>
  <si>
    <t>สถานีอนามัยก้านเหลือง</t>
  </si>
  <si>
    <t>สถานีอนามัยหนองบ่อ</t>
  </si>
  <si>
    <t>สถานีอนามัยดงขวาง</t>
  </si>
  <si>
    <t>สถานีอนามัยนาเลียง</t>
  </si>
  <si>
    <t>รพสต.โคกสี</t>
  </si>
  <si>
    <t>วังยาง,รพช.</t>
  </si>
  <si>
    <t>รพสต.นาขาม</t>
  </si>
  <si>
    <t>สถานีอนามัยบ้านแก้ง</t>
  </si>
  <si>
    <t>สถานีอนามัยคำพี้</t>
  </si>
  <si>
    <t>รพสต.ยอดชาด</t>
  </si>
  <si>
    <t>สอ.นาเดื่อ</t>
  </si>
  <si>
    <t>ศรีสงคราม,รพช.</t>
  </si>
  <si>
    <t>สอ.อีอูด</t>
  </si>
  <si>
    <t>สอ.หนองผือ</t>
  </si>
  <si>
    <t>สอ.เซียงเซา</t>
  </si>
  <si>
    <t>สอ.บ้านแค</t>
  </si>
  <si>
    <t>สอ.ปากยาม</t>
  </si>
  <si>
    <t>สอ.สามผง</t>
  </si>
  <si>
    <t>สอ.ท่าบ่อ</t>
  </si>
  <si>
    <t>สอ.ดอนสมอ</t>
  </si>
  <si>
    <t>สอ.บ้านข่า</t>
  </si>
  <si>
    <t>สอ.ขามเปี้ยใหญ่</t>
  </si>
  <si>
    <t>สอ.บ้านเหล่า</t>
  </si>
  <si>
    <t>สอ.นาคำ</t>
  </si>
  <si>
    <t>สอ.ภูกระแต</t>
  </si>
  <si>
    <t>สอ.โพนสว่าง</t>
  </si>
  <si>
    <t>สอ.นาโพธิ์</t>
  </si>
  <si>
    <t>สอ.เสียวสงคราม</t>
  </si>
  <si>
    <t>สอ.หาดแพง</t>
  </si>
  <si>
    <t>สถานีอนามัยตำบลนางัว</t>
  </si>
  <si>
    <t>นาหว้า,รพช.</t>
  </si>
  <si>
    <t>สถานีอนามัยอูนนา</t>
  </si>
  <si>
    <t>สถานีอนามัยนาคอย</t>
  </si>
  <si>
    <t>สถานีอนามัยดอนแดง</t>
  </si>
  <si>
    <t>สถานีอนามัยบ้านโคกสะอาด</t>
  </si>
  <si>
    <t>สถานีอนามัยตำบลนาคูณใหญ่</t>
  </si>
  <si>
    <t>สถานีอนามัยบ้านดอนศาลา</t>
  </si>
  <si>
    <t>สถานีอนามัยตำบลเหล่าพัฒนา</t>
  </si>
  <si>
    <t>สถานีอนามัยตำบลท่าเรือ</t>
  </si>
  <si>
    <t>สถานีอนามัยบ้านต้าย</t>
  </si>
  <si>
    <t>โพนสวรรค์,รพช.</t>
  </si>
  <si>
    <t>สถานีอนามัยนาหัวบ่อ</t>
  </si>
  <si>
    <t>สถานีอนามัยดอนยาง</t>
  </si>
  <si>
    <t>สถานีอนามัยขามเตี้ยใหญ่</t>
  </si>
  <si>
    <t>สถานีอนามัยโพนบก</t>
  </si>
  <si>
    <t>สถานีอนามัยขว้างคลี</t>
  </si>
  <si>
    <t>สถานีอนามัยบ้านค้อ</t>
  </si>
  <si>
    <t>สถานีอนามัยห้วยไห</t>
  </si>
  <si>
    <t>สถานีอนามัยนาใน</t>
  </si>
  <si>
    <t>สอ.พันห่าว</t>
  </si>
  <si>
    <t>นาทม,รพช.</t>
  </si>
  <si>
    <t>รพ.สต.เฉลิมพระเกียติฯนาทม</t>
  </si>
  <si>
    <t>สอ.หนองซน</t>
  </si>
  <si>
    <t>สอ.คำแม่นาง</t>
  </si>
  <si>
    <t>สอ.ดอนเตย</t>
  </si>
  <si>
    <t>สถานีอนามัยตำบลหนองแวง</t>
  </si>
  <si>
    <t>สถานีอนามัยบ้านโคกสว่างพัฒนา ตำบลธาตุพนมเหนือ</t>
  </si>
  <si>
    <t>รพ.สต.ทุ่งมน</t>
  </si>
  <si>
    <t>สถานีอนามัยนาเข</t>
  </si>
  <si>
    <t>สถานีอนามัยสร้างติ่ว</t>
  </si>
  <si>
    <t>สถานีอนามัยหนองหญ้าปล้อง</t>
  </si>
  <si>
    <t>รพสต.หนองโพธิ์</t>
  </si>
  <si>
    <t>รพ.สต.ดงติ้ว</t>
  </si>
  <si>
    <t>โนนอนามัย สอ.</t>
  </si>
  <si>
    <t>สถานีอนามัยโพนจาน</t>
  </si>
  <si>
    <t>รพ.สต.บ้านหนองกุง</t>
  </si>
  <si>
    <t>บึงกาฬ,สสอ.</t>
  </si>
  <si>
    <t>พรเจริญ,สสอ.</t>
  </si>
  <si>
    <t>โซ่พิสัย,สสอ.</t>
  </si>
  <si>
    <t>เซกา,สสอ.</t>
  </si>
  <si>
    <t>ปากคาด,สสอ.</t>
  </si>
  <si>
    <t>บึงโขงหลง,สสอ.</t>
  </si>
  <si>
    <t>ศรีวิไล,สสอ.</t>
  </si>
  <si>
    <t>บุ่งคล้า,สสอ.</t>
  </si>
  <si>
    <t>รพ.สต.โนนสมบูรณ์</t>
  </si>
  <si>
    <t>บึงกาฬ,รพท.</t>
  </si>
  <si>
    <t>รพ.สต.โนนสว่าง</t>
  </si>
  <si>
    <t>รพ.สต.หอคำ</t>
  </si>
  <si>
    <t>รพ.สต.โคกสะอาด</t>
  </si>
  <si>
    <t>รพ.สต.หนองเลิง</t>
  </si>
  <si>
    <t>รพ.สต.โคกก่อง</t>
  </si>
  <si>
    <t>รพ.สต.นาสวรรค์</t>
  </si>
  <si>
    <t>รพ.สต.ไคสี</t>
  </si>
  <si>
    <t>รพ.สต.ผาสวรรค์</t>
  </si>
  <si>
    <t>รพ.สต.ชัยพร</t>
  </si>
  <si>
    <t>รพ.สต.วิศิษฐ์</t>
  </si>
  <si>
    <t>รพ.สต.คำนาดี</t>
  </si>
  <si>
    <t>รพ.สต.โป่งเปือย</t>
  </si>
  <si>
    <t>รพ.สต.ศรีชมภู (พรเจริญ)</t>
  </si>
  <si>
    <t>พรเจริญ,รพช.</t>
  </si>
  <si>
    <t>รพ.สต.ดอนหญ้านาง</t>
  </si>
  <si>
    <t>รพ.สต.หนองหัวช้าง</t>
  </si>
  <si>
    <t>รพ.สต.วังชมภู</t>
  </si>
  <si>
    <t>รพ.สต.ศรีสำราญ</t>
  </si>
  <si>
    <t>รพ.สต.หนองพันทา</t>
  </si>
  <si>
    <t>โซ่พิสัย,รพช.</t>
  </si>
  <si>
    <t>รพ.สต.นาขาม</t>
  </si>
  <si>
    <t>ปากคาด,รพช.</t>
  </si>
  <si>
    <t>รพ.สต.ศรีชมภู (โซ่พิสัย)</t>
  </si>
  <si>
    <t>รพ.สต.คำแก้ว</t>
  </si>
  <si>
    <t>รพ.สต.บ้านโนนเค็ง</t>
  </si>
  <si>
    <t>รพ.สต.บ้านนาเหว่อ</t>
  </si>
  <si>
    <t>รพ.สต.บัวตูม</t>
  </si>
  <si>
    <t>รพ.สต.บ้านโนนสวาง</t>
  </si>
  <si>
    <t>รพ.สต.ถ้ำเจริญ</t>
  </si>
  <si>
    <t>รพ.สต.เหล่าทอง</t>
  </si>
  <si>
    <t>รพ.สต.ซาง</t>
  </si>
  <si>
    <t>เซกา,รพช.</t>
  </si>
  <si>
    <t>รพ.สต.ท่ากกแดง</t>
  </si>
  <si>
    <t>รพ.สต.บ้านโคกกระแซ</t>
  </si>
  <si>
    <t>รพ.สต. บ้านต้อง</t>
  </si>
  <si>
    <t>รพ.สต.โคกโขง</t>
  </si>
  <si>
    <t>รพ.สต.ป่งไฮ</t>
  </si>
  <si>
    <t>รพ.สต.บ้านคำบอน</t>
  </si>
  <si>
    <t>รพ.สต.น้ำจั้น</t>
  </si>
  <si>
    <t>รพ.สต.ท่าสะอาด</t>
  </si>
  <si>
    <t>รพ.สต.หนองทุ่ม</t>
  </si>
  <si>
    <t>รพ.สต.โสกก่าม</t>
  </si>
  <si>
    <t>รพ.สต.ห้วยก้านเหลือง</t>
  </si>
  <si>
    <t>รพ.สต.หนองยอง</t>
  </si>
  <si>
    <t>รพ.สต.นากั้ง</t>
  </si>
  <si>
    <t>รพ.สต.สมสนุก</t>
  </si>
  <si>
    <t>รพ.สต.นาดง</t>
  </si>
  <si>
    <t>รพ.สต.โสกโพธิ์</t>
  </si>
  <si>
    <t>บึงโขงหลง,รพช.</t>
  </si>
  <si>
    <t>รพ.สต.โพธิ์หมากแข้ง</t>
  </si>
  <si>
    <t>รพ.สต.ดงบัง</t>
  </si>
  <si>
    <t>รพ.สต.ท่าดอกคำ</t>
  </si>
  <si>
    <t>รพ.สต.ชุมภูพร</t>
  </si>
  <si>
    <t>ศรีวิไล,รพช.</t>
  </si>
  <si>
    <t>รพ.สต.นาแสง</t>
  </si>
  <si>
    <t>รพ.สต.นาคำแคน</t>
  </si>
  <si>
    <t>รพ.สต.นาสะแบง</t>
  </si>
  <si>
    <t>รพ.สต.นาสิงห์</t>
  </si>
  <si>
    <t>รพ.สต.หนองเดิ่น</t>
  </si>
  <si>
    <t>บุ่งคล้า,รพช.</t>
  </si>
  <si>
    <t>รพ.สต.โคกกว้าง</t>
  </si>
  <si>
    <t>รพ.สต.บ้านดอนเสียด</t>
  </si>
  <si>
    <t>รพ.สต.ท่าเชียงเครือ</t>
  </si>
  <si>
    <t>รพ.สต.ดอนปอ</t>
  </si>
  <si>
    <t>รพ.สต.บ้านต้าย</t>
  </si>
  <si>
    <t>รพ.สต.บุ่งคล้า</t>
  </si>
  <si>
    <t>รพ.สต.ป่าแฝก</t>
  </si>
  <si>
    <t>สสอ.เมืองเลย</t>
  </si>
  <si>
    <t>สสอ.นาด้วง</t>
  </si>
  <si>
    <t>สสอ.เชียงคาน</t>
  </si>
  <si>
    <t>สสอ.ปากชม</t>
  </si>
  <si>
    <t>สสอ.ด่านซ้าย</t>
  </si>
  <si>
    <t>สสอ.นาแห้ว</t>
  </si>
  <si>
    <t>สสอ.ภูเรือ</t>
  </si>
  <si>
    <t>สสอ.ท่าลี่</t>
  </si>
  <si>
    <t>สสอ.วังสะพุง</t>
  </si>
  <si>
    <t>สสอ.ภูกระดึง</t>
  </si>
  <si>
    <t>สสอ.ภูหลวง</t>
  </si>
  <si>
    <t>สสอ.ผาขาว</t>
  </si>
  <si>
    <t>สสอ.เอราวัณ</t>
  </si>
  <si>
    <t>สอ.เพชรเจริญ</t>
  </si>
  <si>
    <t>เลย,รพท.</t>
  </si>
  <si>
    <t>สอ.น้ำภู</t>
  </si>
  <si>
    <t>สอ.นาอ้อ</t>
  </si>
  <si>
    <t>สอ.กกดู่</t>
  </si>
  <si>
    <t>สอ.ไร่ม่วง</t>
  </si>
  <si>
    <t>สอ.โพนป่าแดง</t>
  </si>
  <si>
    <t>สอ.ไร่ทาม</t>
  </si>
  <si>
    <t>สอ.นาอาน</t>
  </si>
  <si>
    <t>สอ.ขอนแก่น</t>
  </si>
  <si>
    <t>สอ.หัวนา</t>
  </si>
  <si>
    <t>สอ.หนองผำ</t>
  </si>
  <si>
    <t>สอ.เจริญสุข</t>
  </si>
  <si>
    <t>สอ.เพีย</t>
  </si>
  <si>
    <t>สอ.สูบ</t>
  </si>
  <si>
    <t>สอ.ก้างปลา</t>
  </si>
  <si>
    <t>สอ.นาแขม</t>
  </si>
  <si>
    <t>สอ.ปากหมาก</t>
  </si>
  <si>
    <t>สอ.ห้วยกระทิง</t>
  </si>
  <si>
    <t>สถานีอนามัยห้วยตาด</t>
  </si>
  <si>
    <t>นาด้วง,รพช.</t>
  </si>
  <si>
    <t>สถานีอนามัยนาดอกคำ</t>
  </si>
  <si>
    <t>สถานีอนามัยห้วยปลาดุก</t>
  </si>
  <si>
    <t>สถานีอนามัยท่าสะอาด</t>
  </si>
  <si>
    <t>สถานีอนามัยท่าสวรรค์</t>
  </si>
  <si>
    <t>สถานีอนามัยธาตุ</t>
  </si>
  <si>
    <t>เชียงคาน,รพช.</t>
  </si>
  <si>
    <t>สถานีอนามัยสงเปือย</t>
  </si>
  <si>
    <t>สถานีอนามัยศรีโพนแท่น</t>
  </si>
  <si>
    <t>สถานีอนามัยนาป่าหนาด</t>
  </si>
  <si>
    <t>สถานีอนามัยท่าบม</t>
  </si>
  <si>
    <t>สถานีอนามัยนาจาน</t>
  </si>
  <si>
    <t>สถานีอนามัยท่าดีหมี</t>
  </si>
  <si>
    <t>สถานีอนามัยคกเลาใต้</t>
  </si>
  <si>
    <t>สถานีอนามัยผาแบ่น</t>
  </si>
  <si>
    <t>สถานีอนามัยบุฮม</t>
  </si>
  <si>
    <t>สถานีอนามัยหินตั้ง</t>
  </si>
  <si>
    <t>สถานีอนามัยหาดทรายขาว</t>
  </si>
  <si>
    <t>โนนสมบูรณ์</t>
  </si>
  <si>
    <t>ปากชม,รพช.</t>
  </si>
  <si>
    <t>เชียงกลม</t>
  </si>
  <si>
    <t>คอนสา</t>
  </si>
  <si>
    <t>ห้วยเหียม</t>
  </si>
  <si>
    <t>ห้วยบ่อซืน</t>
  </si>
  <si>
    <t>ห้วยพิชัย</t>
  </si>
  <si>
    <t>สงาว</t>
  </si>
  <si>
    <t>สถานีอนามัยเครือคู้</t>
  </si>
  <si>
    <t>สมเด็จพระยุพราชด่านซ้าย,รพช.</t>
  </si>
  <si>
    <t>สถานีอนามัยปากโป่ง</t>
  </si>
  <si>
    <t>สถานีอนามัยนาดี</t>
  </si>
  <si>
    <t>สถานีอนามัยโคกงาม</t>
  </si>
  <si>
    <t>สถานีอนามัยหนองอุมลัว</t>
  </si>
  <si>
    <t>สถานีอนามัยวังบอน</t>
  </si>
  <si>
    <t>สถานีอนามัยทับกี่</t>
  </si>
  <si>
    <t>สถานีอนามัยน้ำเย็น</t>
  </si>
  <si>
    <t>สถานีอนามัยตูบค้อ</t>
  </si>
  <si>
    <t>สถานีอนามัยกกจำปา</t>
  </si>
  <si>
    <t>สถานีอนามัยบ้านผึ้ง</t>
  </si>
  <si>
    <t>สถานีอนามัยหนองผือ</t>
  </si>
  <si>
    <t>สอ.ป่าก่อ</t>
  </si>
  <si>
    <t>นาแห้ว,รพช.</t>
  </si>
  <si>
    <t>สอ.นาพึง</t>
  </si>
  <si>
    <t>สอ.โนนสว่าง</t>
  </si>
  <si>
    <t>สอ.เหล่ากอหก</t>
  </si>
  <si>
    <t>สอ.ท่าศาลา</t>
  </si>
  <si>
    <t>ภูเรือ,รพช.</t>
  </si>
  <si>
    <t>สอ.ร่องจิก</t>
  </si>
  <si>
    <t>สอ.ปลาบ่า</t>
  </si>
  <si>
    <t>สอ.บ้านกลาง</t>
  </si>
  <si>
    <t>สอ.ห้วยผักเน่า</t>
  </si>
  <si>
    <t>สอ.สานตม</t>
  </si>
  <si>
    <t>สถานีอนามัยบ้านยาง</t>
  </si>
  <si>
    <t>ท่าลี่,รพช.</t>
  </si>
  <si>
    <t>สถานีอนามัยปากคาน</t>
  </si>
  <si>
    <t>สถานีอนามัยบ้านเมี่ยง</t>
  </si>
  <si>
    <t>สถานีอนามัยอาฮี</t>
  </si>
  <si>
    <t>สถานีอนามัยน้ำแคม</t>
  </si>
  <si>
    <t>สถานีอนามัยโคกใหญ่</t>
  </si>
  <si>
    <t>สถานีอนามัยหนองบง</t>
  </si>
  <si>
    <t>สถานีอนามัยแก่งม่วง</t>
  </si>
  <si>
    <t>สถานีอนามัยนาวัว</t>
  </si>
  <si>
    <t>วังสะพุง,รพช.</t>
  </si>
  <si>
    <t>สถานีอนามัยทรายขาว</t>
  </si>
  <si>
    <t>สถานีอนามัยเหมืองแบ่ง</t>
  </si>
  <si>
    <t>สถานีอนามัยตากแดด</t>
  </si>
  <si>
    <t>สถานีอนามัยกกบก</t>
  </si>
  <si>
    <t>สถานีอนามัยปากปวน</t>
  </si>
  <si>
    <t>สถานีอนามัยผาน้อย</t>
  </si>
  <si>
    <t>สถานีอนามัยโคกมน</t>
  </si>
  <si>
    <t>สถานีอนามัยนาแก</t>
  </si>
  <si>
    <t>สถานีอนามัยห้วยผุก</t>
  </si>
  <si>
    <t>สถานีอนามัยขอนแก่น</t>
  </si>
  <si>
    <t>สถานีอนามัยโคกขมิ้น</t>
  </si>
  <si>
    <t>สถานีอนามัยโนนสว่าง</t>
  </si>
  <si>
    <t>สถานีอนามัยโคกหนองแก</t>
  </si>
  <si>
    <t>สถานีอนามัยนาโก</t>
  </si>
  <si>
    <t>ภูกระดึง,รพช.</t>
  </si>
  <si>
    <t>สถานีอนามัยนาแปนใต้</t>
  </si>
  <si>
    <t>รพ.สต.ปวนพุ</t>
  </si>
  <si>
    <t>หนองหิน,รพช.</t>
  </si>
  <si>
    <t>รพ.สต.หนองหมากแก้ว</t>
  </si>
  <si>
    <t>สถานีอนามัยผานกเค้า</t>
  </si>
  <si>
    <t>สถานีอนามัยห้วยส้มใต้</t>
  </si>
  <si>
    <t>รพ.สต.เฉลิมพระเกียรติ 60 พรรษา นวมินทราชินิ</t>
  </si>
  <si>
    <t>สถานีอนามัยห้วยส้ม</t>
  </si>
  <si>
    <t>รพ.สต.น้อยสามัคคี</t>
  </si>
  <si>
    <t>สอ.ศรีอุบล</t>
  </si>
  <si>
    <t>ภูหลวง,รพช.</t>
  </si>
  <si>
    <t>สอ.นามูลตุ่น</t>
  </si>
  <si>
    <t>สอ.เลยวังไสย์</t>
  </si>
  <si>
    <t>สอ.ใหม่พัฒนา</t>
  </si>
  <si>
    <t>สอ.สมศักดิ์พัฒนา</t>
  </si>
  <si>
    <t>ผาขาว,รพช.</t>
  </si>
  <si>
    <t>สอ.พวยเด้ง</t>
  </si>
  <si>
    <t>สอ.นาตาด</t>
  </si>
  <si>
    <t>สอ.โนนป่าซาง</t>
  </si>
  <si>
    <t>สอ.ห้วยยาง</t>
  </si>
  <si>
    <t>สอ.เพิ่มสุข</t>
  </si>
  <si>
    <t>สอ.หัวฝาย</t>
  </si>
  <si>
    <t>เอราวัณ,รพช.</t>
  </si>
  <si>
    <t>สอ.โป่งศรีโทน</t>
  </si>
  <si>
    <t>สอ.หนองใหญ่</t>
  </si>
  <si>
    <t>สอ.ห้วยป่าน</t>
  </si>
  <si>
    <t>สอ.ซำบุ่น</t>
  </si>
  <si>
    <t>สอ.นาเจริญ</t>
  </si>
  <si>
    <t>สถานีอนามัยโสกใหม่</t>
  </si>
  <si>
    <t>หาดคัมภีร์</t>
  </si>
  <si>
    <t>สถานีอนามัยปากหมัน</t>
  </si>
  <si>
    <t>สถานีอนามัยนากระเซ็ง</t>
  </si>
  <si>
    <t>สถานีอนามัยโนนวังแท่น</t>
  </si>
  <si>
    <t>สอ.ห้วยสีเสียด</t>
  </si>
  <si>
    <t>สอ.โนนสวรรค์</t>
  </si>
  <si>
    <t>สสอ.หนองหิน</t>
  </si>
  <si>
    <t>สอ.โป่งป่าติ้ว</t>
  </si>
  <si>
    <t>สอ.พรประเสริฐ</t>
  </si>
  <si>
    <t>รพ.สต.หลักร้อยหกสิบ</t>
  </si>
  <si>
    <t>สอ.นาอ่างคำ</t>
  </si>
  <si>
    <t>ห้วยอาลัย</t>
  </si>
  <si>
    <t>ชมเจริญ</t>
  </si>
  <si>
    <t>สำนักงานสาธารณสุขอำเภอเมืองสกลนคร</t>
  </si>
  <si>
    <t>สำนักงานสาธารณสุขอำเภอกุสุมาลย์</t>
  </si>
  <si>
    <t>สำนักงานสาธารณสุขอำเภอกุดบาก</t>
  </si>
  <si>
    <t>สำนักงานสาธารณสุขอำเภอพรรณานิคม</t>
  </si>
  <si>
    <t>สำนักงานสาธารณสุขอำเภอพังโคน</t>
  </si>
  <si>
    <t>สำนักงานสาธารณสุขอำเภอวาริชภูมิ</t>
  </si>
  <si>
    <t>สำนักงานสาธารณสุขอำเภอนิคมน้ำอูน</t>
  </si>
  <si>
    <t>สำนักงานสาธารณสุขอำเภอวานรนิวาส</t>
  </si>
  <si>
    <t>สำนักงานสาธารณสุขอำเภอคำตากล้า</t>
  </si>
  <si>
    <t>สำนักงานสาธารณสุขอำเภอบ้านม่วง</t>
  </si>
  <si>
    <t>สำนักงานสาธารณสุขอำเภออากาศอำนวย</t>
  </si>
  <si>
    <t>สำนักงานสาธารณสุขอำเภอสว่างแดนดิน</t>
  </si>
  <si>
    <t>สำนักงานสาธารณสุขอำเภอส่องดาว</t>
  </si>
  <si>
    <t>สำนักงานสาธารณสุขอำเภอเต่างอย</t>
  </si>
  <si>
    <t>สำนักงานสาธารณสุขอำเภอโคกศรีสุพรรณ</t>
  </si>
  <si>
    <t>สำนักงานสาธารณสุขอำเภอเจริญศิลป์</t>
  </si>
  <si>
    <t>สำนักงานสาธารณสุขอำเภอโพนนาแก้ว</t>
  </si>
  <si>
    <t>สำนักงานสาธารณสุขอำเภอภูพาน</t>
  </si>
  <si>
    <t>สอ.ธาตุเชิงชุม</t>
  </si>
  <si>
    <t>สกลนคร,รพศ.</t>
  </si>
  <si>
    <t>สอ.โคกเลาะ</t>
  </si>
  <si>
    <t>สอ.ดงมะไฟ ขมิ้น</t>
  </si>
  <si>
    <t>สอ.ทับสอ</t>
  </si>
  <si>
    <t>สอ.คูสนาม</t>
  </si>
  <si>
    <t>สอ.โนนหอม</t>
  </si>
  <si>
    <t>สอ.หนองสนม</t>
  </si>
  <si>
    <t>สอ.เชียงเครือ</t>
  </si>
  <si>
    <t>สอ.สร้างแก้วสมานมิตร</t>
  </si>
  <si>
    <t>สอ.ม่วงลาย</t>
  </si>
  <si>
    <t>สอ.แมด</t>
  </si>
  <si>
    <t>สอ.นาขาม</t>
  </si>
  <si>
    <t>สอ.พังขว้าง</t>
  </si>
  <si>
    <t>สอ.ดงขุมข้าว</t>
  </si>
  <si>
    <t>สอ.ดงมะไฟ</t>
  </si>
  <si>
    <t>สอ.ดงพัฒนา</t>
  </si>
  <si>
    <t>สอ.หนองปลาน้อย</t>
  </si>
  <si>
    <t>สอ.หนองลาด</t>
  </si>
  <si>
    <t>สอ.ดอนแคนใต้</t>
  </si>
  <si>
    <t>สอ.ฮางโฮง</t>
  </si>
  <si>
    <t>สอ.โคกก่อง</t>
  </si>
  <si>
    <t>สอ.บ้านบอน</t>
  </si>
  <si>
    <t>กุสุมาลย์,รพช.</t>
  </si>
  <si>
    <t>สอ.นาเพียงใหม่</t>
  </si>
  <si>
    <t>ศชช.โพธิไพศาล</t>
  </si>
  <si>
    <t>สอ.หนองบัวสร้าง</t>
  </si>
  <si>
    <t>ศชช..แสนพัน</t>
  </si>
  <si>
    <t>สอ.กุดแฮดสามัคคี</t>
  </si>
  <si>
    <t>กุดบาก,รพช.</t>
  </si>
  <si>
    <t>สอ.โพนงาม</t>
  </si>
  <si>
    <t>สอ.ดงนิมิต</t>
  </si>
  <si>
    <t>สอ.ค้อน้อย</t>
  </si>
  <si>
    <t>สอ.วังยาง</t>
  </si>
  <si>
    <t>พระอาจารย์ฝั้นอาจาโร,รพช.</t>
  </si>
  <si>
    <t>สอ.พอกน้อยพัฒนา</t>
  </si>
  <si>
    <t>สอ.โนนเรือ</t>
  </si>
  <si>
    <t>สอ.ไฮ่</t>
  </si>
  <si>
    <t>สอ.ช้างมิ่งพัฒนา</t>
  </si>
  <si>
    <t>สอ.หนองโดก</t>
  </si>
  <si>
    <t>สอ.ศรีวงศ์ทอง</t>
  </si>
  <si>
    <t>สอ.ผักคำภู</t>
  </si>
  <si>
    <t>สอ.บัวใหญ่</t>
  </si>
  <si>
    <t>สอ.บะฮีเหนือ</t>
  </si>
  <si>
    <t>สถานีอนามัยบ้านดงม่วงไข่</t>
  </si>
  <si>
    <t>พังโคน,รพช.</t>
  </si>
  <si>
    <t>สถานีอนามัยบ้านแร่</t>
  </si>
  <si>
    <t>สถานีอนามัยบ้านสุขเกษม</t>
  </si>
  <si>
    <t>สถานีอนามัยบ้านภูเงิน</t>
  </si>
  <si>
    <t>สถานีอนมามัยบ้านต้นผึ้งใหม่พัฒนา</t>
  </si>
  <si>
    <t>สถานีอนามัยบ้านโพนสวาง</t>
  </si>
  <si>
    <t>สอ.ตาดโพนไผ่</t>
  </si>
  <si>
    <t>วาริชภูมิ,รพช.</t>
  </si>
  <si>
    <t>สอ.ปลาโหล</t>
  </si>
  <si>
    <t>สอ.หนองท่ม</t>
  </si>
  <si>
    <t>สอ.ดอนยาวใหญ่</t>
  </si>
  <si>
    <t>สอ.จำปาทอง</t>
  </si>
  <si>
    <t>สอ.คำบิด</t>
  </si>
  <si>
    <t>สอ.ภูวงน้อย</t>
  </si>
  <si>
    <t>สอ.ดอนส้มโฮง</t>
  </si>
  <si>
    <t>นิคมน้ำอูน,รพช.</t>
  </si>
  <si>
    <t>สอ.หนองบัวบาน</t>
  </si>
  <si>
    <t>สอ.โนนสุวรรณ</t>
  </si>
  <si>
    <t>สอ.ปานเจริญ</t>
  </si>
  <si>
    <t>วานรนิวาส,รพช.</t>
  </si>
  <si>
    <t>สอ.คำหมูน</t>
  </si>
  <si>
    <t>สอ.ขัวก่าย</t>
  </si>
  <si>
    <t>สอ.โพนแพง</t>
  </si>
  <si>
    <t>สอ.ทุ่งโพธิ์</t>
  </si>
  <si>
    <t>สอ.โคกแสง</t>
  </si>
  <si>
    <t>สอ.โนนแต้</t>
  </si>
  <si>
    <t>หนองฮาง</t>
  </si>
  <si>
    <t>สอ.ห้วยหิน</t>
  </si>
  <si>
    <t>สอ.โนนอุดม</t>
  </si>
  <si>
    <t>สอ.นาซอ</t>
  </si>
  <si>
    <t>สอ.แสงเจริญ</t>
  </si>
  <si>
    <t>สอ.คอนสาย</t>
  </si>
  <si>
    <t>สอ.จำปาดง</t>
  </si>
  <si>
    <t>สอ.หนองแวง</t>
  </si>
  <si>
    <t>รพ.สต.เพีย</t>
  </si>
  <si>
    <t>คำตากล้า,รพช.</t>
  </si>
  <si>
    <t>รพ.สต.โพธิ์ชัย</t>
  </si>
  <si>
    <t>รพ.สต.หนองพอกใหญ่</t>
  </si>
  <si>
    <t>รพ.สต.หนองแสง</t>
  </si>
  <si>
    <t>รพ.สต.แพด</t>
  </si>
  <si>
    <t>สถานีอนามัยบ้านมาย</t>
  </si>
  <si>
    <t>บ้านม่วง,รพช.</t>
  </si>
  <si>
    <t>สถานีอนามัยบ้านดงห้วยเปลือย</t>
  </si>
  <si>
    <t>สถานีอนามัยบ้านคำยาง</t>
  </si>
  <si>
    <t>สถานีอนามัยบ้านโคกสง่า</t>
  </si>
  <si>
    <t>สถานีอนามัยบ้านห้วยหลัว</t>
  </si>
  <si>
    <t>สถานีอนามัยบ้านสุขสำราญ</t>
  </si>
  <si>
    <t>สถานีอนามัยบ้านหนองกวั่ง</t>
  </si>
  <si>
    <t>สถานีอนามัยบ้านบ่อแก้ว</t>
  </si>
  <si>
    <t>รพ.สต.บ้านนายอเหนือ</t>
  </si>
  <si>
    <t>อากาศอำนวย,รพช.</t>
  </si>
  <si>
    <t>รพ.สต.บ้านกุดจอก</t>
  </si>
  <si>
    <t>รพ.สต.บ้านวาใหญ่</t>
  </si>
  <si>
    <t>รพ.สต.บ้านโพนงาม</t>
  </si>
  <si>
    <t>รพ.สต.บ้านท่าก้อน</t>
  </si>
  <si>
    <t>รพ.สต.บ้านดอนแดง</t>
  </si>
  <si>
    <t>รพ.สต.บ้านนาฮี</t>
  </si>
  <si>
    <t>รพ.สต.บ้านบะหว้า</t>
  </si>
  <si>
    <t>รพ.สต.บ้านหนองสามขา</t>
  </si>
  <si>
    <t>สอ.คำสะอาด</t>
  </si>
  <si>
    <t>สมเด็จพระยุพราชสว่างแดนดิน,รพท.</t>
  </si>
  <si>
    <t>สอ.ต้าย</t>
  </si>
  <si>
    <t>สอ.บงเหนือ</t>
  </si>
  <si>
    <t>สอ.ยางชุม</t>
  </si>
  <si>
    <t>สอ.โคกสี</t>
  </si>
  <si>
    <t>สอ.ตาล</t>
  </si>
  <si>
    <t>สอ.หนองหลวง</t>
  </si>
  <si>
    <t>สอ.บงใต้</t>
  </si>
  <si>
    <t>สอ.บ่อร้าง</t>
  </si>
  <si>
    <t>สอ.ขาม</t>
  </si>
  <si>
    <t>สอ.พันนา</t>
  </si>
  <si>
    <t>สอ.สร้างแป้น</t>
  </si>
  <si>
    <t>สอ.ทรายมูล</t>
  </si>
  <si>
    <t>สอ.ตาลโกน</t>
  </si>
  <si>
    <t>สอ.โคกสุวรรณ</t>
  </si>
  <si>
    <t>สอ.ตาลเนิ้ง</t>
  </si>
  <si>
    <t>สอ.นาเตียง</t>
  </si>
  <si>
    <t>สอ.ธาตุทอง</t>
  </si>
  <si>
    <t>สอ.ถ่อน</t>
  </si>
  <si>
    <t>สอ.ท่าศิลา</t>
  </si>
  <si>
    <t>ส่องดาว,รพช.</t>
  </si>
  <si>
    <t>สอ.ชัยชนะ</t>
  </si>
  <si>
    <t>สอ.วัฒนา</t>
  </si>
  <si>
    <t>สถานีอนามัยบ้านโพนปลาโหล</t>
  </si>
  <si>
    <t>เต่างอย,รพช.</t>
  </si>
  <si>
    <t>สถานีอนามัยบ้านดงหลวง</t>
  </si>
  <si>
    <t>สถานีอนามัยบ้านคำข่า</t>
  </si>
  <si>
    <t>สถานีอนามัยบ้านนาหลวง</t>
  </si>
  <si>
    <t>สอ.ห้วยหีบ</t>
  </si>
  <si>
    <t>โคกศรีสุพรรณ,รพช.</t>
  </si>
  <si>
    <t>สอ.โพนค้อ</t>
  </si>
  <si>
    <t>สอ.ม่วงไข่</t>
  </si>
  <si>
    <t>สอ.โคกนาดี</t>
  </si>
  <si>
    <t>สอ.โพนทอง</t>
  </si>
  <si>
    <t>สอ.บ้านกุดนาขาม</t>
  </si>
  <si>
    <t>เจริญศิลป์,รพช.</t>
  </si>
  <si>
    <t>สอ.บ้านหนองแวง</t>
  </si>
  <si>
    <t>สอ.บ้านดอนสร้างไพร</t>
  </si>
  <si>
    <t>สอ.บ้านโคกศิลา</t>
  </si>
  <si>
    <t>สอ.บ้านดงสง่า</t>
  </si>
  <si>
    <t>สถานีอนามัยบ้านใหม่ไชยา</t>
  </si>
  <si>
    <t>โพนนาแก้ว,รพช.</t>
  </si>
  <si>
    <t>สถานีอนามัยบ้านใหม่หนองผือ</t>
  </si>
  <si>
    <t>สถานีอนามัยบ้านนาแก้ว</t>
  </si>
  <si>
    <t>สถานีอนามัยบ้านโพนแคน้อย</t>
  </si>
  <si>
    <t>สถานีอนามัยบ้านน้ำพุ</t>
  </si>
  <si>
    <t>สถานีอนามัยบ้านโพนบก</t>
  </si>
  <si>
    <t>สถานีอนามัยบ้านโนนสามัคคี</t>
  </si>
  <si>
    <t>รพ.สต.บ้านต้อน ตำบลสร้างค้อ</t>
  </si>
  <si>
    <t>พระอาจารย์แบน ธนากโร,รพช.</t>
  </si>
  <si>
    <t>รพ.สต.นายอ ตำบลสร้างค้อ</t>
  </si>
  <si>
    <t>รพ.สต.บ้านชมภูพานเหนือ ตำบลสร้างค้อ</t>
  </si>
  <si>
    <t>รพ.สต.บ้านหลุบเลา ตำบลหลุบเลา</t>
  </si>
  <si>
    <t>รพ.สต.บ้านฮ่องสิม ตำบลหลุบเลา</t>
  </si>
  <si>
    <t>รพ.สต.บ้านนางเติ่ง ตำบลโคกภู</t>
  </si>
  <si>
    <t>รพ.สต.บ้านบ่อเดือนห้า ตำบลโคกภู</t>
  </si>
  <si>
    <t>รพ.สต.บ้านกกปลาซิว ตำบลกกปลาซิว</t>
  </si>
  <si>
    <t>สอ.หนองไผ่</t>
  </si>
  <si>
    <t>สอ.ห้วยกอก</t>
  </si>
  <si>
    <t>สอ.บ้านโคก</t>
  </si>
  <si>
    <t>สอ.ส้งเปือย</t>
  </si>
  <si>
    <t>สอ.วังเยี่ยม</t>
  </si>
  <si>
    <t>รพ.สต.กุดจาน</t>
  </si>
  <si>
    <t>รพ.สต.บ้านดอนปอ</t>
  </si>
  <si>
    <t>สอ.นาถ่อน</t>
  </si>
  <si>
    <t>เทศบาลเมืองสกลนคร</t>
  </si>
  <si>
    <t>สอ.ดงคำโพธิ์</t>
  </si>
  <si>
    <t>สถานีอนามัยบ้านคำภูทอง</t>
  </si>
  <si>
    <t>สถานีอนามัยบ้านดงหม้อทอง</t>
  </si>
  <si>
    <t>สอ.ลาดกะเฌอ</t>
  </si>
  <si>
    <t>ศสช.รพ.สน.2</t>
  </si>
  <si>
    <t>ศสช.วัดแจ้ง</t>
  </si>
  <si>
    <t>รพ.สต.ภูเพ็ก</t>
  </si>
  <si>
    <t>เมืองหนองคาย,สสอ.</t>
  </si>
  <si>
    <t>ท่าบ่อ,สสอ.</t>
  </si>
  <si>
    <t>โพนพิสัย,สสอ.</t>
  </si>
  <si>
    <t>ศรีเชียงใหม่,สสอ.</t>
  </si>
  <si>
    <t>สังคม,สสอ.</t>
  </si>
  <si>
    <t>สระใคร,สสอ.</t>
  </si>
  <si>
    <t>เฝ้าไร่,สสอ.</t>
  </si>
  <si>
    <t>รัตนวาปี,สสอ.</t>
  </si>
  <si>
    <t>รพ.สต.มีชัย</t>
  </si>
  <si>
    <t>หนองคาย,รพท.</t>
  </si>
  <si>
    <t>รพ.สต.กวนวัน</t>
  </si>
  <si>
    <t>รพ.สต.เวียงคุก</t>
  </si>
  <si>
    <t>รพ.สต.วัดธาตุ</t>
  </si>
  <si>
    <t>รพ.สต.หาดคำ</t>
  </si>
  <si>
    <t>รพ.สต.หินโงม</t>
  </si>
  <si>
    <t>รพ.สต.บ้านท่าจาน</t>
  </si>
  <si>
    <t>รพ.สต.บ้านเดื่อ</t>
  </si>
  <si>
    <t>รพ.สต.ค่ายบกหวาน</t>
  </si>
  <si>
    <t>รพ.สต.โพนสว่าง</t>
  </si>
  <si>
    <t>รพ.สต.พระธาตุบังพวน</t>
  </si>
  <si>
    <t>รพ.สต.หนองกอมเกาะ</t>
  </si>
  <si>
    <t>รพ.สต.ปะโค</t>
  </si>
  <si>
    <t>รพ.สต.เมืองหมี</t>
  </si>
  <si>
    <t>รพ.สต.สีกาย</t>
  </si>
  <si>
    <t>สาถานีอนามัยน้ำโมง</t>
  </si>
  <si>
    <t>สมเด็จพระยุพราชท่าบ่อ,รพช.</t>
  </si>
  <si>
    <t>สถานีอนามัยท่าสำราญ</t>
  </si>
  <si>
    <t>สถานีอนามัยกองนาง</t>
  </si>
  <si>
    <t>สถานีอนามัยโคกคอน</t>
  </si>
  <si>
    <t>สถานีอนามัยบ้านเดื่อ</t>
  </si>
  <si>
    <t>สถานีอนามัยบ้านถ่อน</t>
  </si>
  <si>
    <t>งบไม่สัมพันธ์กัน</t>
  </si>
  <si>
    <t>สถานีอนามัยบ้านว่าน</t>
  </si>
  <si>
    <t>สถานีอนามัยนาข่า</t>
  </si>
  <si>
    <t>สถานีอนามัยโพนสา</t>
  </si>
  <si>
    <t>สถานีอนามัยหนองนาง</t>
  </si>
  <si>
    <t>สอ.ต.วัดหลวง</t>
  </si>
  <si>
    <t>โพนพิสัย,รพช.</t>
  </si>
  <si>
    <t>สอ.บ.ปากสวย</t>
  </si>
  <si>
    <t>สอ.บ.หนองกุ้งใต้</t>
  </si>
  <si>
    <t>สอ.ต.กุดบง</t>
  </si>
  <si>
    <t>สอ.ต.ชุมช้าง</t>
  </si>
  <si>
    <t>สอ.บ.บัว</t>
  </si>
  <si>
    <t>สอ.บ.ร่องโน</t>
  </si>
  <si>
    <t>รพ.สต.เหล่าต่างคำ</t>
  </si>
  <si>
    <t>สอ.ต.นาหนัง</t>
  </si>
  <si>
    <t>สอ.บ.ดงสระพัง</t>
  </si>
  <si>
    <t>สอ.ต.เซิม</t>
  </si>
  <si>
    <t>สอ.ต.บ้านโพธิ์</t>
  </si>
  <si>
    <t>สอ.บ.คำรุ่งเรือง</t>
  </si>
  <si>
    <t>สอ.ต.บ้านผือ</t>
  </si>
  <si>
    <t>สอ.ต.สร้างนางขาว</t>
  </si>
  <si>
    <t>รพ.สต.โพธิ์ตาก</t>
  </si>
  <si>
    <t>โพธิ์ตาก,รพช.</t>
  </si>
  <si>
    <t>รพ.สต.สาวแล</t>
  </si>
  <si>
    <t>สอ.บ้านหม้อ</t>
  </si>
  <si>
    <t>ศรีเชียงใหม่,รพช.</t>
  </si>
  <si>
    <t>สอ.พระพุทธบาท</t>
  </si>
  <si>
    <t>สอ.หนองปลาปาก</t>
  </si>
  <si>
    <t>สอ. นาโพธิ์</t>
  </si>
  <si>
    <t>รพ.สต.โพนทอง</t>
  </si>
  <si>
    <t>รพ.สต.ดอนไผ่</t>
  </si>
  <si>
    <t>รพ.สต.ด่านศรีสุข</t>
  </si>
  <si>
    <t>รพ.สต.สังคม</t>
  </si>
  <si>
    <t>สังคม,รพช.</t>
  </si>
  <si>
    <t>รพ.สต.ผาตั้ง</t>
  </si>
  <si>
    <t>รพ.สต.บ้านม่วง</t>
  </si>
  <si>
    <t>รพ.สต.นางิ้ว</t>
  </si>
  <si>
    <t>รพ.สต.เทพประทับ</t>
  </si>
  <si>
    <t>สถานีอนามัยตำบลสระใคร</t>
  </si>
  <si>
    <t>สระใคร,รพช.</t>
  </si>
  <si>
    <t>สถานีอนามัยตำบลคอกช้าง</t>
  </si>
  <si>
    <t>สถานีอนามัยตำบลบ้านฝาง</t>
  </si>
  <si>
    <t>สอ.เฉลิมพระเกียรติ60พรรษานวมินทราชินี</t>
  </si>
  <si>
    <t>เฝ้าไร่,รพช.</t>
  </si>
  <si>
    <t>รพ.สต.นาดี</t>
  </si>
  <si>
    <t>รพ.สต.หนองหลวง</t>
  </si>
  <si>
    <t>รพ.สต.วังไฮ</t>
  </si>
  <si>
    <t>รพ.สต.วังหลวง</t>
  </si>
  <si>
    <t>รพ.สต.โคกอุดม</t>
  </si>
  <si>
    <t>รพ.สต.อุดมพร</t>
  </si>
  <si>
    <t>สถานีอนามัยรัตนวาปี</t>
  </si>
  <si>
    <t>รัตนวาปี,รพช.</t>
  </si>
  <si>
    <t>สถานีอนามัยตำบลนาทับไฮ</t>
  </si>
  <si>
    <t>สถานีอนามัยตำบลบ้านต้อน</t>
  </si>
  <si>
    <t>สถานีอนามัยพระบาทนาสิงห์</t>
  </si>
  <si>
    <t>สถานีอนามัยตำบลโพนแพง</t>
  </si>
  <si>
    <t>สอ.ท่ากฐิน</t>
  </si>
  <si>
    <t>สอ. ห้วยไฮ</t>
  </si>
  <si>
    <t>โพธิ์ตาก,สสอ.</t>
  </si>
  <si>
    <t>สถานีอนามัยนายาง</t>
  </si>
  <si>
    <t>สอ.ดอนยานาง</t>
  </si>
  <si>
    <t>หนองบัวลำภู,รพท.</t>
  </si>
  <si>
    <t>สอ.ห้วยลึก</t>
  </si>
  <si>
    <t>สอ.หนองบัวโซม</t>
  </si>
  <si>
    <t>สอ.โนนคูณ</t>
  </si>
  <si>
    <t>สอ.ข้องโป้</t>
  </si>
  <si>
    <t>สอ.นามะเฟือง</t>
  </si>
  <si>
    <t>สอ.บ้านพร้าว</t>
  </si>
  <si>
    <t>สอ.บ้านบก</t>
  </si>
  <si>
    <t>สอ.นาเลิง</t>
  </si>
  <si>
    <t>สอ.ห้วยโจด</t>
  </si>
  <si>
    <t>สอ.หมากเลื่อม</t>
  </si>
  <si>
    <t>สอน.ทุ่งโปร่งฯ</t>
  </si>
  <si>
    <t>สอ.ยางหลวงเหนือ</t>
  </si>
  <si>
    <t>สอ.หนองบัวเหนือ</t>
  </si>
  <si>
    <t>สอ.นาคำไฮ</t>
  </si>
  <si>
    <t>สอ.ป่าไม้งาม</t>
  </si>
  <si>
    <t>สอ.โคกกลาง</t>
  </si>
  <si>
    <t>สอ.หนองหว้า</t>
  </si>
  <si>
    <t>สอ.โป่งแค</t>
  </si>
  <si>
    <t>นากลาง,รพช.</t>
  </si>
  <si>
    <t>สอ.นาหนองทุ่ม</t>
  </si>
  <si>
    <t>สอ.ร่องน้ำใส</t>
  </si>
  <si>
    <t>สอ.บ้านก่าน</t>
  </si>
  <si>
    <t>สอ.ซำเสี้ยว</t>
  </si>
  <si>
    <t>สอ.กุดกระสู้</t>
  </si>
  <si>
    <t>สอ.โนนม่วง</t>
  </si>
  <si>
    <t>สอ.ท่าอุทัย</t>
  </si>
  <si>
    <t>สอ.พนาวัลย์</t>
  </si>
  <si>
    <t>สอ.ป่าแดงงาม</t>
  </si>
  <si>
    <t>สอ.บ้านถิ่น</t>
  </si>
  <si>
    <t>โนนสัง,รพช.</t>
  </si>
  <si>
    <t>สอ.โสกก้านเหลือง</t>
  </si>
  <si>
    <t>สอ.ท่าลาด</t>
  </si>
  <si>
    <t>สอ.หนองเรือ</t>
  </si>
  <si>
    <t>สอ.ก้าวหน้า</t>
  </si>
  <si>
    <t>สอ.บ้านค้อ</t>
  </si>
  <si>
    <t>สอ.หนองทุ่ม</t>
  </si>
  <si>
    <t>สอ.ห้วยมะหรี่</t>
  </si>
  <si>
    <t>สอ.หนองตานา</t>
  </si>
  <si>
    <t>สอ.โคกม่วง</t>
  </si>
  <si>
    <t>สอ.นิคมพัฒนา</t>
  </si>
  <si>
    <t>สอ.ดงบาก</t>
  </si>
  <si>
    <t>สอ.ปางกู่</t>
  </si>
  <si>
    <t>สอ.ศรีวิชัย</t>
  </si>
  <si>
    <t>ศรีบุญเรือง,รพช.</t>
  </si>
  <si>
    <t>สอ.โนนอุดมพัฒนา</t>
  </si>
  <si>
    <t>สอ.กุดสะเทียน</t>
  </si>
  <si>
    <t>สอ.นากอก</t>
  </si>
  <si>
    <t>สอ.หินตลาด</t>
  </si>
  <si>
    <t>สอ.โนนสมบูรณ์</t>
  </si>
  <si>
    <t>สอ.ดอนเกล็ด</t>
  </si>
  <si>
    <t>สอ.โนนสงวน</t>
  </si>
  <si>
    <t>สอ.ฝายหิน</t>
  </si>
  <si>
    <t>สอ.ผาสุก</t>
  </si>
  <si>
    <t>สอ.หนองกุงแก้ว</t>
  </si>
  <si>
    <t>สอ.หนองแก</t>
  </si>
  <si>
    <t>สอ.หันนางาม</t>
  </si>
  <si>
    <t>สุวรรณคูหา,รพช.</t>
  </si>
  <si>
    <t>สอ.หินฮาว</t>
  </si>
  <si>
    <t>สอ.โนนปอแดง</t>
  </si>
  <si>
    <t>สอ.บ้านเซิน</t>
  </si>
  <si>
    <t>สอ.ค่ายสว่าง</t>
  </si>
  <si>
    <t>สอ.นาด่าน</t>
  </si>
  <si>
    <t>สอ.หนองบัวน้อย</t>
  </si>
  <si>
    <t>สอ.โชคชัย</t>
  </si>
  <si>
    <t>สอ.บุญทัน</t>
  </si>
  <si>
    <t>สอ.กุดผึ้ง</t>
  </si>
  <si>
    <t>สถานีอนามัยบ้านากลาง ตำบลนาเหล่า</t>
  </si>
  <si>
    <t>นาวัง เฉลิมพระเกียรติ 80 พรรษา,รพช.</t>
  </si>
  <si>
    <t>สถานีอนามัยบ้านผาเวียง ตำบลนาแก</t>
  </si>
  <si>
    <t>สถานีอนามัยบ้านนาแก ตำบลนาแก</t>
  </si>
  <si>
    <t>สสถานีอนามัยบ้านโนนภูทอง ตำบลวังทอง</t>
  </si>
  <si>
    <t>สถานีอนามัยบ้านนาเจริญ ตำบลวังทอง</t>
  </si>
  <si>
    <t>สถานีอนามัยบ้านวังปลาป้อม ตำบลวังปลาป้อม</t>
  </si>
  <si>
    <t>สถานีอนามัยบ้านวังม่วง ตำบลเทพคีรี</t>
  </si>
  <si>
    <t>สอ.วิจิตรพัฒนา</t>
  </si>
  <si>
    <t>สอ.ห้วยหว้า</t>
  </si>
  <si>
    <t>สอ.โคกนกพัฒนา</t>
  </si>
  <si>
    <t>สำนักงานสาธารณสุขอำเภอเมือง</t>
  </si>
  <si>
    <t>สำนักงานสาธารณสุขอำเภอกุดจับ</t>
  </si>
  <si>
    <t>สำนักงานสาธารณสุขอำเภอหนองวัวซอ</t>
  </si>
  <si>
    <t>สำนักงานสาธารณสุขอำเภอกุมภวาปี</t>
  </si>
  <si>
    <t>สำนักงานสาธารณสุขอำเภอโนนสะอาด</t>
  </si>
  <si>
    <t>สำนักงานสาธาณสุขอำเภอหนองหาน</t>
  </si>
  <si>
    <t>สำนักงานสาธารณสุขอำเภอทุ่งฝน</t>
  </si>
  <si>
    <t>สำนักงานสาธารณสุขอำเภอไชยวาน</t>
  </si>
  <si>
    <t>สำนักงานสาธารณสุขอำเภอศรีธาตุ</t>
  </si>
  <si>
    <t>สำนักงานสาธารณสุขอำเภอวังสามหมอ</t>
  </si>
  <si>
    <t>สำนักงานสำนักงานสาธารณสุขอำเภอบ้านดุง</t>
  </si>
  <si>
    <t>สำนักงานสาธารณสุขอำเภอบ้านผือ</t>
  </si>
  <si>
    <t>สำนักงานสาธารณสุขอำเภอน้ำโสม</t>
  </si>
  <si>
    <t>สำนักงานสาธารณสุขอำเภอเพ็ญ</t>
  </si>
  <si>
    <t>สำนักงานสาธารณสุขอำเภอสร้างคอม</t>
  </si>
  <si>
    <t>สำนักงานสาธารณสุขอำเภอหนองแสง</t>
  </si>
  <si>
    <t>สำนักงานสาธารณสุขอำเภอนายูง</t>
  </si>
  <si>
    <t>สำนักงานสาธารณสุขอำเภอพิบูลย์รักษ์</t>
  </si>
  <si>
    <t>สำนักงานสาธารณสุขกิ่งอำเภอกู่แก้ว</t>
  </si>
  <si>
    <t>สถานีอนามัยนิคมสงเคราะห์</t>
  </si>
  <si>
    <t>อุดรธานี,รพศ.</t>
  </si>
  <si>
    <t>สอ.บ้านขาว</t>
  </si>
  <si>
    <t>สอ.หนองบัว</t>
  </si>
  <si>
    <t>สอ.บ้านตาด</t>
  </si>
  <si>
    <t>สอ.นิคมทหารผ่านศึก</t>
  </si>
  <si>
    <t>สอ.โนนสูง</t>
  </si>
  <si>
    <t>สอ.หมูม่น</t>
  </si>
  <si>
    <t>สอ.จำปา</t>
  </si>
  <si>
    <t>สอ.เชียงยืน</t>
  </si>
  <si>
    <t>สอ.หนองนาคำ</t>
  </si>
  <si>
    <t>สอ.กุดสระ</t>
  </si>
  <si>
    <t>สอ.นาดี บ้านกุดลิงง้อ</t>
  </si>
  <si>
    <t>สถานีอนามัยบ้านเลื่อม</t>
  </si>
  <si>
    <t>สอ.เชียงพิณ</t>
  </si>
  <si>
    <t>สอ.สามพร้าว</t>
  </si>
  <si>
    <t>สอ.หนองไฮ</t>
  </si>
  <si>
    <t>สถานีอนามัยบ้านโสกน้ำขาว</t>
  </si>
  <si>
    <t>สอ.นาข่า</t>
  </si>
  <si>
    <t>สอ.โนนตูม</t>
  </si>
  <si>
    <t>สถานีอนามัยบ้านหนองใหญ่ (บ้านจั่น)</t>
  </si>
  <si>
    <t>สอ.หนองขอนกว้าง</t>
  </si>
  <si>
    <t>สถานีอนามัยโคกสะอาด</t>
  </si>
  <si>
    <t>สอ.นากว้าง</t>
  </si>
  <si>
    <t>สอ.แม่นนท์</t>
  </si>
  <si>
    <t>โรงพยาบาลส่งเสริมสุขภาพตำบลบ้านดงหวาย ต.กุดจับ อ.กุดจับ จ.อุดรธานี</t>
  </si>
  <si>
    <t>กุดจับ,รพช.</t>
  </si>
  <si>
    <t>โรงพยาบาลส่งเสริมสุขภาพตำบลบ้านโพธิ์ ตำบลปะโค อำเภอกุดจับ จังหวัดอุดรธานี</t>
  </si>
  <si>
    <t>โรงพยาบาลส่งเสริมสุขภาพตำบลบ้านขอนยูง ตำบลขอนยูง อำเภอกุดจับ จังหวัดอุดรธานี</t>
  </si>
  <si>
    <t>โรงพยาบาลส่งเสริมสุขภาพตำบลบ้านหนองฆ้อง ตำบลขอนยูง อำเภอกุดจับ จังหวัดอุดรธานี</t>
  </si>
  <si>
    <t>โรงพยาบาลส่งเสริมสุขภาพตำบลบ้านสร้างแป้น ต.เชียงเพ็ง อ.กุดจับ จ.อุดรธานี</t>
  </si>
  <si>
    <t>โรงพยาบาลส่งเสริมสุขภาพตำบลบ้านบ่อทอง ต.สร้างก่อ อ.กุดจับ จ.อุดรธานี</t>
  </si>
  <si>
    <t>โรงพยาบาลส่งเสริมสุขภาพตำบลบ้านตาลเลียน ต.ตาลเลียน อ.กุดจับ จ.อุดรธานี</t>
  </si>
  <si>
    <t>สถานีอนามัยหนองแสง</t>
  </si>
  <si>
    <t>หนองวัวซอ,รพช.</t>
  </si>
  <si>
    <t>สถานีอนามัยอูบมุง</t>
  </si>
  <si>
    <t>สถานีอนามัยโคกผักหอม</t>
  </si>
  <si>
    <t>สถานีอนามัยบ้านหนองแวงจุมพล</t>
  </si>
  <si>
    <t>สถานีอนามัยน้ำพ่น</t>
  </si>
  <si>
    <t>สถานีอนามัยหนองแซง</t>
  </si>
  <si>
    <t>สถานีอนามัยหนองเม็ก</t>
  </si>
  <si>
    <t>สถานีอนามัยโนนหวายใต้</t>
  </si>
  <si>
    <t>โรงพยาบาลส่งเสริมสุขภาพตำบลตูมใต้</t>
  </si>
  <si>
    <t>กุมภวาปี,รพท.</t>
  </si>
  <si>
    <t>โรงพยาบาลส่งเสริมสุขภาพตำบลพันดอน</t>
  </si>
  <si>
    <t>โรงพยาบาลส่งเสริมสุขภาพตำบลเวียงคำ</t>
  </si>
  <si>
    <t>โรงพยาบาลส่งเสริมสุขภาพตำบล บ้านหินฮาว</t>
  </si>
  <si>
    <t>โรงพยาบาลส่งเสริมสุขภาพตำบลแชแล</t>
  </si>
  <si>
    <t>โรงพยาบาลส่งเสริมสุขภาพตำบลอุ่มจาน</t>
  </si>
  <si>
    <t>ประจักษ์ศิลปาคม,รพช.</t>
  </si>
  <si>
    <t>โรงพยาบาลส่งเสริมสุขภาพตำบลเชียงแหว</t>
  </si>
  <si>
    <t>โรงพยาบาลส่งเสริมสุขภาพตำบลห้วยเกิ้ง</t>
  </si>
  <si>
    <t>โรงพยาบาลส่งเสริมสุขภาพตำบล บ้านโนนสมบูรณ์</t>
  </si>
  <si>
    <t>โรงพยาบาลส่งเสริมสุขภาพตำบล บ้านสะอาดนามูล</t>
  </si>
  <si>
    <t>โรงพยาบาลส่งเสริมสุขภาพตำบล เสอเพลอ</t>
  </si>
  <si>
    <t>โรงพยาบาลส่งเสริมสุขภาพตำบล บ้านทองอินทร์</t>
  </si>
  <si>
    <t>โรงพยาบาลส่งเสริมสุขภาพตำบลสีออ</t>
  </si>
  <si>
    <t>สถานีอนามัยเฉลิมพระเกียรตินาม่วง</t>
  </si>
  <si>
    <t>โรงพยาบาลส่งเสริมสุขภาพตำบลผาสุก</t>
  </si>
  <si>
    <t>โรงพยาบาลส่งเสริมสุขภาพตำบลท่าลี่</t>
  </si>
  <si>
    <t>โรงพยาบาลส่งเสริมสุขภาพตำบล บ้านเหล่าหมากจันทน์</t>
  </si>
  <si>
    <t>โรงพยาบาลส่งเสริมสุขภาพตำบลปะโค</t>
  </si>
  <si>
    <t>โรงพยาบาลส่งเสริมสุขภาพตำบล บ้านบุ่งหมากลาน</t>
  </si>
  <si>
    <t>โรงพยาบาลส่งเสริมสุขภาพตำบลหนองหว้า</t>
  </si>
  <si>
    <t>สถานีอนามัยหนองแวงใหญ่</t>
  </si>
  <si>
    <t>โนนสะอาด,รพช.</t>
  </si>
  <si>
    <t>สถานีอนามัยโนนสำราญ</t>
  </si>
  <si>
    <t>สถานีอนามัยท่าลุมภู</t>
  </si>
  <si>
    <t>สถานีอนามัยกุดดอกคำ</t>
  </si>
  <si>
    <t>สถานีอนามัยทมนางาม</t>
  </si>
  <si>
    <t>สถานีอนามัยทมป่าข่า</t>
  </si>
  <si>
    <t>สถานีอนามัยหนองกุงศรี</t>
  </si>
  <si>
    <t>รพ.สต.ต้ายสวรรค์ อ.หนองหาน จ.อุดรธานี</t>
  </si>
  <si>
    <t>หนองหาน,รพช.</t>
  </si>
  <si>
    <t>รพ.สต.หนองเม็ก อ.หนองหาน จ.อุดรธานี</t>
  </si>
  <si>
    <t>รพ.สต.พังงู อ.หนองหาน จ.อุดรธานี</t>
  </si>
  <si>
    <t>รพ.สต.สะแบง อ.หนองหาน จ.อุดรธานี</t>
  </si>
  <si>
    <t>รพ.สต.สร้อยพร้าว อ.หนองหาน จ.อุดรธานี</t>
  </si>
  <si>
    <t>รพ.สต.บ้านเชียง อ.หนองหาน จ.อุดรธานี</t>
  </si>
  <si>
    <t>รพ.สต.บ้านยา อ.หนองหาน จ.อุดรธานี</t>
  </si>
  <si>
    <t>รพ.สต.โพนงาม อ.หนองหาน จ.อุดรธานี</t>
  </si>
  <si>
    <t>รพ.สต.บ้านโคก อ.หนองหาน จ.อุดรธานี</t>
  </si>
  <si>
    <t>รพ.สต.ผักตบ อ.หนองหาน จ.อุดรธานี</t>
  </si>
  <si>
    <t>รพ.สต.หนองบัวแดง อ.หนองหาน จ.อุดรธานี</t>
  </si>
  <si>
    <t>รพ.สต.ดอนหายโศก อ.หนองหาน จ.อุดรธานี</t>
  </si>
  <si>
    <t>รพ.สต.บ้านต้อง อ.หนองหาน จ.อุดรธานี</t>
  </si>
  <si>
    <t>รพ.สต.กุดค้า</t>
  </si>
  <si>
    <t>ทุ่งฝน,รพช.</t>
  </si>
  <si>
    <t>รพ.สต.ทุ่งใหญ่ หมูที่ 2</t>
  </si>
  <si>
    <t>รพ.สต.ศรีสว่าง</t>
  </si>
  <si>
    <t>รพ.สต.นาชุมแสง</t>
  </si>
  <si>
    <t>รพ.สต.นาทม</t>
  </si>
  <si>
    <t>สถานีอนามัยหนองแวง</t>
  </si>
  <si>
    <t>ไชยวาน,รพช.</t>
  </si>
  <si>
    <t>สถานีอนามัยหนองแคน</t>
  </si>
  <si>
    <t>สถานีอนามัยคำเลาะ</t>
  </si>
  <si>
    <t>สถานีอนามัยห้วยยาง</t>
  </si>
  <si>
    <t>โรงพยาบาลส่งเสริมสุขภาพตำบลศรีสง่าเมือง</t>
  </si>
  <si>
    <t>ศรีธาตุ,รพช.</t>
  </si>
  <si>
    <t>โรงพยาบาลส่งเสริมสุขภาพตำบลท่าไฮ</t>
  </si>
  <si>
    <t>โรงพยาบาลส่งเสริมสุขภาพตำบลโนนม่วง</t>
  </si>
  <si>
    <t>โรงพยาบาลส่งเสริมสุขภาพตำบลบ้านโปร่ง</t>
  </si>
  <si>
    <t>โรงพยาบาลส่งเสริมสุขภาพตำบลหัวนาคำ</t>
  </si>
  <si>
    <t>โรงพยาบาลส่งเสริมสุขภาพตำบลคำค้อ</t>
  </si>
  <si>
    <t>โรงพยาบาลส่งเสริมสุขภาพตำบลหนองนกเขียน</t>
  </si>
  <si>
    <t>โรงพยาบาลส่งเสริมสุขภาพตำบลนายูง</t>
  </si>
  <si>
    <t>โรงพยาบาลส่งเสริมสุขภาพตำบลตาดทอง</t>
  </si>
  <si>
    <t>สถานีอนามัยหนองกุงทับม้า</t>
  </si>
  <si>
    <t>วังสามหมอ,รพช.</t>
  </si>
  <si>
    <t>สถานีอนามัยหนองหญ้าไซ</t>
  </si>
  <si>
    <t>สถานีอนามัยบะยาว</t>
  </si>
  <si>
    <t>สถานีอนามัยนาแกภูดิน</t>
  </si>
  <si>
    <t>สถานีอนามัยคำยาง</t>
  </si>
  <si>
    <t>สถานีอนามัยคำน้อย</t>
  </si>
  <si>
    <t>สถานีอนามัยคำโคกสูง</t>
  </si>
  <si>
    <t>สถานีอนามัยโนนสะอาด</t>
  </si>
  <si>
    <t>สถานีอนามัย สระแก้ว</t>
  </si>
  <si>
    <t>สมเด็จพระยุพราชบ้านดุง,รพช.</t>
  </si>
  <si>
    <t>สถานีอนามัย ดงเย็น</t>
  </si>
  <si>
    <t>สถานีอนามัย โพนสุง</t>
  </si>
  <si>
    <t>สถานีอนามัย ศรีเจริญ</t>
  </si>
  <si>
    <t>สถานีอนามัย นาเจริญ</t>
  </si>
  <si>
    <t>สถานีอนามัย ทรายมูล</t>
  </si>
  <si>
    <t>สถานีอนามัย บ้านทุ่ง</t>
  </si>
  <si>
    <t>สถานีอนามัย โนนสะอาด</t>
  </si>
  <si>
    <t>สถานีอนามัย นาไหม</t>
  </si>
  <si>
    <t>สถานีอนามัย ถ่อนนาลับ</t>
  </si>
  <si>
    <t>สถานีอนามัย วังดารา</t>
  </si>
  <si>
    <t>สถานีอนามัย บ้านม่วง</t>
  </si>
  <si>
    <t>สถานีอนามัย หนองสว่าง</t>
  </si>
  <si>
    <t>สถานีอนามัย โนนทองหลาง</t>
  </si>
  <si>
    <t>สถานีอนามัย โนนอุดม</t>
  </si>
  <si>
    <t>สอ.บ้านธาตุ อ.บ้านผือ จ.อุดรธานี</t>
  </si>
  <si>
    <t>บ้านผือ,รพช.</t>
  </si>
  <si>
    <t>สอ.ดงหวาย อ.บ้านผือ จ.อุดรธานี</t>
  </si>
  <si>
    <t>สอ.โนนสะอาด อ.บ้านผือ จ.อุดรธานี</t>
  </si>
  <si>
    <t>สอ.บ้านเทื่อม อ.บ้านผือ จ.อุดรธานี</t>
  </si>
  <si>
    <t>สอ.คำบง อ.บ้านผือ จ.อุดรธานี</t>
  </si>
  <si>
    <t>สอ.โนนทอง อ.บ้านผือ จ.อุดรธานี</t>
  </si>
  <si>
    <t>สอ.นาเตย อ.บ้านผือ จ.อุดรธานี</t>
  </si>
  <si>
    <t>สอ.ข้าวสาร อ.บ้านผือ จ.อุดรธานี</t>
  </si>
  <si>
    <t>สอ.โนนสว่าง อ.บ้านผือ จ.อุดรธานี</t>
  </si>
  <si>
    <t>สอ.บ้านม่วง อ.บ้านผือ จ.อุดรธานี</t>
  </si>
  <si>
    <t>สอ.กลางใหญ่ อ.บ้านผือ จ.อุดรธานี</t>
  </si>
  <si>
    <t>สอ.เมืองพาน อ.บ้านผือ จ.อุดรธานี</t>
  </si>
  <si>
    <t>สอ.หนองกาลึม อ.บ้านผือ จ.อุดรธานี</t>
  </si>
  <si>
    <t>สอ.คำด้วง อ.บ้านผือ จ.อุดรธานี</t>
  </si>
  <si>
    <t>สอ.ห้วยศิลาผาสุก อ.บ้านผือ จ.อุดรธานี</t>
  </si>
  <si>
    <t>สอ.หนองหัวคู อ.บ้านผือ จ.อุดรธานี</t>
  </si>
  <si>
    <t>สอ.บ้านค้อ อ.บ้านผือ จ.อุดรธานี</t>
  </si>
  <si>
    <t>สอ.น้ำโสม</t>
  </si>
  <si>
    <t>น้ำโสม,รพช.</t>
  </si>
  <si>
    <t>สอ.นาเมืองไทย</t>
  </si>
  <si>
    <t>สอ.บ้านหยวก</t>
  </si>
  <si>
    <t>สอ.โสมเยี่ยม</t>
  </si>
  <si>
    <t>สอ.ผากลางนา</t>
  </si>
  <si>
    <t>เพ็ญ รพสต.บ้านธาตุ</t>
  </si>
  <si>
    <t>เพ็ญ,รพช.</t>
  </si>
  <si>
    <t>เพ็ญ รพสต.นิคม</t>
  </si>
  <si>
    <t>เพ็ญ สถานีอนามัยนาพู่</t>
  </si>
  <si>
    <t>เพ็ญ รพสต.บ้านหลวง</t>
  </si>
  <si>
    <t>เพ็ญ รพสต.เชียงหวาง</t>
  </si>
  <si>
    <t>เพ็ญ รพสต.สุมเส้า</t>
  </si>
  <si>
    <t>เพ็ญ รพสต.นาบัว</t>
  </si>
  <si>
    <t>เพ็ญ รพสต.บ้านเหล่า</t>
  </si>
  <si>
    <t>เพ็ญ รพสต.จอมศรี</t>
  </si>
  <si>
    <t>เพ็ญ รพสต.บ้านคอนเลียบ</t>
  </si>
  <si>
    <t>เพ็ญ รพสต.โพนสวรค์</t>
  </si>
  <si>
    <t>เพ็ญ รพสต.สร้างแป้น</t>
  </si>
  <si>
    <t>สอ.เชียงดา</t>
  </si>
  <si>
    <t>สร้างคอม,รพช.</t>
  </si>
  <si>
    <t>สอ.บ้านยวด</t>
  </si>
  <si>
    <t>สอ.บ้านหายโศก</t>
  </si>
  <si>
    <t>สอ.บ้านหินโงม</t>
  </si>
  <si>
    <t>สถานีอนามัยแสงทอง</t>
  </si>
  <si>
    <t>หนองแสง,รพช.</t>
  </si>
  <si>
    <t>สถานีอนามัยท่าสี</t>
  </si>
  <si>
    <t>สถานีอนามัยบ้านแสงสว่าง ต.แสงสว่าง</t>
  </si>
  <si>
    <t>สอ.บ้านนายูง</t>
  </si>
  <si>
    <t>นายูง,รพช.</t>
  </si>
  <si>
    <t>สอ.บ้านห้วยทราย</t>
  </si>
  <si>
    <t>สอ.บ้านก้อง</t>
  </si>
  <si>
    <t>สอ.บ้านนาตูม</t>
  </si>
  <si>
    <t>สอ.บ้านนาแค</t>
  </si>
  <si>
    <t>สอ.บ้านเพิ่ม</t>
  </si>
  <si>
    <t>สอ.บ้านโนนทอง</t>
  </si>
  <si>
    <t>สถานีอนามัยบ้านแดง</t>
  </si>
  <si>
    <t>พิบูลย์รักษ์,รพช.</t>
  </si>
  <si>
    <t>สถานีอนามัยนาทราย</t>
  </si>
  <si>
    <t>สถานีอนามัยนายม</t>
  </si>
  <si>
    <t>รพ.สต.บ้านจีต</t>
  </si>
  <si>
    <t>กู่แก้ว,รพช.</t>
  </si>
  <si>
    <t>รพ.สต.โนนทองอินทร์</t>
  </si>
  <si>
    <t>รพ.สต.ค้อใหญ่</t>
  </si>
  <si>
    <t>รพ.สต.คอนสาย</t>
  </si>
  <si>
    <t>ห้วยเกิ้ง,รพช.</t>
  </si>
  <si>
    <t>สถานีอนามัยบ้านหนองหมื่นท้าว</t>
  </si>
  <si>
    <t>สอ.หนองใส</t>
  </si>
  <si>
    <t>สอ.หนองตะไก้</t>
  </si>
  <si>
    <t>โรงพยาบาลส่งเสริมสุขภาพตำบลบ้านโคกสว่าง ต.ปะโค อ.กุดจับ จ.อุดรธานี</t>
  </si>
  <si>
    <t>โรงยาบาลส่งเสริมสุขภาพตำบลบ้านเหล่าตำแย ต.ตาลเลียน อ.กุดจับ จ.อุดรธานี</t>
  </si>
  <si>
    <t>สถานีอนามัยกุดหมากไฟ</t>
  </si>
  <si>
    <t>สถานีอนามัยหนองบัวบาน</t>
  </si>
  <si>
    <t>สถานีอนามัยนาเหล่า</t>
  </si>
  <si>
    <t>รพ.สต.ดงบาก อ.หนองหาน จ.อุดรธานี</t>
  </si>
  <si>
    <t>รพ.สต.คำสีดา</t>
  </si>
  <si>
    <t>โรงพยาบาลส่งเสริมสุขภาพตำบลห้วยผึ้ง</t>
  </si>
  <si>
    <t>โรงพยาบาลส่งเสริมสุขภาพตำบลนาเรียง</t>
  </si>
  <si>
    <t>สถานีอนามัยนาตาด</t>
  </si>
  <si>
    <t>สถานีอนามัยคำไฮ</t>
  </si>
  <si>
    <t>สอ.น้ำปู่น้อย</t>
  </si>
  <si>
    <t>สอ.บ้านเชียงดี</t>
  </si>
  <si>
    <t>สำนักงานสาธารณสุขกิ่งอำเภอประจักษ์</t>
  </si>
  <si>
    <t>สอ.สระคุ อ.บ้านผือ จ.อุดรธานี</t>
  </si>
  <si>
    <t>เพ็ญ รพสต.หนองแสนตอ</t>
  </si>
  <si>
    <t>สถานีอนามัยถ่อนนาเพลิน</t>
  </si>
  <si>
    <t>รพ.สต.ซำป่ารัง</t>
  </si>
  <si>
    <t>สอ.หนองแวง อ.บ้านผือ จ.อุดรธานี</t>
  </si>
  <si>
    <t>โรงพยาบาลส่งเสริมสุขภาพตำลบ้านดงบัง ต.กุดจับ อ.กุดจับ จ.อุดรธานี</t>
  </si>
  <si>
    <t>โรงพยาบาลส่งเสริมสุขภาพตำบล บ้านผือ</t>
  </si>
  <si>
    <t>โรงพยาบาลส่งเสริมสุขภาพตำบลคำเมย</t>
  </si>
  <si>
    <t>สอ.นาล้อม อ.บ้านผือ จ.อุดรธานี</t>
  </si>
  <si>
    <t>เพ็ญ รพสต.บ้านด่าน</t>
  </si>
  <si>
    <t>สอ.คีรีวงกต</t>
  </si>
  <si>
    <t>สอ.บ้านกลิ้งคำ</t>
  </si>
  <si>
    <t>โรงพยาบาลส่งเสริมสุขภาพตำบลบ้านโสกแก ต.เมืองเพีย อ.กุดจับ จ.อุดรธานี</t>
  </si>
  <si>
    <t>เอกสารแนบ 1</t>
  </si>
  <si>
    <t>สำหรับเดือนมีนาคม 2564  ปีงบประมาณ 2564 (ข้อมูล ณ วันที่ 26 เมษายน 2564 เวลา 09.30 น.)</t>
  </si>
  <si>
    <t xml:space="preserve">                                                   สำหรับเดือนมีนาคม 2564  ปีงบประมาณ 2564 (ข้อมูล ณ วันที่ 26 เมษายน 2564 เวลา 09.30 น.)</t>
  </si>
  <si>
    <t>CodeL3</t>
  </si>
  <si>
    <t>1101000000.000</t>
  </si>
  <si>
    <t>1102000000.000</t>
  </si>
  <si>
    <t>1105000000.000</t>
  </si>
  <si>
    <t>1205000000.000</t>
  </si>
  <si>
    <t>1206000000.000</t>
  </si>
  <si>
    <t>1209000000.000</t>
  </si>
  <si>
    <t>2101000000.000</t>
  </si>
  <si>
    <t>2102000000.000</t>
  </si>
  <si>
    <t>2103000000.000</t>
  </si>
  <si>
    <t>2109000000.000</t>
  </si>
  <si>
    <t>2111000000.000</t>
  </si>
  <si>
    <t>2213000000.000</t>
  </si>
  <si>
    <t>3101000000.000</t>
  </si>
  <si>
    <t>3102000000.000</t>
  </si>
  <si>
    <t>3105000000.000</t>
  </si>
  <si>
    <t>4203000000.000</t>
  </si>
  <si>
    <t>4301010000.000</t>
  </si>
  <si>
    <t>4302000000.000</t>
  </si>
  <si>
    <t>4303000000.000</t>
  </si>
  <si>
    <t>4306000000.000</t>
  </si>
  <si>
    <t>4307000000.000</t>
  </si>
  <si>
    <t>4308000000.000</t>
  </si>
  <si>
    <t>4313000000.000</t>
  </si>
  <si>
    <t>5101000000.000</t>
  </si>
  <si>
    <t>5102000000.000</t>
  </si>
  <si>
    <t>5103000000.000</t>
  </si>
  <si>
    <t>5104000000.000</t>
  </si>
  <si>
    <t>5105000000.000</t>
  </si>
  <si>
    <t>5107000000.000</t>
  </si>
  <si>
    <t>5210000000.000</t>
  </si>
  <si>
    <t>Name3</t>
  </si>
  <si>
    <t>1.1.1 เงินสดและรายการเทียบเท่าเงินสด</t>
  </si>
  <si>
    <t>1.1.2 ลูกหนี้หมุนเวียนและรายได้ค้างรับ</t>
  </si>
  <si>
    <t>1.1.5 สินค้าและวัสดุคงเหลือ</t>
  </si>
  <si>
    <t>1.2.4 อาคาร</t>
  </si>
  <si>
    <t>1.2.5 ครุภัณฑ์</t>
  </si>
  <si>
    <t>1.2.6 สินทรัพย์ไม่มีตัวตน</t>
  </si>
  <si>
    <t>2.1.1 เจ้าหนี้ระยะสั้น</t>
  </si>
  <si>
    <t>2.1.2 ค่าใช้จ่ายค้างจ่าย</t>
  </si>
  <si>
    <t>2.1.3 รายได้รับล่วงหน้า</t>
  </si>
  <si>
    <t>2.1.5 รายได้รอการรับรู้</t>
  </si>
  <si>
    <t xml:space="preserve">2.1.6 เงินรับฝากระยะสั้น </t>
  </si>
  <si>
    <t>2.2.3 หนี้สินไม่หมุนเวียนอื่น</t>
  </si>
  <si>
    <t>รายได้สูง/(ต่ำ)กว่า ค่าใช้จ่ายสุทธิ</t>
  </si>
  <si>
    <t>รายได้สูง/(ต่ำ)กว่าค่าใช้จ่ายสะสม</t>
  </si>
  <si>
    <t>ทุน</t>
  </si>
  <si>
    <t>4.1.3 รายได้ดอกเบี้ยของแผ่นดิน</t>
  </si>
  <si>
    <t>4.2.1 รายได้จากการขายสินค้าและบริการของหน่วยงาน</t>
  </si>
  <si>
    <t>4.2.2 รายได้จากการช่วยเหลือ และบริจาคของหน่วยงาน</t>
  </si>
  <si>
    <t>4.2.3 รายได้ดอกเบี้ยของหน่วยงาน</t>
  </si>
  <si>
    <t>4.2.4 รายรับจากการขายสินทรัพย์ของหน่วยงาน</t>
  </si>
  <si>
    <t>4.2.5 รายได้ระหว่างหน่วยงานของหน่วยงานภาครัฐที่ได้รับจากรัฐบาล</t>
  </si>
  <si>
    <t>4.2.6 รายได้ระหว่างหน่วยงานกรณีอื่น</t>
  </si>
  <si>
    <t>4.2.7 รายได้อื่น</t>
  </si>
  <si>
    <t>5.1.1 ค่าใช้จ่ายบุคลากร</t>
  </si>
  <si>
    <t>5.1.3 ค่าใช้จ่ายด้านการฝึกอบรม</t>
  </si>
  <si>
    <t>5.1.4 ค่าใช้จ่ายในการเดินทาง</t>
  </si>
  <si>
    <t>5.1.5 ค่าตอบแทน ใช้สอยวัสดุ และค่าสาธารณูปโภค</t>
  </si>
  <si>
    <t>5.1.6 ค่าเสื่อมราคาและค่าตัดจำหน่าย</t>
  </si>
  <si>
    <t>5.1.7 ค่าใช้จ่ายเงินอุดหนุน</t>
  </si>
  <si>
    <t>5.2.4 ค่าใช้จ่ายระหว่างหน่วยงานกรณีอื่น</t>
  </si>
  <si>
    <t>รวมจังหวัด</t>
  </si>
  <si>
    <t>00438 ปากคาด,สสอ_</t>
  </si>
  <si>
    <t>00440 ศรีวิไล,สสอ_</t>
  </si>
  <si>
    <t>00441 บุ่งคล้า,สสอ_</t>
  </si>
  <si>
    <t>04169 สอ_ดอนยานาง</t>
  </si>
  <si>
    <t>04170 สอ_ห้วยลึก</t>
  </si>
  <si>
    <t>04171 สอ_หนองบัวโซม</t>
  </si>
  <si>
    <t>04172 สอ_หัวนา</t>
  </si>
  <si>
    <t>04173 สอ_โนนคูณ</t>
  </si>
  <si>
    <t>04174 สอ_ข้องโป้</t>
  </si>
  <si>
    <t>04175 สอ_นามะเฟือง</t>
  </si>
  <si>
    <t>04176 สอ_บ้านพร้าว</t>
  </si>
  <si>
    <t>04177 สอ_บ้านบก</t>
  </si>
  <si>
    <t>04178 สอ_นาเลิง</t>
  </si>
  <si>
    <t>04179 สอ_ห้วยโจด</t>
  </si>
  <si>
    <t>04180 สอ_หมากเลื่อม</t>
  </si>
  <si>
    <t>04181 สอน_ทุ่งโปร่งฯ</t>
  </si>
  <si>
    <t>04182 สอ_ยางหลวงเหนือ</t>
  </si>
  <si>
    <t>04184 สอ_หนองบัวเหนือ</t>
  </si>
  <si>
    <t>04185 สอ_นาคำไฮ</t>
  </si>
  <si>
    <t>04186 สอ_ป่าไม้งาม</t>
  </si>
  <si>
    <t>04187 สอ_โคกกลาง</t>
  </si>
  <si>
    <t>04188 สอ_หนองหว้า</t>
  </si>
  <si>
    <t>04189 สอ_โป่งแค</t>
  </si>
  <si>
    <t>04190 สอ_นาหนองทุ่ม</t>
  </si>
  <si>
    <t>04191 สอ_ร่องน้ำใส</t>
  </si>
  <si>
    <t>04192 สอ_บ้านก่าน</t>
  </si>
  <si>
    <t>04193 สอ_ซำเสี้ยว</t>
  </si>
  <si>
    <t>04194 สอ_กุดกระสู้</t>
  </si>
  <si>
    <t>04195 สอ_ยางชุม</t>
  </si>
  <si>
    <t>04196 สอ_โนนม่วง</t>
  </si>
  <si>
    <t>04197 สอ_ท่าอุทัย</t>
  </si>
  <si>
    <t>04198 สอ_พนาวัลย์</t>
  </si>
  <si>
    <t>04199 สอ_ป่าแดงงาม</t>
  </si>
  <si>
    <t>04200 สอ_บ้านถิ่น</t>
  </si>
  <si>
    <t>04201 สอ_โสกก้านเหลือง</t>
  </si>
  <si>
    <t>04202 สอ_ท่าลาด</t>
  </si>
  <si>
    <t>04203 สอ_หนองเรือ</t>
  </si>
  <si>
    <t>04204 สอ_หนองแวง</t>
  </si>
  <si>
    <t>04205 สอ_ก้าวหน้า</t>
  </si>
  <si>
    <t>04206 สอ_บ้านค้อ</t>
  </si>
  <si>
    <t>04207 สอ_หนองทุ่ม</t>
  </si>
  <si>
    <t>04208 สอ_ห้วยมะหรี่</t>
  </si>
  <si>
    <t>04209 สอ_หนองตานา</t>
  </si>
  <si>
    <t>04210 สอ_โคกม่วง</t>
  </si>
  <si>
    <t>04211 สอ_นิคมพัฒนา</t>
  </si>
  <si>
    <t>04212 สอ_ดงบาก</t>
  </si>
  <si>
    <t>04213 สอ_ปางกู่</t>
  </si>
  <si>
    <t>04214 สอ_ศรีวิชัย</t>
  </si>
  <si>
    <t>04215 สอ_โนนอุดมพัฒนา</t>
  </si>
  <si>
    <t>04216 สอ_กุดสะเทียน</t>
  </si>
  <si>
    <t>04217 สอ_นากอก</t>
  </si>
  <si>
    <t>04218 สอ_นาหนองทุ่ม</t>
  </si>
  <si>
    <t>04219 สอ_หินตลาด</t>
  </si>
  <si>
    <t>04220 สอ_โนนคูณ</t>
  </si>
  <si>
    <t>04221 สอ_โนนสมบูรณ์</t>
  </si>
  <si>
    <t>04222 สอ_ดอนเกล็ด</t>
  </si>
  <si>
    <t>04223 สอ_โนนสงวน</t>
  </si>
  <si>
    <t>04224 สอ_ฝายหิน</t>
  </si>
  <si>
    <t>04225 สอ_ผาสุก</t>
  </si>
  <si>
    <t>04226 สอ_หนองกุงแก้ว</t>
  </si>
  <si>
    <t>04227 สอ_หนองแก</t>
  </si>
  <si>
    <t>04228 สอ_ทรายมูล</t>
  </si>
  <si>
    <t>04229 สอ_หันนางาม</t>
  </si>
  <si>
    <t>04230 สอ_โนนสมบูรณ์</t>
  </si>
  <si>
    <t>04231 สอ_หินฮาว</t>
  </si>
  <si>
    <t>04232 สอ_โนนปอแดง</t>
  </si>
  <si>
    <t>04233 สอ_บ้านเซิน</t>
  </si>
  <si>
    <t>04234 สอ_ค่ายสว่าง</t>
  </si>
  <si>
    <t>04235 สอ_นาด่าน</t>
  </si>
  <si>
    <t>04236 สอ_หนองบัวน้อย</t>
  </si>
  <si>
    <t>04237 สอ_ดงมะไฟ</t>
  </si>
  <si>
    <t>04238 สอ_โชคชัย</t>
  </si>
  <si>
    <t>04239 สอ_บุญทัน</t>
  </si>
  <si>
    <t>04240 สอ_กุดผึ้ง</t>
  </si>
  <si>
    <t>04241 สถานีอนามัยบ้านากลาง ตำบลนาเหล่า</t>
  </si>
  <si>
    <t>04242 สถานีอนามัยบ้านผาเวียง ตำบลนาแก</t>
  </si>
  <si>
    <t>04243 สถานีอนามัยบ้านนาแก ตำบลนาแก</t>
  </si>
  <si>
    <t>04244 สสถานีอนามัยบ้านโนนภูทอง ตำบลวังทอง</t>
  </si>
  <si>
    <t>04245 สถานีอนามัยบ้านนาเจริญ ตำบลวังทอง</t>
  </si>
  <si>
    <t>04246 สถานีอนามัยบ้านวังปลาป้อม ตำบลวังปลาป้อม</t>
  </si>
  <si>
    <t>04247 สถานีอนามัยบ้านวังม่วง ตำบลเทพคีรี</t>
  </si>
  <si>
    <t>11741 สอ_วิจิตรพัฒนา</t>
  </si>
  <si>
    <t>13892 สอ_โนนสมบูรณ์</t>
  </si>
  <si>
    <t>13893 สอ_ห้วยหว้า</t>
  </si>
  <si>
    <t>13895 สอ_โคกนกพัฒนา</t>
  </si>
  <si>
    <t>14864 สอ_โนนสวรรค์</t>
  </si>
  <si>
    <t>1106000000.000</t>
  </si>
  <si>
    <t>1204000000.000</t>
  </si>
  <si>
    <t>1211000000.000</t>
  </si>
  <si>
    <t>2116000000.000</t>
  </si>
  <si>
    <t>5108000000.000</t>
  </si>
  <si>
    <t>5203000000.000</t>
  </si>
  <si>
    <t>1.1.6 สินทรัพย์หมุนเวียนอื่น</t>
  </si>
  <si>
    <t>1.2.3 ที่ดิน</t>
  </si>
  <si>
    <t>1.2.7 งานระหว่างก่อสร้าง</t>
  </si>
  <si>
    <t>2.1.7 หนี้สินหมุนเวียนอื่น</t>
  </si>
  <si>
    <t>5.1.8 หนี้สูญและหนี้สงสัยจะสูญ</t>
  </si>
  <si>
    <t>5.2.1 ค่าจำหน่ายจากการขายทรัพย์สิน</t>
  </si>
  <si>
    <t>04481 สถานีอนามัยนิคมสงเคราะห์</t>
  </si>
  <si>
    <t>04482 สอ_บ้านขาว</t>
  </si>
  <si>
    <t>04483 สอ_หนองบัว</t>
  </si>
  <si>
    <t>04484 สอ_บ้านตาด</t>
  </si>
  <si>
    <t>04485 สอ_นิคมทหารผ่านศึก</t>
  </si>
  <si>
    <t>04486 สอ_โนนสูง</t>
  </si>
  <si>
    <t>04487 สอ_หมูม่น</t>
  </si>
  <si>
    <t>04488 สอ_จำปา</t>
  </si>
  <si>
    <t>04489 สอ_เชียงยืน</t>
  </si>
  <si>
    <t>04490 สอ_หนองนาคำ</t>
  </si>
  <si>
    <t>04491 สอ_กุดสระ</t>
  </si>
  <si>
    <t>04492 สอ_นาดี บ้านกุดลิงง้อ</t>
  </si>
  <si>
    <t>04493 สถานีอนามัยบ้านเลื่อม</t>
  </si>
  <si>
    <t>04494 สอ_เชียงพิณ</t>
  </si>
  <si>
    <t>04495 สอ_สามพร้าว</t>
  </si>
  <si>
    <t>04496 สอ_หนองไฮ</t>
  </si>
  <si>
    <t>04497 สถานีอนามัยบ้านโสกน้ำขาว</t>
  </si>
  <si>
    <t>04498 สอ_นาข่า</t>
  </si>
  <si>
    <t>04499 สอ_โนนตูม</t>
  </si>
  <si>
    <t>04500 สถานีอนามัยบ้านหนองใหญ่ (บ้านจั่น)</t>
  </si>
  <si>
    <t>04501 สอ_หนองขอนกว้าง</t>
  </si>
  <si>
    <t>04502 สถานีอนามัยโคกสะอาด</t>
  </si>
  <si>
    <t>04503 สอ_นากว้าง</t>
  </si>
  <si>
    <t>04504 สอ_แม่นนท์</t>
  </si>
  <si>
    <t>04505 โรงพยาบาลส่งเสริมสุขภาพตำบลบ้านดงหวาย ต_กุดจับ อ_กุดจับ จ_</t>
  </si>
  <si>
    <t>04506 โรงพยาบาลส่งเสริมสุขภาพตำบลบ้านโพธิ์  ตำบลปะโค  อำเภอกุดจั</t>
  </si>
  <si>
    <t>04507 โรงพยาบาลส่งเสริมสุขภาพตำบลบ้านขอนยูง ตำบลขอนยูง อำเภอกุดจ</t>
  </si>
  <si>
    <t>04508 โรงพยาบาลส่งเสริมสุขภาพตำบลบ้านหนองฆ้อง  ตำบลขอนยูง  อำเภอ</t>
  </si>
  <si>
    <t>04509 โรงพยาบาลส่งเสริมสุขภาพตำบลบ้านสร้างแป้น  ต_เชียงเพ็ง  อ_ก</t>
  </si>
  <si>
    <t>04510 โรงพยาบาลส่งเสริมสุขภาพตำบลบ้านบ่อทอง ต_สร้างก่อ อ_กุดจับ</t>
  </si>
  <si>
    <t>04511 โรงพยาบาลส่งเสริมสุขภาพตำบลบ้านตาลเลียน ต_ตาลเลียน อ_กุดจั</t>
  </si>
  <si>
    <t>04513 สถานีอนามัยหนองแสง</t>
  </si>
  <si>
    <t>04514 สถานีอนามัยอูบมุง</t>
  </si>
  <si>
    <t>04515 สถานีอนามัยโคกผักหอม</t>
  </si>
  <si>
    <t>04516 สถานีอนามัยบ้านหนองแวงจุมพล</t>
  </si>
  <si>
    <t>04518 สถานีอนามัยน้ำพ่น</t>
  </si>
  <si>
    <t>04519 สถานีอนามัยหนองแซง</t>
  </si>
  <si>
    <t>04520 สถานีอนามัยหนองเม็ก</t>
  </si>
  <si>
    <t>04521 สถานีอนามัยโนนหวายใต้</t>
  </si>
  <si>
    <t>04522 โรงพยาบาลส่งเสริมสุขภาพตำบลตูมใต้</t>
  </si>
  <si>
    <t>04523 โรงพยาบาลส่งเสริมสุขภาพตำบลพันดอน</t>
  </si>
  <si>
    <t>04524 โรงพยาบาลส่งเสริมสุขภาพตำบลเวียงคำ</t>
  </si>
  <si>
    <t>04525 โรงพยาบาลส่งเสริมสุขภาพตำบล  บ้านหินฮาว</t>
  </si>
  <si>
    <t>04526 โรงพยาบาลส่งเสริมสุขภาพตำบลแชแล</t>
  </si>
  <si>
    <t>04527 โรงพยาบาลส่งเสริมสุขภาพตำบลอุ่มจาน</t>
  </si>
  <si>
    <t>04528 โรงพยาบาลส่งเสริมสุขภาพตำบลเชียงแหว</t>
  </si>
  <si>
    <t>04529 โรงพยาบาลส่งเสริมสุขภาพตำบลห้วยเกิ้ง</t>
  </si>
  <si>
    <t>04530 โรงพยาบาลส่งเสริมสุขภาพตำบล บ้านโนนสมบูรณ์</t>
  </si>
  <si>
    <t>04531 โรงพยาบาลส่งเสริมสุขภาพตำบล บ้านสะอาดนามูล</t>
  </si>
  <si>
    <t>04532 โรงพยาบาลส่งเสริมสุขภาพตำบล เสอเพลอ</t>
  </si>
  <si>
    <t>04533 โรงพยาบาลส่งเสริมสุขภาพตำบล บ้านทองอินทร์</t>
  </si>
  <si>
    <t>04534 โรงพยาบาลส่งเสริมสุขภาพตำบลสีออ</t>
  </si>
  <si>
    <t>04535 สถานีอนามัยเฉลิมพระเกียรตินาม่วง</t>
  </si>
  <si>
    <t>04536 โรงพยาบาลส่งเสริมสุขภาพตำบลผาสุก</t>
  </si>
  <si>
    <t>04537 โรงพยาบาลส่งเสริมสุขภาพตำบลท่าลี่</t>
  </si>
  <si>
    <t>04538 โรงพยาบาลส่งเสริมสุขภาพตำบล  บ้านเหล่าหมากจันทน์</t>
  </si>
  <si>
    <t>04539 โรงพยาบาลส่งเสริมสุขภาพตำบลปะโค</t>
  </si>
  <si>
    <t>04540 โรงพยาบาลส่งเสริมสุขภาพตำบล บ้านบุ่งหมากลาน</t>
  </si>
  <si>
    <t>04541 โรงพยาบาลส่งเสริมสุขภาพตำบลหนองหว้า</t>
  </si>
  <si>
    <t>04542 สถานีอนามัยหนองแวงใหญ่</t>
  </si>
  <si>
    <t>04543 สถานีอนามัยโนนสำราญ</t>
  </si>
  <si>
    <t>04544 สถานีอนามัยท่าลุมภู</t>
  </si>
  <si>
    <t>04545 สถานีอนามัยกุดดอกคำ</t>
  </si>
  <si>
    <t>04546 สถานีอนามัยทมนางาม</t>
  </si>
  <si>
    <t>04547 สถานีอนามัยทมป่าข่า</t>
  </si>
  <si>
    <t>04548 สถานีอนามัยหนองกุงศรี</t>
  </si>
  <si>
    <t>04549 สถานีอนามัยหนองแสง</t>
  </si>
  <si>
    <t>04550 รพ_สต_ต้ายสวรรค์ อ_หนองหาน จ_อุดรธานี</t>
  </si>
  <si>
    <t>04551 รพ_สต_หนองเม็ก อ_หนองหาน จ_อุดรธานี</t>
  </si>
  <si>
    <t>04552 รพ_สต_พังงู อ_หนองหาน จ_อุดรธานี</t>
  </si>
  <si>
    <t>04553 รพ_สต_สะแบง อ_หนองหาน จ_อุดรธานี</t>
  </si>
  <si>
    <t>04554 รพ_สต_สร้อยพร้าว อ_หนองหาน จ_อุดรธานี</t>
  </si>
  <si>
    <t>04555 รพ_สต_บ้านเชียง อ_หนองหาน จ_อุดรธานี</t>
  </si>
  <si>
    <t>04556 รพ_สต_บ้านยา อ_หนองหาน จ_อุดรธานี</t>
  </si>
  <si>
    <t>04557 รพ_สต_โพนงาม อ_หนองหาน จ_อุดรธานี</t>
  </si>
  <si>
    <t>04558 รพ_สต_บ้านโคก อ_หนองหาน จ_อุดรธานี</t>
  </si>
  <si>
    <t>04559 รพ_สต_ผักตบ อ_หนองหาน จ_อุดรธานี</t>
  </si>
  <si>
    <t>04560 รพ_สต_หนองบัวแดง อ_หนองหาน จ_อุดรธานี</t>
  </si>
  <si>
    <t>04561 รพ_สต_ดอนหายโศก อ_หนองหาน จ_อุดรธานี</t>
  </si>
  <si>
    <t>04562 รพ_สต_บ้านต้อง อ_หนองหาน จ_อุดรธานี</t>
  </si>
  <si>
    <t>04563 รพ_สต_กุดค้า</t>
  </si>
  <si>
    <t>04564 รพ_สต_ทุ่งใหญ่ หมูที่ 2</t>
  </si>
  <si>
    <t>04565 รพ_สต_ศรีสว่าง</t>
  </si>
  <si>
    <t>04566 รพ_สต_นาชุมแสง</t>
  </si>
  <si>
    <t>04567 รพ_สต_นาทม</t>
  </si>
  <si>
    <t>04568 สถานีอนามัยหนองแวง</t>
  </si>
  <si>
    <t>04569 สถานีอนามัยหนองแคน</t>
  </si>
  <si>
    <t>04570 สถานีอนามัยคำเลาะ</t>
  </si>
  <si>
    <t>04571 สถานีอนามัยห้วยยาง</t>
  </si>
  <si>
    <t>04572 โรงพยาบาลส่งเสริมสุขภาพตำบลศรีสง่าเมือง</t>
  </si>
  <si>
    <t>04573 โรงพยาบาลส่งเสริมสุขภาพตำบลท่าไฮ</t>
  </si>
  <si>
    <t>04574 โรงพยาบาลส่งเสริมสุขภาพตำบลโนนม่วง</t>
  </si>
  <si>
    <t>04575 โรงพยาบาลส่งเสริมสุขภาพตำบลบ้านโปร่ง</t>
  </si>
  <si>
    <t>04576 โรงพยาบาลส่งเสริมสุขภาพตำบลหัวนาคำ</t>
  </si>
  <si>
    <t>04577 โรงพยาบาลส่งเสริมสุขภาพตำบลคำค้อ</t>
  </si>
  <si>
    <t>04578 โรงพยาบาลส่งเสริมสุขภาพตำบลหนองนกเขียน</t>
  </si>
  <si>
    <t>04579 โรงพยาบาลส่งเสริมสุขภาพตำบลนายูง</t>
  </si>
  <si>
    <t>04580 โรงพยาบาลส่งเสริมสุขภาพตำบลตาดทอง</t>
  </si>
  <si>
    <t>04581 สถานีอนามัยหนองกุงทับม้า</t>
  </si>
  <si>
    <t>04582 สถานีอนามัยหนองหญ้าไซ</t>
  </si>
  <si>
    <t>04583 สถานีอนามัยบะยาว</t>
  </si>
  <si>
    <t>04584 สถานีอนามัยนาแกภูดิน</t>
  </si>
  <si>
    <t>04585 สถานีอนามัยคำยาง</t>
  </si>
  <si>
    <t>04586 สถานีอนามัยคำน้อย</t>
  </si>
  <si>
    <t>04587 สถานีอนามัยคำโคกสูง</t>
  </si>
  <si>
    <t>04588 สถานีอนามัยโนนสะอาด</t>
  </si>
  <si>
    <t>04589 สถานีอนามัย สระแก้ว</t>
  </si>
  <si>
    <t>04591 สถานีอนามัย ดงเย็น</t>
  </si>
  <si>
    <t>04592 สถานีอนามัย โพนสุง</t>
  </si>
  <si>
    <t>04593 สถานีอนามัย ศรีเจริญ</t>
  </si>
  <si>
    <t>04594 สถานีอนามัย นาเจริญ</t>
  </si>
  <si>
    <t>04595 สถานีอนามัย ทรายมูล</t>
  </si>
  <si>
    <t>04596 สถานีอนามัย บ้านทุ่ง</t>
  </si>
  <si>
    <t>04597 สถานีอนามัย โนนสะอาด</t>
  </si>
  <si>
    <t>04598 สถานีอนามัย นาไหม</t>
  </si>
  <si>
    <t>04599 สถานีอนามัย ถ่อนนาลับ</t>
  </si>
  <si>
    <t>04600 สถานีอนามัย วังดารา</t>
  </si>
  <si>
    <t>04601 สถานีอนามัย บ้านม่วง</t>
  </si>
  <si>
    <t>04602 สถานีอนามัย หนองสว่าง</t>
  </si>
  <si>
    <t>04603 สถานีอนามัย โนนทองหลาง</t>
  </si>
  <si>
    <t>04604 สถานีอนามัย โนนอุดม</t>
  </si>
  <si>
    <t>04605 สอ_บ้านธาตุ อ_บ้านผือ จ_อุดรธานี</t>
  </si>
  <si>
    <t>04606 สอ_ดงหวาย  อ_บ้านผือ  จ_อุดรธานี</t>
  </si>
  <si>
    <t>04607 สอ_โนนสะอาด  อ_บ้านผือ  จ_อุดรธานี</t>
  </si>
  <si>
    <t>04608 สอ_บ้านเทื่อม  อ_บ้านผือ  จ_อุดรธานี</t>
  </si>
  <si>
    <t>04609 สอ_คำบง  อ_บ้านผือ  จ_อุดรธานี</t>
  </si>
  <si>
    <t>04610 สอ_โนนทอง  อ_บ้านผือ  จ_อุดรธานี</t>
  </si>
  <si>
    <t>04611 สอ_นาเตย  อ_บ้านผือ  จ_อุดรธานี</t>
  </si>
  <si>
    <t>04612 สอ_ข้าวสาร  อ_บ้านผือ  จ_อุดรธานี</t>
  </si>
  <si>
    <t>04613 สอ_โนนสว่าง  อ_บ้านผือ  จ_อุดรธานี</t>
  </si>
  <si>
    <t>04614 สอ_บ้านม่วง  อ_บ้านผือ  จ_อุดรธานี</t>
  </si>
  <si>
    <t>04615 สอ_กลางใหญ่  อ_บ้านผือ  จ_อุดรธานี</t>
  </si>
  <si>
    <t>04616 สอ_เมืองพาน  อ_บ้านผือ  จ_อุดรธานี</t>
  </si>
  <si>
    <t>04617 สอ_หนองกาลึม  อ_บ้านผือ  จ_อุดรธานี</t>
  </si>
  <si>
    <t>04618 สอ_คำด้วง  อ_บ้านผือ  จ_อุดรธานี</t>
  </si>
  <si>
    <t>04619 สอ_ห้วยศิลาผาสุก  อ_บ้านผือ  จ_อุดรธานี</t>
  </si>
  <si>
    <t>04620 สอ_หนองหัวคู  อ_บ้านผือ  จ_อุดรธานี</t>
  </si>
  <si>
    <t>04621 สอ_บ้านค้อ  อ_บ้านผือ  จ_อุดรธานี</t>
  </si>
  <si>
    <t>04623 สอ_น้ำโสม</t>
  </si>
  <si>
    <t>04624 สอ_นาเมืองไทย</t>
  </si>
  <si>
    <t>04625 สอ_โนนสมบูรณ์</t>
  </si>
  <si>
    <t>04626 สอ_หนองแวง</t>
  </si>
  <si>
    <t>04627 สอ_บ้านหยวก</t>
  </si>
  <si>
    <t>04628 สอ_โสมเยี่ยม</t>
  </si>
  <si>
    <t>04629 สอ_ผากลางนา</t>
  </si>
  <si>
    <t>04632 เพ็ญ  สถานีอนามัยนาพู่</t>
  </si>
  <si>
    <t>04642 สอ_เชียงดา</t>
  </si>
  <si>
    <t>04643 สอ_บ้านยวด</t>
  </si>
  <si>
    <t>04644 สอ_บ้านโคก</t>
  </si>
  <si>
    <t>04645 สอ_บ้านหายโศก</t>
  </si>
  <si>
    <t>04646 สอ_บ้านหินโงม</t>
  </si>
  <si>
    <t>04647 สถานีอนามัยแสงทอง</t>
  </si>
  <si>
    <t>04648 สถานีอนามัยท่าสี</t>
  </si>
  <si>
    <t>04649 สถานีอนามัยบ้านแสงสว่าง ต_แสงสว่าง</t>
  </si>
  <si>
    <t>04650 สถานีอนามัยนาดี</t>
  </si>
  <si>
    <t>04651 สอ_บ้านนายูง</t>
  </si>
  <si>
    <t>04652 สอ_บ้านห้วยทราย</t>
  </si>
  <si>
    <t>04653 สอ_บ้านก้อง</t>
  </si>
  <si>
    <t>04654 สอ_บ้านนาตูม</t>
  </si>
  <si>
    <t>04655 สอ_บ้านนาแค</t>
  </si>
  <si>
    <t>04656 สอ_บ้านเพิ่ม</t>
  </si>
  <si>
    <t>04657 สอ_บ้านโนนทอง</t>
  </si>
  <si>
    <t>04658 สถานีอนามัยบ้านแดง</t>
  </si>
  <si>
    <t>04659 สถานีอนามัยนาทราย</t>
  </si>
  <si>
    <t>04660 สถานีอนามัยนายม</t>
  </si>
  <si>
    <t>04661 รพ_สต_บ้านจีต</t>
  </si>
  <si>
    <t>04662 รพ_สต_โนนทองอินทร์</t>
  </si>
  <si>
    <t>04663 รพ_สต_ค้อใหญ่</t>
  </si>
  <si>
    <t>04664 รพ_สต_คอนสาย</t>
  </si>
  <si>
    <t>13904 สถานีอนามัยบ้านหนองหมื่นท้าว</t>
  </si>
  <si>
    <t>13905 สอ_หนองใส</t>
  </si>
  <si>
    <t>13906 สอ_หนองตะไก้</t>
  </si>
  <si>
    <t>13907 โรงพยาบาลส่งเสริมสุขภาพตำบลบ้านโคกสว่าง ต_ปะโค อ_กุดจับ จ_</t>
  </si>
  <si>
    <t>13908 โรงยาบาลส่งเสริมสุขภาพตำบลบ้านเหล่าตำแย ต_ตาลเลียน อ_กุดจั</t>
  </si>
  <si>
    <t>13909 สถานีอนามัยโนนสว่าง</t>
  </si>
  <si>
    <t>13910 สถานีอนามัยกุดหมากไฟ</t>
  </si>
  <si>
    <t>13911 สถานีอนามัยหนองบัวบาน</t>
  </si>
  <si>
    <t>13913 สถานีอนามัยนาเหล่า</t>
  </si>
  <si>
    <t>13914 รพ_สต_ดงบาก อ_หนองหาน จ_อุดรธานี</t>
  </si>
  <si>
    <t>13915 รพ_สต_คำสีดา</t>
  </si>
  <si>
    <t>13916 โรงพยาบาลส่งเสริมสุขภาพตำบลห้วยผึ้ง</t>
  </si>
  <si>
    <t>13917 โรงพยาบาลส่งเสริมสุขภาพตำบลนาเรียง</t>
  </si>
  <si>
    <t>13918 สถานีอนามัยนาตาด</t>
  </si>
  <si>
    <t>13919 สถานีอนามัยคำไฮ</t>
  </si>
  <si>
    <t>13921 สอ_น้ำปู่น้อย</t>
  </si>
  <si>
    <t>13922 สอ_บ้านเชียงดี</t>
  </si>
  <si>
    <t>14245 สอ_สระคุ  อ_บ้านผือ  จ_อุดรธานี</t>
  </si>
  <si>
    <t>14246 เพ็ญ รพสต_หนองแสนตอ</t>
  </si>
  <si>
    <t>14247 สถานีอนามัยถ่อนนาเพลิน</t>
  </si>
  <si>
    <t>14248 รพ_สต_ซำป่ารัง</t>
  </si>
  <si>
    <t>14298 สอ_หนองแวง  อ_บ้านผือ  จ_อุดรธานี</t>
  </si>
  <si>
    <t>14845 โรงพยาบาลส่งเสริมสุขภาพตำลบ้านดงบัง ต_กุดจับ อ_กุดจับ จ_อุ</t>
  </si>
  <si>
    <t>14846 โรงพยาบาลส่งเสริมสุขภาพตำบล บ้านผือ</t>
  </si>
  <si>
    <t>14847 โรงพยาบาลส่งเสริมสุขภาพตำบลคำเมย</t>
  </si>
  <si>
    <t>14848 สอ_นาล้อม  อ_บ้านผือ  จ_อุดรธานี</t>
  </si>
  <si>
    <t>14849 สอ_ดงพัฒนา</t>
  </si>
  <si>
    <t>21440 สอ_คีรีวงกต</t>
  </si>
  <si>
    <t>23745 สอ_บ้านกลิ้งคำ</t>
  </si>
  <si>
    <t>24933 โรงพยาบาลส่งเสริมสุขภาพตำบลบ้านโสกแก ต_เมืองเพีย อ_กุดจับ</t>
  </si>
  <si>
    <t>04665 สอ_เพชรเจริญ</t>
  </si>
  <si>
    <t>04666 สอ_น้ำภู</t>
  </si>
  <si>
    <t>04667 สอ_นาอ้อ</t>
  </si>
  <si>
    <t>04668 สอ_กกดู่</t>
  </si>
  <si>
    <t>04669 สอ_ไร่ม่วง</t>
  </si>
  <si>
    <t>04670 สอ_โพนป่าแดง</t>
  </si>
  <si>
    <t>04671 สอ_ไร่ทาม</t>
  </si>
  <si>
    <t>04672 สอ_นาอาน</t>
  </si>
  <si>
    <t>04673 สอ_ขอนแก่น</t>
  </si>
  <si>
    <t>04674 สอ_หัวนา</t>
  </si>
  <si>
    <t>04675 สอ_หนองผำ</t>
  </si>
  <si>
    <t>04676 สอ_เจริญสุข</t>
  </si>
  <si>
    <t>04677 สอ_เพีย</t>
  </si>
  <si>
    <t>04678 สอ_สูบ</t>
  </si>
  <si>
    <t>04679 สอ_ก้างปลา</t>
  </si>
  <si>
    <t>04680 สอ_นาแขม</t>
  </si>
  <si>
    <t>04681 สอ_ปากหมาก</t>
  </si>
  <si>
    <t>04682 สอ_ห้วยกระทิง</t>
  </si>
  <si>
    <t>04683 สถานีอนามัยห้วยตาด</t>
  </si>
  <si>
    <t>04684 สถานีอนามัยนาดอกคำ</t>
  </si>
  <si>
    <t>04685 สถานีอนามัยห้วยปลาดุก</t>
  </si>
  <si>
    <t>04686 สถานีอนามัยท่าสะอาด</t>
  </si>
  <si>
    <t>04687 สถานีอนามัยท่าสวรรค์</t>
  </si>
  <si>
    <t>04688 สถานีอนามัยธาตุ</t>
  </si>
  <si>
    <t>04689 สถานีอนามัยสงเปือย</t>
  </si>
  <si>
    <t>04690 สถานีอนามัยบ้านโพน</t>
  </si>
  <si>
    <t>04691 สถานีอนามัยศรีโพนแท่น</t>
  </si>
  <si>
    <t>04692 สถานีอนามัยนาป่าหนาด</t>
  </si>
  <si>
    <t>04693 สถานีอนามัยท่าบม</t>
  </si>
  <si>
    <t>04694 สถานีอนามัยนาจาน</t>
  </si>
  <si>
    <t>04695 สถานีอนามัยท่าดีหมี</t>
  </si>
  <si>
    <t>04696 สถานีอนามัยคกเลาใต้</t>
  </si>
  <si>
    <t>04697 สถานีอนามัยผาแบ่น</t>
  </si>
  <si>
    <t>04698 สถานีอนามัยบุฮม</t>
  </si>
  <si>
    <t>04699 สถานีอนามัยหินตั้ง</t>
  </si>
  <si>
    <t>04700 สถานีอนามัยหาดทรายขาว</t>
  </si>
  <si>
    <t>04701 โนนสมบูรณ์</t>
  </si>
  <si>
    <t>04702 เชียงกลม</t>
  </si>
  <si>
    <t>04703 คอนสา</t>
  </si>
  <si>
    <t>04704 ห้วยเหียม</t>
  </si>
  <si>
    <t>04707 ห้วยบ่อซืน</t>
  </si>
  <si>
    <t>04708 ห้วยพิชัย</t>
  </si>
  <si>
    <t>04709 สงาว</t>
  </si>
  <si>
    <t>04710 สถานีอนามัยเครือคู้</t>
  </si>
  <si>
    <t>04711 สถานีอนามัยปากโป่ง</t>
  </si>
  <si>
    <t>04712 สถานีอนามัยนาดี</t>
  </si>
  <si>
    <t>04713 สถานีอนามัยโคกงาม</t>
  </si>
  <si>
    <t>04714 สถานีอนามัยหนองอุมลัว</t>
  </si>
  <si>
    <t>04715 สถานีอนามัยวังบอน</t>
  </si>
  <si>
    <t>04716 สถานีอนามัยทับกี่</t>
  </si>
  <si>
    <t>04717 สถานีอนามัยน้ำเย็น</t>
  </si>
  <si>
    <t>04718 สถานีอนามัยตูบค้อ</t>
  </si>
  <si>
    <t>04719 สถานีอนามัยกกจำปา</t>
  </si>
  <si>
    <t>04720 สถานีอนามัยบ้านผึ้ง</t>
  </si>
  <si>
    <t>04721 สถานีอนามัยหนองผือ</t>
  </si>
  <si>
    <t>04722 สอ_ป่าก่อ</t>
  </si>
  <si>
    <t>04723 สอ_นาพึง</t>
  </si>
  <si>
    <t>04724 สอ_โนนสว่าง</t>
  </si>
  <si>
    <t>04725 สอ_เหล่ากอหก</t>
  </si>
  <si>
    <t>04726 สอ_ท่าศาลา</t>
  </si>
  <si>
    <t>04727 สอ_ร่องจิก</t>
  </si>
  <si>
    <t>04728 สอ_ปลาบ่า</t>
  </si>
  <si>
    <t>04729 สอ_บ้านกลาง</t>
  </si>
  <si>
    <t>04730 สอ_ห้วยผักเน่า</t>
  </si>
  <si>
    <t>04731 สอ_สานตม</t>
  </si>
  <si>
    <t>04732 สถานีอนามัยบ้านยาง</t>
  </si>
  <si>
    <t>04733 สถานีอนามัยปากคาน</t>
  </si>
  <si>
    <t>04734 สถานีอนามัยบ้านเมี่ยง</t>
  </si>
  <si>
    <t>04735 สถานีอนามัยอาฮี</t>
  </si>
  <si>
    <t>04736 สถานีอนามัยน้ำแคม</t>
  </si>
  <si>
    <t>04737 สถานีอนามัยโคกใหญ่</t>
  </si>
  <si>
    <t>04738 สถานีอนามัยหนองบง</t>
  </si>
  <si>
    <t>04739 สถานีอนามัยแก่งม่วง</t>
  </si>
  <si>
    <t>04740 สถานีอนามัยนาวัว</t>
  </si>
  <si>
    <t>04741 สถานีอนามัยทรายขาว</t>
  </si>
  <si>
    <t>04742 สถานีอนามัยเหมืองแบ่ง</t>
  </si>
  <si>
    <t>04743 สถานีอนามัยนาดอกไม้</t>
  </si>
  <si>
    <t>04744 สถานีอนามัยตากแดด</t>
  </si>
  <si>
    <t>04745 สถานีอนามัยกกบก</t>
  </si>
  <si>
    <t>04746 สถานีอนามัยปากปวน</t>
  </si>
  <si>
    <t>04747 สถานีอนามัยผาน้อย</t>
  </si>
  <si>
    <t>04748 สถานีอนามัยโคกมน</t>
  </si>
  <si>
    <t>04750 สถานีอนามัยนาแก</t>
  </si>
  <si>
    <t>04751 สถานีอนามัยห้วยผุก</t>
  </si>
  <si>
    <t>04752 สถานีอนามัยขอนแก่น</t>
  </si>
  <si>
    <t>04753 สถานีอนามัยโคกสว่าง</t>
  </si>
  <si>
    <t>04754 สถานีอนามัยโคกขมิ้น</t>
  </si>
  <si>
    <t>04755 สถานีอนามัยโนนสว่าง</t>
  </si>
  <si>
    <t>04756 สถานีอนามัยโคกหนองแก</t>
  </si>
  <si>
    <t>04757 สถานีอนามัยนาโก</t>
  </si>
  <si>
    <t>04758 สถานีอนามัยนาแปนใต้</t>
  </si>
  <si>
    <t>04759 รพ_สต_ปวนพุ</t>
  </si>
  <si>
    <t>04760 รพ_สต_หนองหมากแก้ว</t>
  </si>
  <si>
    <t>04761 สถานีอนามัยผานกเค้า</t>
  </si>
  <si>
    <t>04762 สถานีอนามัยห้วยส้มใต้</t>
  </si>
  <si>
    <t>04763 รพ_สต_เฉลิมพระเกียรติ 60 พรรษา นวมินทราชินิ</t>
  </si>
  <si>
    <t>04764 สถานีอนามัยห้วยส้ม</t>
  </si>
  <si>
    <t>04765 รพ_สต_น้อยสามัคคี</t>
  </si>
  <si>
    <t>04766 สอ_ศรีอุบล</t>
  </si>
  <si>
    <t>04767 สอ_นามูลตุ่น</t>
  </si>
  <si>
    <t>04768 สอ_เลยวังไสย์</t>
  </si>
  <si>
    <t>04769 สอ_ใหม่พัฒนา</t>
  </si>
  <si>
    <t>04770 สอ_สมศักดิ์พัฒนา</t>
  </si>
  <si>
    <t>04771 สอ_พวยเด้ง</t>
  </si>
  <si>
    <t>04772 สอ_นาตาด</t>
  </si>
  <si>
    <t>04773 สอ_โนนป่าซาง</t>
  </si>
  <si>
    <t>04774 สอ_ห้วยยาง</t>
  </si>
  <si>
    <t>04775 สอ_เพิ่มสุข</t>
  </si>
  <si>
    <t>04776 สอ_หัวฝาย</t>
  </si>
  <si>
    <t>04777 สอ_โป่งศรีโทน</t>
  </si>
  <si>
    <t>04778 สอ_หนองใหญ่</t>
  </si>
  <si>
    <t>04780 สอ_ห้วยป่าน</t>
  </si>
  <si>
    <t>04781 สอ_ซำบุ่น</t>
  </si>
  <si>
    <t>10234 สอ_นาเจริญ</t>
  </si>
  <si>
    <t>13924 สถานีอนามัยโสกใหม่</t>
  </si>
  <si>
    <t>13925 หาดคัมภีร์</t>
  </si>
  <si>
    <t>13926 สถานีอนามัยปากหมัน</t>
  </si>
  <si>
    <t>13927 สถานีอนามัยนากระเซ็ง</t>
  </si>
  <si>
    <t>13928 สถานีอนามัยโนนวังแท่น</t>
  </si>
  <si>
    <t>13929 สอ_ห้วยสีเสียด</t>
  </si>
  <si>
    <t>13930 สอ_โนนสวรรค์</t>
  </si>
  <si>
    <t>14352 สอ_โป่งป่าติ้ว</t>
  </si>
  <si>
    <t>14353 สอ_พรประเสริฐ</t>
  </si>
  <si>
    <t>14355 รพ_สต_หลักร้อยหกสิบ</t>
  </si>
  <si>
    <t>14356 สอ_นาอ่างคำ</t>
  </si>
  <si>
    <t>14463 ห้วยอาลัย</t>
  </si>
  <si>
    <t>14464 ชมเจริญ</t>
  </si>
  <si>
    <t>5101040000.000</t>
  </si>
  <si>
    <t>5403000000.000</t>
  </si>
  <si>
    <t>5.1.2 บัญชีค่าบำเหน็จบำนาญ</t>
  </si>
  <si>
    <t>5.3.0 รายการพิเศษหลังหักภาษี</t>
  </si>
  <si>
    <t>00429 เมืองหนองคาย,สสอ_</t>
  </si>
  <si>
    <t>00430 ท่าบ่อ,สสอ_</t>
  </si>
  <si>
    <t>00433 โพนพิสัย,สสอ_</t>
  </si>
  <si>
    <t>00435 ศรีเชียงใหม่,สสอ_</t>
  </si>
  <si>
    <t>00436 สังคม,สสอ_</t>
  </si>
  <si>
    <t>00442 สระใคร,สสอ_</t>
  </si>
  <si>
    <t>00443 เฝ้าไร่,สสอ_</t>
  </si>
  <si>
    <t>00444 รัตนวาปี,สสอ_</t>
  </si>
  <si>
    <t>04782 รพ_สต_มีชัย</t>
  </si>
  <si>
    <t>04783 รพ_สต_โพธิ์ชัย</t>
  </si>
  <si>
    <t>04784 รพ_สต_กวนวัน</t>
  </si>
  <si>
    <t>04785 รพ_สต_เวียงคุก</t>
  </si>
  <si>
    <t>04786 รพ_สต_วัดธาตุ</t>
  </si>
  <si>
    <t>04787 รพ_สต_หาดคำ</t>
  </si>
  <si>
    <t>04788 รพ_สต_หินโงม</t>
  </si>
  <si>
    <t>04789 รพ_สต_บ้านท่าจาน</t>
  </si>
  <si>
    <t>04790 รพ_สต_บ้านเดื่อ</t>
  </si>
  <si>
    <t>04791 รพ_สต_บ้านนาฮี</t>
  </si>
  <si>
    <t>04792 รพ_สต_ค่ายบกหวาน</t>
  </si>
  <si>
    <t>04793 รพ_สต_โพนสว่าง</t>
  </si>
  <si>
    <t>04794 รพ_สต_พระธาตุบังพวน</t>
  </si>
  <si>
    <t>04795 รพ_สต_หนองกอมเกาะ</t>
  </si>
  <si>
    <t>04796 รพ_สต_ปะโค</t>
  </si>
  <si>
    <t>04797 รพ_สต_เมืองหมี</t>
  </si>
  <si>
    <t>04798 รพ_สต_สีกาย</t>
  </si>
  <si>
    <t>04799 สาถานีอนามัยน้ำโมง</t>
  </si>
  <si>
    <t>04800 สถานีอนามัยท่าสำราญ</t>
  </si>
  <si>
    <t>04801 สถานีอนามัยกองนาง</t>
  </si>
  <si>
    <t>04802 สถานีอนามัยโคกคอน</t>
  </si>
  <si>
    <t>04803 สถานีอนามัยบ้านเดื่อ</t>
  </si>
  <si>
    <t>04804 สถานีอนามัยบ้านถ่อน</t>
  </si>
  <si>
    <t>04805 สถานีอนามัยบ้านว่าน</t>
  </si>
  <si>
    <t>04806 สถานีอนามัยนาข่า</t>
  </si>
  <si>
    <t>04807 สถานีอนามัยโพนสา</t>
  </si>
  <si>
    <t>04808 สถานีอนามัยหนองนาง</t>
  </si>
  <si>
    <t>04828 สอ_ต_วัดหลวง</t>
  </si>
  <si>
    <t>04829 สอ_บ_ปากสวย</t>
  </si>
  <si>
    <t>04830 สอ_บ_หนองกุ้งใต้</t>
  </si>
  <si>
    <t>04831 สอ_ต_กุดบง</t>
  </si>
  <si>
    <t>04832 สอ_ต_ชุมช้าง</t>
  </si>
  <si>
    <t>04833 สอ_บ_บัว</t>
  </si>
  <si>
    <t>04834 สอ_บ_ร่องโน</t>
  </si>
  <si>
    <t>04835 รพ_สต_เหล่าต่างคำ</t>
  </si>
  <si>
    <t>04836 สอ_ต_นาหนัง</t>
  </si>
  <si>
    <t>04837 สอ_บ_ดงสระพัง</t>
  </si>
  <si>
    <t>04838 สอ_ต_เซิม</t>
  </si>
  <si>
    <t>04839 สอ_ต_บ้านโพธิ์</t>
  </si>
  <si>
    <t>04840 สอ_บ_คำรุ่งเรือง</t>
  </si>
  <si>
    <t>04841 สอ_ต_บ้านผือ</t>
  </si>
  <si>
    <t>04842 สอ_ต_สร้างนางขาว</t>
  </si>
  <si>
    <t>04853 รพ_สต_โพธิ์ตาก</t>
  </si>
  <si>
    <t>04854 รพ_สต_สาวแล</t>
  </si>
  <si>
    <t>04855 สอ_บ้านหม้อ</t>
  </si>
  <si>
    <t>04857 สอ_พระพุทธบาท</t>
  </si>
  <si>
    <t>04858 สอ_หนองปลาปาก</t>
  </si>
  <si>
    <t>04859 สอ_ นาโพธิ์</t>
  </si>
  <si>
    <t>04860 รพ_สต_โพนทอง</t>
  </si>
  <si>
    <t>04861 รพ_สต_ดอนไผ่</t>
  </si>
  <si>
    <t>04862 รพ_สต_ด่านศรีสุข</t>
  </si>
  <si>
    <t>04864 รพ_สต_สังคม</t>
  </si>
  <si>
    <t>04865 รพ_สต_ผาตั้ง</t>
  </si>
  <si>
    <t>04866 รพ_สต_บ้านม่วง</t>
  </si>
  <si>
    <t>04867 รพ_สต_นางิ้ว</t>
  </si>
  <si>
    <t>04868 รพ_สต_เทพประทับ</t>
  </si>
  <si>
    <t>04896 สถานีอนามัยตำบลสระใคร</t>
  </si>
  <si>
    <t>04897 สถานีอนามัยตำบลคอกช้าง</t>
  </si>
  <si>
    <t>04898 สถานีอนามัยตำบลบ้านฝาง</t>
  </si>
  <si>
    <t>04899 สอ_เฉลิมพระเกียรติ60พรรษานวมินทราชินี</t>
  </si>
  <si>
    <t>04900 รพ_สต_นาดี</t>
  </si>
  <si>
    <t>04901 รพ_สต_หนองหลวง</t>
  </si>
  <si>
    <t>04902 รพ_สต_วังไฮ</t>
  </si>
  <si>
    <t>04903 รพ_สต_วังหลวง</t>
  </si>
  <si>
    <t>04904 รพ_สต_โคกอุดม</t>
  </si>
  <si>
    <t>04905 รพ_สต_อุดมพร</t>
  </si>
  <si>
    <t>04906 สถานีอนามัยรัตนวาปี</t>
  </si>
  <si>
    <t>04907 สถานีอนามัยตำบลนาทับไฮ</t>
  </si>
  <si>
    <t>04908 สถานีอนามัยตำบลบ้านต้อน</t>
  </si>
  <si>
    <t>04909 สถานีอนามัยพระบาทนาสิงห์</t>
  </si>
  <si>
    <t>04910 สถานีอนามัยตำบลโพนแพง</t>
  </si>
  <si>
    <t>10241 สอ_ท่ากฐิน</t>
  </si>
  <si>
    <t>13933 สอ_ ห้วยไฮ</t>
  </si>
  <si>
    <t>14184 สถานีอนามัยนายาง</t>
  </si>
  <si>
    <t>00493 สำนักงานสาธารณสุขอำเภอเมืองสกลนคร</t>
  </si>
  <si>
    <t>00495 สำนักงานสาธารณสุขอำเภอกุดบาก</t>
  </si>
  <si>
    <t>00496 สำนักงานสาธารณสุขอำเภอพรรณานิคม</t>
  </si>
  <si>
    <t>00497 สำนักงานสาธารณสุขอำเภอพังโคน</t>
  </si>
  <si>
    <t>00498 สำนักงานสาธารณสุขอำเภอวาริชภูมิ</t>
  </si>
  <si>
    <t>00499 สำนักงานสาธารณสุขอำเภอนิคมน้ำอูน</t>
  </si>
  <si>
    <t>00500 สำนักงานสาธารณสุขอำเภอวานรนิวาส</t>
  </si>
  <si>
    <t>00501 สำนักงานสาธารณสุขอำเภอคำตากล้า</t>
  </si>
  <si>
    <t>00502 สำนักงานสาธารณสุขอำเภอบ้านม่วง</t>
  </si>
  <si>
    <t>00503 สำนักงานสาธารณสุขอำเภออากาศอำนวย</t>
  </si>
  <si>
    <t>00504 สำนักงานสาธารณสุขอำเภอสว่างแดนดิน</t>
  </si>
  <si>
    <t>00506 สำนักงานสาธารณสุขอำเภอเต่างอย</t>
  </si>
  <si>
    <t>00507 สำนักงานสาธารณสุขอำเภอโคกศรีสุพรรณ</t>
  </si>
  <si>
    <t>00508 สำนักงานสาธารณสุขอำเภอเจริญศิลป์</t>
  </si>
  <si>
    <t>00510 สำนักงานสาธารณสุขอำเภอภูพาน</t>
  </si>
  <si>
    <t>05443 สอ_ธาตุเชิงชุม</t>
  </si>
  <si>
    <t>05444 สอ_โคกเลาะ</t>
  </si>
  <si>
    <t>05445 สอ_ดงมะไฟ ขมิ้น</t>
  </si>
  <si>
    <t>05446 สอ_ทับสอ</t>
  </si>
  <si>
    <t>05447 สอ_คูสนาม</t>
  </si>
  <si>
    <t>05448 สอ_โนนหอม</t>
  </si>
  <si>
    <t>05449 สอ_หนองสนม</t>
  </si>
  <si>
    <t>05450 สอ_เชียงเครือ</t>
  </si>
  <si>
    <t>05451 สอ_สร้างแก้วสมานมิตร</t>
  </si>
  <si>
    <t>05452 สอ_ม่วงลาย</t>
  </si>
  <si>
    <t>05453 สอ_แมด</t>
  </si>
  <si>
    <t>05454 สอ_นาขาม</t>
  </si>
  <si>
    <t>05455 สอ_นาคำ</t>
  </si>
  <si>
    <t>05456 สอ_พังขว้าง</t>
  </si>
  <si>
    <t>05457 สอ_ดงขุมข้าว</t>
  </si>
  <si>
    <t>05458 สอ_ดงมะไฟ</t>
  </si>
  <si>
    <t>05459 สอ_ดงพัฒนา</t>
  </si>
  <si>
    <t>05460 สอ_หนองปลาน้อย</t>
  </si>
  <si>
    <t>05461 สอ_หนองลาด</t>
  </si>
  <si>
    <t>05462 สอ_ดอนแคนใต้</t>
  </si>
  <si>
    <t>05463 สอ_ฮางโฮง</t>
  </si>
  <si>
    <t>05464 สอ_โคกก่อง</t>
  </si>
  <si>
    <t>05465 สอ_บ้านบอน</t>
  </si>
  <si>
    <t>05466 สอ_นาเพียงใหม่</t>
  </si>
  <si>
    <t>05467 ศชช_โพธิไพศาล</t>
  </si>
  <si>
    <t>05468 สอ_หนองบัวสร้าง</t>
  </si>
  <si>
    <t>05469 ศชช__แสนพัน</t>
  </si>
  <si>
    <t>05470 สอ_กุดแฮดสามัคคี</t>
  </si>
  <si>
    <t>05471 สอ_โพนงาม</t>
  </si>
  <si>
    <t>05472 สอ_ดงนิมิต</t>
  </si>
  <si>
    <t>05473 สอ_ค้อน้อย</t>
  </si>
  <si>
    <t>05474 สอ_วังยาง</t>
  </si>
  <si>
    <t>05475 สอ_พอกน้อยพัฒนา</t>
  </si>
  <si>
    <t>05476 สอ_โนนเรือ</t>
  </si>
  <si>
    <t>05477 สอ_ไฮ่</t>
  </si>
  <si>
    <t>05478 สอ_ช้างมิ่งพัฒนา</t>
  </si>
  <si>
    <t>05479 สอ_หนองโดก</t>
  </si>
  <si>
    <t>05480 สอ_ศรีวงศ์ทอง</t>
  </si>
  <si>
    <t>05481 สอ_หนองผือ</t>
  </si>
  <si>
    <t>05482 สอ_ผักคำภู</t>
  </si>
  <si>
    <t>05483 สอ_บัวใหญ่</t>
  </si>
  <si>
    <t>05484 สอ_บะฮีเหนือ</t>
  </si>
  <si>
    <t>05485 สอ_นาขาม</t>
  </si>
  <si>
    <t>05486 สถานีอนามัยบ้านดงม่วงไข่</t>
  </si>
  <si>
    <t>05487 สถานีอนามัยบ้านแร่</t>
  </si>
  <si>
    <t>05488 สถานีอนามัยบ้านสุขเกษม</t>
  </si>
  <si>
    <t>05489 สถานีอนามัยบ้านภูเงิน</t>
  </si>
  <si>
    <t>05490 สถานีอนมามัยบ้านต้นผึ้งใหม่พัฒนา</t>
  </si>
  <si>
    <t>05491 สถานีอนามัยบ้านโพนสวาง</t>
  </si>
  <si>
    <t>05492 สอ_ตาดโพนไผ่</t>
  </si>
  <si>
    <t>05493 สอ_ปลาโหล</t>
  </si>
  <si>
    <t>05494 สอ_หนองท่ม</t>
  </si>
  <si>
    <t>05495 สอ_ดอนยาวใหญ่</t>
  </si>
  <si>
    <t>05496 สอ_จำปาทอง</t>
  </si>
  <si>
    <t>05497 สอ_คำบิด</t>
  </si>
  <si>
    <t>05498 สอ_ภูวงน้อย</t>
  </si>
  <si>
    <t>05499 สอ_ดอนส้มโฮง</t>
  </si>
  <si>
    <t>05500 สอ_นาคำ</t>
  </si>
  <si>
    <t>05501 สอ_หนองบัวบาน</t>
  </si>
  <si>
    <t>05502 สอ_โนนสุวรรณ</t>
  </si>
  <si>
    <t>05503 สอ_ปานเจริญ</t>
  </si>
  <si>
    <t>05504 สอ_คำหมูน</t>
  </si>
  <si>
    <t>05505 สอ_ขัวก่าย</t>
  </si>
  <si>
    <t>05506 สอ_โพนแพง</t>
  </si>
  <si>
    <t>05507 สอ_ทุ่งโพธิ์</t>
  </si>
  <si>
    <t>05508 สอ_โคกแสง</t>
  </si>
  <si>
    <t>05509 สอ_โนนแต้</t>
  </si>
  <si>
    <t>05510 หนองฮาง</t>
  </si>
  <si>
    <t>05511 สอ_ห้วยหิน</t>
  </si>
  <si>
    <t>05512 สอ_โนนอุดม</t>
  </si>
  <si>
    <t>05513 สอ_นาซอ</t>
  </si>
  <si>
    <t>05514 สอ_แสงเจริญ</t>
  </si>
  <si>
    <t>05515 สอ_นาคำ</t>
  </si>
  <si>
    <t>05516 สอ_คอนสาย</t>
  </si>
  <si>
    <t>05517 สอ_จำปาดง</t>
  </si>
  <si>
    <t>05518 สอ_หนองแวง</t>
  </si>
  <si>
    <t>05519 รพ_สต_เพีย</t>
  </si>
  <si>
    <t>05520 รพ_สต_โพธิ์ชัย</t>
  </si>
  <si>
    <t>05521 รพ_สต_หนองพอกใหญ่</t>
  </si>
  <si>
    <t>05522 รพ_สต_หนองแสง</t>
  </si>
  <si>
    <t>05523 รพ_สต_แพด</t>
  </si>
  <si>
    <t>05524 สถานีอนามัยบ้านมาย</t>
  </si>
  <si>
    <t>05525 สถานีอนามัยบ้านดงห้วยเปลือย</t>
  </si>
  <si>
    <t>05526 สถานีอนามัยบ้านคำยาง</t>
  </si>
  <si>
    <t>05527 สถานีอนามัยบ้านโคกสง่า</t>
  </si>
  <si>
    <t>05528 สถานีอนามัยบ้านห้วยหลัว</t>
  </si>
  <si>
    <t>05529 สถานีอนามัยบ้านสุขสำราญ</t>
  </si>
  <si>
    <t>05530 สถานีอนามัยบ้านหนองกวั่ง</t>
  </si>
  <si>
    <t>05531 สถานีอนามัยบ้านบ่อแก้ว</t>
  </si>
  <si>
    <t>05532 รพ_สต_บ้านนายอเหนือ</t>
  </si>
  <si>
    <t>05533 รพ_สต_บ้านกลาง</t>
  </si>
  <si>
    <t>05534 รพ_สต_บ้านกุดจอก</t>
  </si>
  <si>
    <t>05535 รพ_สต_บ้านวาใหญ่</t>
  </si>
  <si>
    <t>05536 รพ_สต_บ้านโพนงาม</t>
  </si>
  <si>
    <t>05537 รพ_สต_บ้านท่าก้อน</t>
  </si>
  <si>
    <t>05538 รพ_สต_บ้านดอนแดง</t>
  </si>
  <si>
    <t>05539 รพ_สต_บ้านนาฮี</t>
  </si>
  <si>
    <t>05540 รพ_สต_บ้านบะหว้า</t>
  </si>
  <si>
    <t>05541 รพ_สต_บ้านหนองสามขา</t>
  </si>
  <si>
    <t>05542 สอ_คำสะอาด</t>
  </si>
  <si>
    <t>05543 สอ_ต้าย</t>
  </si>
  <si>
    <t>05544 สอ_บงเหนือ</t>
  </si>
  <si>
    <t>05545 สอ_ยางชุม</t>
  </si>
  <si>
    <t>05546 สอ_โคกสี</t>
  </si>
  <si>
    <t>05547 สอ_ตาล</t>
  </si>
  <si>
    <t>05548 สอ_หนองหลวง</t>
  </si>
  <si>
    <t>05549 สอ_บงใต้</t>
  </si>
  <si>
    <t>05550 สอ_บ่อร้าง</t>
  </si>
  <si>
    <t>05551 สอ_ขาม</t>
  </si>
  <si>
    <t>05552 สอ_พันนา</t>
  </si>
  <si>
    <t>05553 สอ_สร้างแป้น</t>
  </si>
  <si>
    <t>05554 สอ_ทรายมูล</t>
  </si>
  <si>
    <t>05555 สอ_ตาลโกน</t>
  </si>
  <si>
    <t>05556 สอ_โคกสุวรรณ</t>
  </si>
  <si>
    <t>05557 สอ_ตาลเนิ้ง</t>
  </si>
  <si>
    <t>05558 สอ_นาเตียง</t>
  </si>
  <si>
    <t>05559 สอ_ธาตุทอง</t>
  </si>
  <si>
    <t>05560 สอ_ถ่อน</t>
  </si>
  <si>
    <t>05561 สอ_ท่าศิลา</t>
  </si>
  <si>
    <t>05562 สอ_ชัยชนะ</t>
  </si>
  <si>
    <t>05563 สอ_วัฒนา</t>
  </si>
  <si>
    <t>05564 สอ_หนองแวง</t>
  </si>
  <si>
    <t>05565 สถานีอนามัยบ้านโพนปลาโหล</t>
  </si>
  <si>
    <t>05566 สถานีอนามัยบ้านดงหลวง</t>
  </si>
  <si>
    <t>05567 สถานีอนามัยบ้านคำข่า</t>
  </si>
  <si>
    <t>05568 สถานีอนามัยบ้านนาหลวง</t>
  </si>
  <si>
    <t>05569 สอ_ห้วยหีบ</t>
  </si>
  <si>
    <t>05570 สอ_โพนค้อ</t>
  </si>
  <si>
    <t>05571 สอ_ม่วงไข่</t>
  </si>
  <si>
    <t>05572 สอ_โคกนาดี</t>
  </si>
  <si>
    <t>05573 สอ_โพนทอง</t>
  </si>
  <si>
    <t>05574 สอ_บ้านกุดนาขาม</t>
  </si>
  <si>
    <t>05575 สอ_บ้านเหล่า</t>
  </si>
  <si>
    <t>05576 สอ_บ้านหนองแวง</t>
  </si>
  <si>
    <t>05577 สอ_บ้านดอนสร้างไพร</t>
  </si>
  <si>
    <t>05578 สอ_บ้านโคกศิลา</t>
  </si>
  <si>
    <t>05579 สอ_บ้านดงสง่า</t>
  </si>
  <si>
    <t>05580 สถานีอนามัยบ้านใหม่ไชยา</t>
  </si>
  <si>
    <t>05581 สถานีอนามัยบ้านใหม่หนองผือ</t>
  </si>
  <si>
    <t>05582 สถานีอนามัยบ้านนาแก้ว</t>
  </si>
  <si>
    <t>05583 สถานีอนามัยบ้านโพนแคน้อย</t>
  </si>
  <si>
    <t>05584 สถานีอนามัยบ้านน้ำพุ</t>
  </si>
  <si>
    <t>05585 สถานีอนามัยบ้านโพนบก</t>
  </si>
  <si>
    <t>05586 สถานีอนามัยบ้านโนนสามัคคี</t>
  </si>
  <si>
    <t>05587 รพ_สต_บ้านต้อน ตำบลสร้างค้อ</t>
  </si>
  <si>
    <t>05588 รพ_สต_นายอ ตำบลสร้างค้อ</t>
  </si>
  <si>
    <t>05589 รพ_สต_บ้านชมภูพานเหนือ  ตำบลสร้างค้อ</t>
  </si>
  <si>
    <t>05590 รพ_สต_บ้านหลุบเลา ตำบลหลุบเลา</t>
  </si>
  <si>
    <t>05591 รพ_สต_บ้านฮ่องสิม ตำบลหลุบเลา</t>
  </si>
  <si>
    <t>05592 รพ_สต_บ้านนางเติ่ง ตำบลโคกภู</t>
  </si>
  <si>
    <t>05593 รพ_สต_บ้านบ่อเดือนห้า ตำบลโคกภู</t>
  </si>
  <si>
    <t>05594 รพ_สต_บ้านกกปลาซิว ตำบลกกปลาซิว</t>
  </si>
  <si>
    <t>11758 สอ_หนองหลวง</t>
  </si>
  <si>
    <t>13967 สอ_หนองไผ่</t>
  </si>
  <si>
    <t>13968 สอ_ห้วยกอก</t>
  </si>
  <si>
    <t>13969 สอ_บ้านกลาง</t>
  </si>
  <si>
    <t>13970 สอ_บ้านโคก</t>
  </si>
  <si>
    <t>13971 สถานีอนามัยบ้านโคกสะอาด</t>
  </si>
  <si>
    <t>13972 สอ_ส้งเปือย</t>
  </si>
  <si>
    <t>13973 สอ_วังเยี่ยม</t>
  </si>
  <si>
    <t>13975 รพ_สต_กุดจาน</t>
  </si>
  <si>
    <t>13976 รพ_สต_บ้านดอนปอ</t>
  </si>
  <si>
    <t>13977 สอ_นาถ่อน</t>
  </si>
  <si>
    <t>14721 สอ_ดงคำโพธิ์</t>
  </si>
  <si>
    <t>14887 สถานีอนามัยบ้านคำภูทอง</t>
  </si>
  <si>
    <t>14891 สถานีอนามัยบ้านดงหม้อทอง</t>
  </si>
  <si>
    <t>23217 สอ_ลาดกะเฌอ</t>
  </si>
  <si>
    <t>41075 รพ_สต_ภูเพ็ก</t>
  </si>
  <si>
    <t>4202000000.000</t>
  </si>
  <si>
    <t>4.1.2 รายได้จากการขายสินค้าและบริการของแผ่นดิน</t>
  </si>
  <si>
    <t>05595 รพ_สต_หัวโพน</t>
  </si>
  <si>
    <t>05596 รพ_สต_นาราชควาย</t>
  </si>
  <si>
    <t>05597 รพ_สต_กุรุคุ</t>
  </si>
  <si>
    <t>05598 รพ_สต_บ้านผึ้ง</t>
  </si>
  <si>
    <t>05599 รพ_สต_นามน</t>
  </si>
  <si>
    <t>05600 รพ_สต_หนองปลาดุก</t>
  </si>
  <si>
    <t>05601 รพ_สต_บ้านห้อม</t>
  </si>
  <si>
    <t>05602 รพ_สต_อาจสามารถ</t>
  </si>
  <si>
    <t>05603 รพ_สต_ขามเฒ่า</t>
  </si>
  <si>
    <t>05604 รพ_สต_ชะโงม</t>
  </si>
  <si>
    <t>05605 รพ_สต_ชะโนต</t>
  </si>
  <si>
    <t>05606 รพ_สต_บ้านกลาง</t>
  </si>
  <si>
    <t>05607 รพ_สต_หนองจันทน์</t>
  </si>
  <si>
    <t>05608 รพ_สต_ท่าค้อ</t>
  </si>
  <si>
    <t>05609 รพ_สต_นาหลวง</t>
  </si>
  <si>
    <t>05610 รพ_สต_คำเตย</t>
  </si>
  <si>
    <t>05611 รพ_สต_ดอนแดง</t>
  </si>
  <si>
    <t>05612 รพ_สต_หนองญาติ</t>
  </si>
  <si>
    <t>05613 รพ_สต_คำพอก</t>
  </si>
  <si>
    <t>05614 รพ_สต_บ้านบัว</t>
  </si>
  <si>
    <t>05615 รพ_สต_ดงขวาง</t>
  </si>
  <si>
    <t>05616 รพ_สต_โชคอำนวย</t>
  </si>
  <si>
    <t>05617 รพ_สต_สุขเกษม</t>
  </si>
  <si>
    <t>05618 สถานีอนามัยหนองฮี</t>
  </si>
  <si>
    <t>05619 สถานีอนามัยกุตาไก้</t>
  </si>
  <si>
    <t>05620 สถานีอนามัยนาดอกไม้</t>
  </si>
  <si>
    <t>05621 สถานีอนามัยโคกสว่าง</t>
  </si>
  <si>
    <t>05622 สถานีอนามัยโคกสูง</t>
  </si>
  <si>
    <t>05623 สถานีอนามัยมหาชัย</t>
  </si>
  <si>
    <t>05624 สถานีอนามัยนามะเขือ</t>
  </si>
  <si>
    <t>05625 สถานีอนามัยโพนสวาง</t>
  </si>
  <si>
    <t>05626 สถานีอนามัยหนองเทาใหญ่</t>
  </si>
  <si>
    <t>05627 สถานีอนามัยบ้านกลาง</t>
  </si>
  <si>
    <t>05628 สถานีอนามัยบ้านโพน</t>
  </si>
  <si>
    <t>05629 สถานีอนามัยตำบลจำปา</t>
  </si>
  <si>
    <t>05630 สถานีอนามัยบ้านท่าดอกแก้ว</t>
  </si>
  <si>
    <t>05631 สถานีอนามัยบ้านดอนแดง</t>
  </si>
  <si>
    <t>05632 สถานีอนามัยตำบลไชยบุรี</t>
  </si>
  <si>
    <t>05633 สถานีอนามัยบ้านหาดกวน</t>
  </si>
  <si>
    <t>05634 สถานีอนามัยบ้านแก้วปัดโป่ง</t>
  </si>
  <si>
    <t>05635 สถานีอนามัยตำบลพนอม</t>
  </si>
  <si>
    <t>05636 สถานีอนามัยบ้านดง</t>
  </si>
  <si>
    <t>05637 สถานีอนามัยบ้านตาลหนองเทา</t>
  </si>
  <si>
    <t>05638 สถานีอนามัยบ้านท่าหนามแก้ว</t>
  </si>
  <si>
    <t>05639 สถานีอนามัยพะทาย</t>
  </si>
  <si>
    <t>05640 สถานีอนามัยเวินพระบาท</t>
  </si>
  <si>
    <t>05641 สถานีอนามัยบ้านม่วง</t>
  </si>
  <si>
    <t>05642 สถานีอนามัยตำบลรามราช</t>
  </si>
  <si>
    <t>05643 สถานีอนามัยบ้านหนองไฮ</t>
  </si>
  <si>
    <t>05644 สถานีอนามัยตำบลไผ่ล้อม</t>
  </si>
  <si>
    <t>05645 สถานีอนามัยดอนสะฝาง  ตำบลโพนทอง</t>
  </si>
  <si>
    <t>05647 สถานีอนามัยบ้านโคกพะธาย ตำบลโพนทอง</t>
  </si>
  <si>
    <t>05648 สถานีอนามัยตำบลโพนทอง</t>
  </si>
  <si>
    <t>05649 สถานีอนามัยบ้านคำนกกก</t>
  </si>
  <si>
    <t>05651 สถานีอนามัยนาพระชัย  ตำบลหนองแวง</t>
  </si>
  <si>
    <t>05652 สถานีอนามัยนางัว</t>
  </si>
  <si>
    <t>05653 สถานีอนามัยตำบลฝั่งแดง</t>
  </si>
  <si>
    <t>05654 สถานีอนามัยบ้านโพนแพง ตำบลโพนแพง</t>
  </si>
  <si>
    <t>05655 สถานีอนามัยตาลกุด ตำบลโพนแพง</t>
  </si>
  <si>
    <t>05656 สถานีอนามัยตำบลพระกลางทุ่ง</t>
  </si>
  <si>
    <t>05657 สถานีอนามัยตำบลนาถ่อน</t>
  </si>
  <si>
    <t>05658 สถานีอนามัยตำบลดงยอ</t>
  </si>
  <si>
    <t>05659 สถานีอนามัยตำบลแสนพัน</t>
  </si>
  <si>
    <t>05660 สถานีอนามัยตำบลดอนนางหงส์</t>
  </si>
  <si>
    <t>05661 สถานีอนามัยตำบลน้ำก่ำ</t>
  </si>
  <si>
    <t>05662 สถานีอนามัยบ้านทู้</t>
  </si>
  <si>
    <t>05663 สถานีอนามัยบ้านทรายมูล ตำบลน้ำก่ำ</t>
  </si>
  <si>
    <t>05664 สถานีอนามัยบ้านอุ่มเหม้า ตำบลอุ่มเหม้า</t>
  </si>
  <si>
    <t>05665 สถานีอนามัยตำบลนาหนาด</t>
  </si>
  <si>
    <t>05666 สถานีอนามัยตำบลกุดฉิม</t>
  </si>
  <si>
    <t>05667 คำผาสุก สอ_</t>
  </si>
  <si>
    <t>05668 ท่าลาด สอ_</t>
  </si>
  <si>
    <t>05669 สอ_นางาม</t>
  </si>
  <si>
    <t>05670 นายอ สอ_</t>
  </si>
  <si>
    <t>05671 โคกหินแฮ่</t>
  </si>
  <si>
    <t>05672 นาบัว สอ_</t>
  </si>
  <si>
    <t>05673 โนนสะอาด สอ_</t>
  </si>
  <si>
    <t>05674 นาบั่ว (เรณูใต้)</t>
  </si>
  <si>
    <t>05675 นาขาม สอ_</t>
  </si>
  <si>
    <t>05676 สถานีอนามัยพระซอง</t>
  </si>
  <si>
    <t>05677 สถานีอนามัยดงอินำ</t>
  </si>
  <si>
    <t>05678 สถานีอนามัยหนองสังข์</t>
  </si>
  <si>
    <t>05679 สถานีอนามัยนาฉันทะ</t>
  </si>
  <si>
    <t>05680 สถานีอนามัยนาคู่</t>
  </si>
  <si>
    <t>05682 รพ_สต_ดงน้อย</t>
  </si>
  <si>
    <t>05683 สถานีอนามัยพิมาน</t>
  </si>
  <si>
    <t>05684 สถานีอนามัยหนองหอยใหญ่</t>
  </si>
  <si>
    <t>05685 สถานีอนามัยพุ่มแก</t>
  </si>
  <si>
    <t>05686 สถานีอนามัยโพนตูม</t>
  </si>
  <si>
    <t>05687 สถานีอนามัยก้านเหลือง</t>
  </si>
  <si>
    <t>05688 สถานีอนามัยหนองบ่อ</t>
  </si>
  <si>
    <t>05689 สถานีอนามัยดงขวาง</t>
  </si>
  <si>
    <t>05690 สถานีอนามัยนาเลียง</t>
  </si>
  <si>
    <t>05691 รพสต_โคกสี</t>
  </si>
  <si>
    <t>05692 รพสต_นาขาม</t>
  </si>
  <si>
    <t>05694 สถานีอนามัยบ้านแก้ง</t>
  </si>
  <si>
    <t>05695 สถานีอนามัยคำพี้</t>
  </si>
  <si>
    <t>05696 รพสต_ยอดชาด</t>
  </si>
  <si>
    <t>05697 สอ_นาเดื่อ</t>
  </si>
  <si>
    <t>05698 สอ_อีอูด</t>
  </si>
  <si>
    <t>05700 สอ_หนองผือ</t>
  </si>
  <si>
    <t>05701 สอ_เซียงเซา</t>
  </si>
  <si>
    <t>05702 สอ_บ้านแค</t>
  </si>
  <si>
    <t>05703 สอ_ปากยาม</t>
  </si>
  <si>
    <t>05704 สอ_สามผง</t>
  </si>
  <si>
    <t>05705 สอ_ท่าบ่อ</t>
  </si>
  <si>
    <t>05706 สอ_ดอนสมอ</t>
  </si>
  <si>
    <t>05707 สอ_บ้านข่า</t>
  </si>
  <si>
    <t>05708 สอ_ขามเปี้ยใหญ่</t>
  </si>
  <si>
    <t>05709 สอ_บ้านเหล่า</t>
  </si>
  <si>
    <t>05710 สอ_นาคำ</t>
  </si>
  <si>
    <t>05711 สอ_ภูกระแต</t>
  </si>
  <si>
    <t>05712 สอ_โพนสว่าง</t>
  </si>
  <si>
    <t>05713 สอ_นาโพธิ์</t>
  </si>
  <si>
    <t>05714 สอ_เสียวสงคราม</t>
  </si>
  <si>
    <t>05715 สอ_หาดแพง</t>
  </si>
  <si>
    <t>05716 สถานีอนามัยตำบลนางัว</t>
  </si>
  <si>
    <t>05717 สถานีอนามัยอูนนา</t>
  </si>
  <si>
    <t>05718 สถานีอนามัยนาคอย</t>
  </si>
  <si>
    <t>05719 สถานีอนามัยดอนแดง</t>
  </si>
  <si>
    <t>05720 สถานีอนามัยบ้านโคกสะอาด</t>
  </si>
  <si>
    <t>05721 สถานีอนามัยตำบลนาคูณใหญ่</t>
  </si>
  <si>
    <t>05722 สถานีอนามัยบ้านดอนศาลา</t>
  </si>
  <si>
    <t>05723 สถานีอนามัยตำบลเหล่าพัฒนา</t>
  </si>
  <si>
    <t>05724 สถานีอนามัยตำบลท่าเรือ</t>
  </si>
  <si>
    <t>05725 สถานีอนามัยบ้านต้าย</t>
  </si>
  <si>
    <t>05726 สถานีอนามัยนาหัวบ่อ</t>
  </si>
  <si>
    <t>05727 สถานีอนามัยโพนตูม</t>
  </si>
  <si>
    <t>05728 สถานีอนามัยดอนยาง</t>
  </si>
  <si>
    <t>05729 สถานีอนามัยขามเตี้ยใหญ่</t>
  </si>
  <si>
    <t>05730 สถานีอนามัยโพนบก</t>
  </si>
  <si>
    <t>05731 สถานีอนามัยขว้างคลี</t>
  </si>
  <si>
    <t>05732 สถานีอนามัยบ้านค้อ</t>
  </si>
  <si>
    <t>05733 สถานีอนามัยห้วยไห</t>
  </si>
  <si>
    <t>05734 สถานีอนามัยนาใน</t>
  </si>
  <si>
    <t>05735 สอ_พันห่าว</t>
  </si>
  <si>
    <t>05736 รพ_สต_เฉลิมพระเกียติฯนาทม</t>
  </si>
  <si>
    <t>05737 สอ_หนองซน</t>
  </si>
  <si>
    <t>05738 สอ_คำแม่นาง</t>
  </si>
  <si>
    <t>05739 สอ_ดอนเตย</t>
  </si>
  <si>
    <t>0650 สถานีอนามัยตำบลหนองแวง</t>
  </si>
  <si>
    <t>11873 สถานีอนามัยบ้านโคกสว่างพัฒนา ตำบลธาตุพนมเหนือ</t>
  </si>
  <si>
    <t>13979 รพ_สต_ทุ่งมน</t>
  </si>
  <si>
    <t>13980 สถานีอนามัยนาเข</t>
  </si>
  <si>
    <t>13981 สถานีอนามัยสร้างติ่ว</t>
  </si>
  <si>
    <t>13982 สถานีอนามัยหนองหญ้าปล้อง</t>
  </si>
  <si>
    <t>13983 รพสต_หนองโพธิ์</t>
  </si>
  <si>
    <t>14277 รพ_สต_ดงติ้ว</t>
  </si>
  <si>
    <t>14278 โนนอนามัย สอ_</t>
  </si>
  <si>
    <t>23137 สถานีอนามัยโพนจาน</t>
  </si>
  <si>
    <t>24724 รพ_สต_บ้านหนองกุง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</si>
</sst>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#,##0.00_ ;[Red]\-#,##0.00\ "/>
    <numFmt numFmtId="188" formatCode="_-* #,##0_-;\-* #,##0_-;_-* &quot;-&quot;??_-;_-@_-"/>
    <numFmt numFmtId="189" formatCode="_(* #,##0.00_);_(* \(#,##0.00\);_(* &quot;-&quot;??_);_(@_)"/>
  </numFmts>
  <fonts count="3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0"/>
      <color indexed="8"/>
      <name val="Tahoma"/>
      <family val="2"/>
    </font>
    <font>
      <sz val="14"/>
      <color indexed="8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4"/>
      <color indexed="8"/>
      <name val="TH SarabunPSK"/>
      <family val="2"/>
    </font>
    <font>
      <b/>
      <u/>
      <sz val="14"/>
      <color theme="1"/>
      <name val="TH SarabunPSK"/>
      <family val="2"/>
    </font>
    <font>
      <sz val="10"/>
      <color indexed="8"/>
      <name val="Tahoma"/>
      <family val="2"/>
    </font>
    <font>
      <sz val="10"/>
      <color indexed="8"/>
      <name val="Tahoma"/>
      <family val="2"/>
    </font>
    <font>
      <sz val="11"/>
      <color theme="1"/>
      <name val="Tahoma"/>
      <family val="2"/>
      <scheme val="minor"/>
    </font>
    <font>
      <sz val="11"/>
      <name val="Tahoma"/>
      <family val="2"/>
      <charset val="222"/>
      <scheme val="minor"/>
    </font>
    <font>
      <sz val="11"/>
      <color theme="1"/>
      <name val="Tahoma"/>
      <family val="2"/>
    </font>
    <font>
      <b/>
      <sz val="10"/>
      <color theme="1"/>
      <name val="TH SarabunPSK"/>
      <family val="2"/>
    </font>
    <font>
      <sz val="10"/>
      <color theme="1"/>
      <name val="TH SarabunPSK"/>
      <family val="2"/>
    </font>
    <font>
      <b/>
      <sz val="10"/>
      <color rgb="FF333333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1"/>
      <name val="Tahoma"/>
      <family val="2"/>
      <charset val="222"/>
    </font>
    <font>
      <sz val="11"/>
      <name val="Tahoma"/>
      <family val="2"/>
    </font>
    <font>
      <sz val="11"/>
      <name val="TH SarabunPSK"/>
      <family val="2"/>
    </font>
    <font>
      <b/>
      <sz val="8.8000000000000007"/>
      <color rgb="FFFFFFFF"/>
      <name val="Tahoma"/>
      <family val="2"/>
      <charset val="222"/>
      <scheme val="minor"/>
    </font>
    <font>
      <sz val="8.8000000000000007"/>
      <color rgb="FF333333"/>
      <name val="Verdana"/>
      <family val="2"/>
    </font>
    <font>
      <sz val="11"/>
      <color theme="1"/>
      <name val="Verdana"/>
      <family val="2"/>
    </font>
    <font>
      <b/>
      <sz val="7.5"/>
      <color rgb="FFFFFFFF"/>
      <name val="MS Sans Serif"/>
    </font>
    <font>
      <sz val="7.5"/>
      <color rgb="FF333333"/>
      <name val="MS Sans Serif"/>
    </font>
    <font>
      <u/>
      <sz val="11"/>
      <color theme="10"/>
      <name val="Tahoma"/>
      <family val="2"/>
      <charset val="222"/>
      <scheme val="minor"/>
    </font>
    <font>
      <sz val="9"/>
      <color indexed="81"/>
      <name val="Tahoma"/>
      <charset val="222"/>
    </font>
    <font>
      <b/>
      <sz val="9"/>
      <color indexed="81"/>
      <name val="Tahoma"/>
      <charset val="22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7F6F3"/>
        <bgColor indexed="64"/>
      </patternFill>
    </fill>
    <fill>
      <patternFill patternType="solid">
        <fgColor rgb="FF5D7B9D"/>
        <bgColor indexed="64"/>
      </patternFill>
    </fill>
    <fill>
      <patternFill patternType="solid">
        <fgColor rgb="FF507CD1"/>
        <bgColor indexed="64"/>
      </patternFill>
    </fill>
    <fill>
      <patternFill patternType="solid">
        <fgColor rgb="FFEFF3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E2DED6"/>
      </left>
      <right/>
      <top style="medium">
        <color rgb="FFE2DED6"/>
      </top>
      <bottom/>
      <diagonal/>
    </border>
    <border>
      <left/>
      <right/>
      <top style="medium">
        <color rgb="FFE2DED6"/>
      </top>
      <bottom/>
      <diagonal/>
    </border>
    <border>
      <left/>
      <right style="medium">
        <color rgb="FFE2DED6"/>
      </right>
      <top style="medium">
        <color rgb="FFE2DED6"/>
      </top>
      <bottom/>
      <diagonal/>
    </border>
    <border>
      <left style="medium">
        <color rgb="FFE2DED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E2DED6"/>
      </right>
      <top/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E2DED6"/>
      </right>
      <top style="thin">
        <color rgb="FF000000"/>
      </top>
      <bottom/>
      <diagonal/>
    </border>
    <border>
      <left style="medium">
        <color rgb="FFE2DED6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E2DED6"/>
      </right>
      <top/>
      <bottom style="thin">
        <color rgb="FF000000"/>
      </bottom>
      <diagonal/>
    </border>
    <border>
      <left style="medium">
        <color rgb="FFE2DED6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/>
      <top/>
      <bottom style="medium">
        <color rgb="FFE2DED6"/>
      </bottom>
      <diagonal/>
    </border>
    <border>
      <left/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thin">
        <color rgb="FF000000"/>
      </right>
      <top/>
      <bottom style="medium">
        <color rgb="FFE2DED6"/>
      </bottom>
      <diagonal/>
    </border>
    <border>
      <left style="thin">
        <color rgb="FF000000"/>
      </left>
      <right style="medium">
        <color rgb="FFE2DED6"/>
      </right>
      <top/>
      <bottom style="medium">
        <color rgb="FFE2DED6"/>
      </bottom>
      <diagonal/>
    </border>
    <border>
      <left style="medium">
        <color rgb="FFE2DED6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E2DED6"/>
      </right>
      <top/>
      <bottom style="thin">
        <color rgb="FF00000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  <xf numFmtId="189" fontId="3" fillId="0" borderId="0" applyFont="0" applyFill="0" applyBorder="0" applyAlignment="0" applyProtection="0"/>
    <xf numFmtId="0" fontId="9" fillId="0" borderId="0"/>
    <xf numFmtId="0" fontId="2" fillId="0" borderId="0"/>
    <xf numFmtId="0" fontId="27" fillId="0" borderId="0" applyNumberFormat="0" applyFill="0" applyBorder="0" applyAlignment="0" applyProtection="0"/>
  </cellStyleXfs>
  <cellXfs count="422">
    <xf numFmtId="0" fontId="0" fillId="0" borderId="0" xfId="0"/>
    <xf numFmtId="2" fontId="0" fillId="0" borderId="0" xfId="0" applyNumberFormat="1"/>
    <xf numFmtId="0" fontId="4" fillId="0" borderId="0" xfId="0" applyFont="1"/>
    <xf numFmtId="0" fontId="5" fillId="0" borderId="3" xfId="0" applyFont="1" applyBorder="1"/>
    <xf numFmtId="0" fontId="5" fillId="0" borderId="0" xfId="0" applyFont="1"/>
    <xf numFmtId="17" fontId="5" fillId="0" borderId="3" xfId="0" applyNumberFormat="1" applyFont="1" applyBorder="1" applyAlignment="1">
      <alignment horizontal="center"/>
    </xf>
    <xf numFmtId="0" fontId="5" fillId="7" borderId="3" xfId="0" applyFont="1" applyFill="1" applyBorder="1"/>
    <xf numFmtId="0" fontId="5" fillId="8" borderId="6" xfId="0" applyFont="1" applyFill="1" applyBorder="1" applyAlignment="1">
      <alignment horizontal="center"/>
    </xf>
    <xf numFmtId="43" fontId="5" fillId="8" borderId="5" xfId="0" applyNumberFormat="1" applyFont="1" applyFill="1" applyBorder="1"/>
    <xf numFmtId="0" fontId="5" fillId="0" borderId="0" xfId="0" applyFont="1" applyBorder="1"/>
    <xf numFmtId="0" fontId="5" fillId="8" borderId="7" xfId="0" applyFont="1" applyFill="1" applyBorder="1" applyAlignment="1">
      <alignment horizontal="center"/>
    </xf>
    <xf numFmtId="43" fontId="5" fillId="8" borderId="7" xfId="0" applyNumberFormat="1" applyFont="1" applyFill="1" applyBorder="1"/>
    <xf numFmtId="0" fontId="5" fillId="0" borderId="9" xfId="0" applyFont="1" applyBorder="1"/>
    <xf numFmtId="0" fontId="7" fillId="0" borderId="0" xfId="0" applyFont="1" applyAlignment="1">
      <alignment horizontal="center"/>
    </xf>
    <xf numFmtId="187" fontId="1" fillId="7" borderId="0" xfId="1" applyNumberFormat="1" applyFont="1" applyFill="1"/>
    <xf numFmtId="43" fontId="0" fillId="11" borderId="0" xfId="1" applyFont="1" applyFill="1"/>
    <xf numFmtId="43" fontId="0" fillId="4" borderId="0" xfId="1" applyFont="1" applyFill="1"/>
    <xf numFmtId="43" fontId="1" fillId="9" borderId="0" xfId="1" applyFont="1" applyFill="1" applyAlignment="1">
      <alignment horizontal="center"/>
    </xf>
    <xf numFmtId="43" fontId="1" fillId="4" borderId="0" xfId="1" applyFont="1" applyFill="1" applyAlignment="1">
      <alignment horizontal="center"/>
    </xf>
    <xf numFmtId="43" fontId="1" fillId="9" borderId="0" xfId="1" applyFont="1" applyFill="1"/>
    <xf numFmtId="43" fontId="1" fillId="4" borderId="0" xfId="1" applyFont="1" applyFill="1"/>
    <xf numFmtId="43" fontId="0" fillId="7" borderId="0" xfId="1" applyFont="1" applyFill="1"/>
    <xf numFmtId="43" fontId="0" fillId="9" borderId="0" xfId="1" applyFont="1" applyFill="1"/>
    <xf numFmtId="43" fontId="0" fillId="4" borderId="0" xfId="0" applyNumberFormat="1" applyFill="1"/>
    <xf numFmtId="43" fontId="0" fillId="9" borderId="0" xfId="0" applyNumberFormat="1" applyFill="1"/>
    <xf numFmtId="2" fontId="0" fillId="7" borderId="0" xfId="0" applyNumberFormat="1" applyFill="1"/>
    <xf numFmtId="187" fontId="0" fillId="7" borderId="0" xfId="1" applyNumberFormat="1" applyFont="1" applyFill="1"/>
    <xf numFmtId="43" fontId="1" fillId="12" borderId="0" xfId="1" applyFont="1" applyFill="1"/>
    <xf numFmtId="2" fontId="0" fillId="12" borderId="0" xfId="0" applyNumberFormat="1" applyFill="1"/>
    <xf numFmtId="43" fontId="0" fillId="12" borderId="0" xfId="0" applyNumberFormat="1" applyFill="1"/>
    <xf numFmtId="2" fontId="0" fillId="16" borderId="0" xfId="0" applyNumberFormat="1" applyFill="1"/>
    <xf numFmtId="43" fontId="0" fillId="16" borderId="0" xfId="1" applyFont="1" applyFill="1"/>
    <xf numFmtId="187" fontId="0" fillId="7" borderId="0" xfId="0" applyNumberFormat="1" applyFill="1"/>
    <xf numFmtId="43" fontId="0" fillId="11" borderId="0" xfId="0" applyNumberFormat="1" applyFill="1"/>
    <xf numFmtId="2" fontId="0" fillId="11" borderId="0" xfId="0" applyNumberFormat="1" applyFill="1"/>
    <xf numFmtId="2" fontId="0" fillId="4" borderId="0" xfId="0" applyNumberFormat="1" applyFill="1"/>
    <xf numFmtId="0" fontId="6" fillId="0" borderId="9" xfId="0" applyFont="1" applyFill="1" applyBorder="1" applyAlignment="1">
      <alignment horizontal="left"/>
    </xf>
    <xf numFmtId="2" fontId="0" fillId="9" borderId="0" xfId="0" applyNumberFormat="1" applyFill="1"/>
    <xf numFmtId="43" fontId="10" fillId="0" borderId="0" xfId="1" applyFont="1"/>
    <xf numFmtId="2" fontId="0" fillId="18" borderId="0" xfId="0" applyNumberFormat="1" applyFill="1"/>
    <xf numFmtId="43" fontId="1" fillId="15" borderId="0" xfId="1" applyFont="1" applyFill="1"/>
    <xf numFmtId="2" fontId="0" fillId="15" borderId="0" xfId="0" applyNumberFormat="1" applyFill="1"/>
    <xf numFmtId="43" fontId="0" fillId="15" borderId="0" xfId="0" applyNumberFormat="1" applyFill="1"/>
    <xf numFmtId="0" fontId="5" fillId="2" borderId="3" xfId="0" applyFont="1" applyFill="1" applyBorder="1"/>
    <xf numFmtId="43" fontId="0" fillId="2" borderId="0" xfId="1" applyFont="1" applyFill="1"/>
    <xf numFmtId="43" fontId="10" fillId="2" borderId="0" xfId="1" applyFont="1" applyFill="1"/>
    <xf numFmtId="2" fontId="10" fillId="7" borderId="0" xfId="0" applyNumberFormat="1" applyFont="1" applyFill="1" applyBorder="1"/>
    <xf numFmtId="43" fontId="10" fillId="10" borderId="0" xfId="1" applyFont="1" applyFill="1"/>
    <xf numFmtId="43" fontId="10" fillId="9" borderId="0" xfId="1" applyFont="1" applyFill="1"/>
    <xf numFmtId="43" fontId="5" fillId="0" borderId="0" xfId="1" applyFont="1"/>
    <xf numFmtId="43" fontId="10" fillId="17" borderId="0" xfId="1" applyFont="1" applyFill="1"/>
    <xf numFmtId="43" fontId="10" fillId="7" borderId="0" xfId="1" applyFont="1" applyFill="1"/>
    <xf numFmtId="43" fontId="10" fillId="9" borderId="0" xfId="1" applyFont="1" applyFill="1" applyAlignment="1">
      <alignment horizontal="center"/>
    </xf>
    <xf numFmtId="43" fontId="10" fillId="10" borderId="0" xfId="1" applyFont="1" applyFill="1" applyAlignment="1">
      <alignment horizontal="center"/>
    </xf>
    <xf numFmtId="43" fontId="10" fillId="7" borderId="0" xfId="1" applyFont="1" applyFill="1" applyAlignment="1">
      <alignment horizontal="center"/>
    </xf>
    <xf numFmtId="2" fontId="10" fillId="0" borderId="0" xfId="0" applyNumberFormat="1" applyFont="1"/>
    <xf numFmtId="187" fontId="10" fillId="7" borderId="0" xfId="1" applyNumberFormat="1" applyFont="1" applyFill="1"/>
    <xf numFmtId="187" fontId="1" fillId="7" borderId="0" xfId="1" applyNumberFormat="1" applyFont="1" applyFill="1" applyAlignment="1">
      <alignment horizontal="center"/>
    </xf>
    <xf numFmtId="0" fontId="0" fillId="2" borderId="0" xfId="0" applyFill="1"/>
    <xf numFmtId="43" fontId="5" fillId="0" borderId="0" xfId="0" applyNumberFormat="1" applyFont="1"/>
    <xf numFmtId="2" fontId="5" fillId="0" borderId="0" xfId="0" applyNumberFormat="1" applyFont="1"/>
    <xf numFmtId="4" fontId="6" fillId="2" borderId="3" xfId="0" applyNumberFormat="1" applyFont="1" applyFill="1" applyBorder="1" applyAlignment="1">
      <alignment horizontal="right"/>
    </xf>
    <xf numFmtId="0" fontId="5" fillId="2" borderId="9" xfId="0" applyFont="1" applyFill="1" applyBorder="1"/>
    <xf numFmtId="3" fontId="12" fillId="2" borderId="17" xfId="0" applyNumberFormat="1" applyFont="1" applyFill="1" applyBorder="1" applyAlignment="1">
      <alignment horizontal="right" vertical="center"/>
    </xf>
    <xf numFmtId="0" fontId="12" fillId="2" borderId="17" xfId="0" applyFont="1" applyFill="1" applyBorder="1" applyAlignment="1">
      <alignment horizontal="left" vertical="center"/>
    </xf>
    <xf numFmtId="2" fontId="11" fillId="0" borderId="0" xfId="0" applyNumberFormat="1" applyFont="1"/>
    <xf numFmtId="188" fontId="0" fillId="2" borderId="0" xfId="1" applyNumberFormat="1" applyFont="1" applyFill="1" applyAlignment="1">
      <alignment horizontal="center"/>
    </xf>
    <xf numFmtId="2" fontId="0" fillId="2" borderId="0" xfId="0" applyNumberFormat="1" applyFill="1"/>
    <xf numFmtId="188" fontId="10" fillId="2" borderId="0" xfId="1" applyNumberFormat="1" applyFont="1" applyFill="1" applyAlignment="1">
      <alignment horizontal="center"/>
    </xf>
    <xf numFmtId="188" fontId="10" fillId="2" borderId="0" xfId="1" applyNumberFormat="1" applyFont="1" applyFill="1" applyBorder="1" applyAlignment="1">
      <alignment horizontal="center"/>
    </xf>
    <xf numFmtId="2" fontId="10" fillId="2" borderId="0" xfId="0" applyNumberFormat="1" applyFont="1" applyFill="1" applyBorder="1"/>
    <xf numFmtId="188" fontId="0" fillId="2" borderId="0" xfId="1" applyNumberFormat="1" applyFont="1" applyFill="1"/>
    <xf numFmtId="43" fontId="10" fillId="13" borderId="0" xfId="1" applyFont="1" applyFill="1"/>
    <xf numFmtId="43" fontId="0" fillId="15" borderId="0" xfId="1" applyFont="1" applyFill="1"/>
    <xf numFmtId="43" fontId="0" fillId="20" borderId="0" xfId="0" applyNumberFormat="1" applyFill="1"/>
    <xf numFmtId="2" fontId="0" fillId="20" borderId="0" xfId="0" applyNumberFormat="1" applyFill="1"/>
    <xf numFmtId="43" fontId="0" fillId="20" borderId="0" xfId="1" applyFont="1" applyFill="1"/>
    <xf numFmtId="0" fontId="0" fillId="0" borderId="0" xfId="0" applyFill="1"/>
    <xf numFmtId="43" fontId="0" fillId="12" borderId="0" xfId="1" applyFont="1" applyFill="1"/>
    <xf numFmtId="0" fontId="14" fillId="0" borderId="0" xfId="0" applyFont="1"/>
    <xf numFmtId="0" fontId="14" fillId="0" borderId="0" xfId="0" applyFont="1" applyAlignment="1">
      <alignment horizontal="center"/>
    </xf>
    <xf numFmtId="0" fontId="13" fillId="0" borderId="3" xfId="0" applyFont="1" applyBorder="1"/>
    <xf numFmtId="0" fontId="14" fillId="0" borderId="3" xfId="0" applyFont="1" applyBorder="1"/>
    <xf numFmtId="43" fontId="14" fillId="0" borderId="0" xfId="0" applyNumberFormat="1" applyFont="1"/>
    <xf numFmtId="43" fontId="14" fillId="0" borderId="3" xfId="0" applyNumberFormat="1" applyFont="1" applyBorder="1"/>
    <xf numFmtId="2" fontId="14" fillId="0" borderId="3" xfId="0" applyNumberFormat="1" applyFont="1" applyBorder="1"/>
    <xf numFmtId="0" fontId="13" fillId="0" borderId="0" xfId="0" applyFont="1"/>
    <xf numFmtId="0" fontId="15" fillId="2" borderId="0" xfId="0" applyFont="1" applyFill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43" fontId="0" fillId="21" borderId="0" xfId="1" applyFont="1" applyFill="1"/>
    <xf numFmtId="43" fontId="0" fillId="19" borderId="0" xfId="1" applyFont="1" applyFill="1"/>
    <xf numFmtId="43" fontId="17" fillId="0" borderId="0" xfId="1" applyFont="1" applyAlignment="1"/>
    <xf numFmtId="0" fontId="16" fillId="0" borderId="0" xfId="0" applyFont="1" applyAlignment="1"/>
    <xf numFmtId="187" fontId="17" fillId="0" borderId="0" xfId="1" applyNumberFormat="1" applyFont="1"/>
    <xf numFmtId="43" fontId="17" fillId="0" borderId="0" xfId="1" applyFont="1"/>
    <xf numFmtId="0" fontId="17" fillId="0" borderId="0" xfId="0" applyFont="1"/>
    <xf numFmtId="0" fontId="16" fillId="0" borderId="1" xfId="0" applyFont="1" applyBorder="1" applyAlignment="1">
      <alignment vertical="center"/>
    </xf>
    <xf numFmtId="0" fontId="16" fillId="0" borderId="1" xfId="0" applyFont="1" applyBorder="1" applyAlignment="1"/>
    <xf numFmtId="0" fontId="17" fillId="0" borderId="0" xfId="0" applyFont="1" applyAlignment="1">
      <alignment vertical="center" wrapText="1"/>
    </xf>
    <xf numFmtId="0" fontId="16" fillId="8" borderId="3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3" xfId="0" applyFont="1" applyBorder="1"/>
    <xf numFmtId="188" fontId="17" fillId="0" borderId="3" xfId="1" applyNumberFormat="1" applyFont="1" applyBorder="1"/>
    <xf numFmtId="43" fontId="17" fillId="0" borderId="3" xfId="1" applyFont="1" applyBorder="1"/>
    <xf numFmtId="187" fontId="17" fillId="0" borderId="3" xfId="1" applyNumberFormat="1" applyFont="1" applyBorder="1"/>
    <xf numFmtId="43" fontId="17" fillId="2" borderId="3" xfId="1" applyFont="1" applyFill="1" applyBorder="1"/>
    <xf numFmtId="0" fontId="16" fillId="3" borderId="3" xfId="0" applyFont="1" applyFill="1" applyBorder="1" applyAlignment="1">
      <alignment horizontal="center"/>
    </xf>
    <xf numFmtId="0" fontId="16" fillId="3" borderId="3" xfId="0" applyFont="1" applyFill="1" applyBorder="1"/>
    <xf numFmtId="188" fontId="16" fillId="16" borderId="3" xfId="1" applyNumberFormat="1" applyFont="1" applyFill="1" applyBorder="1"/>
    <xf numFmtId="43" fontId="16" fillId="3" borderId="3" xfId="1" applyFont="1" applyFill="1" applyBorder="1"/>
    <xf numFmtId="187" fontId="16" fillId="0" borderId="0" xfId="1" applyNumberFormat="1" applyFont="1"/>
    <xf numFmtId="43" fontId="16" fillId="0" borderId="0" xfId="1" applyFont="1"/>
    <xf numFmtId="0" fontId="16" fillId="0" borderId="0" xfId="0" applyFont="1"/>
    <xf numFmtId="188" fontId="16" fillId="3" borderId="3" xfId="1" applyNumberFormat="1" applyFont="1" applyFill="1" applyBorder="1"/>
    <xf numFmtId="0" fontId="17" fillId="2" borderId="3" xfId="0" applyFont="1" applyFill="1" applyBorder="1" applyAlignment="1">
      <alignment horizontal="center"/>
    </xf>
    <xf numFmtId="0" fontId="17" fillId="2" borderId="3" xfId="0" applyFont="1" applyFill="1" applyBorder="1"/>
    <xf numFmtId="188" fontId="17" fillId="2" borderId="3" xfId="1" applyNumberFormat="1" applyFont="1" applyFill="1" applyBorder="1"/>
    <xf numFmtId="187" fontId="17" fillId="2" borderId="3" xfId="1" applyNumberFormat="1" applyFont="1" applyFill="1" applyBorder="1"/>
    <xf numFmtId="187" fontId="17" fillId="2" borderId="0" xfId="1" applyNumberFormat="1" applyFont="1" applyFill="1"/>
    <xf numFmtId="43" fontId="17" fillId="2" borderId="0" xfId="1" applyFont="1" applyFill="1"/>
    <xf numFmtId="0" fontId="17" fillId="2" borderId="0" xfId="0" applyFont="1" applyFill="1"/>
    <xf numFmtId="0" fontId="16" fillId="8" borderId="7" xfId="0" applyFont="1" applyFill="1" applyBorder="1" applyAlignment="1">
      <alignment horizontal="center"/>
    </xf>
    <xf numFmtId="0" fontId="16" fillId="8" borderId="7" xfId="0" applyFont="1" applyFill="1" applyBorder="1"/>
    <xf numFmtId="188" fontId="16" fillId="8" borderId="7" xfId="1" applyNumberFormat="1" applyFont="1" applyFill="1" applyBorder="1"/>
    <xf numFmtId="43" fontId="16" fillId="8" borderId="7" xfId="1" applyFont="1" applyFill="1" applyBorder="1"/>
    <xf numFmtId="187" fontId="16" fillId="8" borderId="7" xfId="1" applyNumberFormat="1" applyFont="1" applyFill="1" applyBorder="1"/>
    <xf numFmtId="0" fontId="16" fillId="14" borderId="11" xfId="0" applyFont="1" applyFill="1" applyBorder="1" applyAlignment="1">
      <alignment horizontal="center"/>
    </xf>
    <xf numFmtId="0" fontId="16" fillId="14" borderId="11" xfId="0" applyFont="1" applyFill="1" applyBorder="1"/>
    <xf numFmtId="188" fontId="16" fillId="14" borderId="11" xfId="1" applyNumberFormat="1" applyFont="1" applyFill="1" applyBorder="1"/>
    <xf numFmtId="43" fontId="16" fillId="14" borderId="11" xfId="1" applyFont="1" applyFill="1" applyBorder="1"/>
    <xf numFmtId="187" fontId="16" fillId="14" borderId="11" xfId="1" applyNumberFormat="1" applyFont="1" applyFill="1" applyBorder="1"/>
    <xf numFmtId="0" fontId="17" fillId="0" borderId="4" xfId="0" applyFont="1" applyBorder="1" applyAlignment="1">
      <alignment horizontal="center"/>
    </xf>
    <xf numFmtId="0" fontId="17" fillId="0" borderId="4" xfId="0" applyFont="1" applyBorder="1"/>
    <xf numFmtId="188" fontId="17" fillId="0" borderId="4" xfId="1" applyNumberFormat="1" applyFont="1" applyBorder="1"/>
    <xf numFmtId="43" fontId="17" fillId="0" borderId="4" xfId="1" applyFont="1" applyBorder="1"/>
    <xf numFmtId="187" fontId="17" fillId="0" borderId="4" xfId="1" applyNumberFormat="1" applyFont="1" applyBorder="1"/>
    <xf numFmtId="43" fontId="17" fillId="2" borderId="4" xfId="1" applyFont="1" applyFill="1" applyBorder="1"/>
    <xf numFmtId="0" fontId="16" fillId="0" borderId="4" xfId="0" applyFont="1" applyBorder="1" applyAlignment="1">
      <alignment horizontal="center"/>
    </xf>
    <xf numFmtId="0" fontId="16" fillId="0" borderId="4" xfId="0" applyFont="1" applyBorder="1"/>
    <xf numFmtId="188" fontId="16" fillId="0" borderId="4" xfId="1" applyNumberFormat="1" applyFont="1" applyBorder="1"/>
    <xf numFmtId="43" fontId="16" fillId="0" borderId="4" xfId="1" applyFont="1" applyBorder="1"/>
    <xf numFmtId="187" fontId="16" fillId="0" borderId="4" xfId="1" applyNumberFormat="1" applyFont="1" applyBorder="1"/>
    <xf numFmtId="43" fontId="16" fillId="2" borderId="3" xfId="1" applyFont="1" applyFill="1" applyBorder="1"/>
    <xf numFmtId="0" fontId="16" fillId="0" borderId="3" xfId="0" applyFont="1" applyBorder="1"/>
    <xf numFmtId="187" fontId="16" fillId="3" borderId="3" xfId="1" applyNumberFormat="1" applyFont="1" applyFill="1" applyBorder="1"/>
    <xf numFmtId="1" fontId="17" fillId="0" borderId="3" xfId="0" applyNumberFormat="1" applyFont="1" applyFill="1" applyBorder="1" applyAlignment="1">
      <alignment horizontal="center"/>
    </xf>
    <xf numFmtId="2" fontId="17" fillId="0" borderId="3" xfId="0" applyNumberFormat="1" applyFont="1" applyFill="1" applyBorder="1"/>
    <xf numFmtId="188" fontId="17" fillId="0" borderId="3" xfId="1" applyNumberFormat="1" applyFont="1" applyFill="1" applyBorder="1"/>
    <xf numFmtId="0" fontId="17" fillId="0" borderId="3" xfId="0" applyNumberFormat="1" applyFont="1" applyFill="1" applyBorder="1" applyAlignment="1">
      <alignment horizontal="center"/>
    </xf>
    <xf numFmtId="2" fontId="17" fillId="0" borderId="3" xfId="1" applyNumberFormat="1" applyFont="1" applyFill="1" applyBorder="1"/>
    <xf numFmtId="2" fontId="17" fillId="0" borderId="0" xfId="1" applyNumberFormat="1" applyFont="1" applyFill="1"/>
    <xf numFmtId="2" fontId="17" fillId="0" borderId="0" xfId="0" applyNumberFormat="1" applyFont="1" applyFill="1"/>
    <xf numFmtId="0" fontId="17" fillId="0" borderId="3" xfId="0" applyFont="1" applyFill="1" applyBorder="1" applyAlignment="1">
      <alignment horizontal="center"/>
    </xf>
    <xf numFmtId="0" fontId="17" fillId="0" borderId="3" xfId="0" applyFont="1" applyFill="1" applyBorder="1"/>
    <xf numFmtId="43" fontId="17" fillId="0" borderId="3" xfId="1" applyFont="1" applyFill="1" applyBorder="1"/>
    <xf numFmtId="187" fontId="17" fillId="0" borderId="3" xfId="1" applyNumberFormat="1" applyFont="1" applyFill="1" applyBorder="1"/>
    <xf numFmtId="187" fontId="17" fillId="0" borderId="0" xfId="1" applyNumberFormat="1" applyFont="1" applyFill="1"/>
    <xf numFmtId="43" fontId="17" fillId="0" borderId="0" xfId="1" applyFont="1" applyFill="1"/>
    <xf numFmtId="0" fontId="17" fillId="0" borderId="0" xfId="0" applyFont="1" applyFill="1"/>
    <xf numFmtId="187" fontId="16" fillId="2" borderId="0" xfId="1" applyNumberFormat="1" applyFont="1" applyFill="1"/>
    <xf numFmtId="2" fontId="17" fillId="2" borderId="3" xfId="0" applyNumberFormat="1" applyFont="1" applyFill="1" applyBorder="1"/>
    <xf numFmtId="0" fontId="17" fillId="7" borderId="0" xfId="0" applyFont="1" applyFill="1"/>
    <xf numFmtId="2" fontId="17" fillId="2" borderId="3" xfId="1" applyNumberFormat="1" applyFont="1" applyFill="1" applyBorder="1"/>
    <xf numFmtId="0" fontId="18" fillId="2" borderId="3" xfId="0" applyFont="1" applyFill="1" applyBorder="1" applyAlignment="1">
      <alignment horizontal="center"/>
    </xf>
    <xf numFmtId="0" fontId="18" fillId="2" borderId="3" xfId="0" applyFont="1" applyFill="1" applyBorder="1"/>
    <xf numFmtId="188" fontId="18" fillId="2" borderId="3" xfId="1" applyNumberFormat="1" applyFont="1" applyFill="1" applyBorder="1"/>
    <xf numFmtId="43" fontId="18" fillId="2" borderId="3" xfId="1" applyFont="1" applyFill="1" applyBorder="1"/>
    <xf numFmtId="187" fontId="18" fillId="2" borderId="3" xfId="1" applyNumberFormat="1" applyFont="1" applyFill="1" applyBorder="1"/>
    <xf numFmtId="187" fontId="18" fillId="2" borderId="0" xfId="1" applyNumberFormat="1" applyFont="1" applyFill="1"/>
    <xf numFmtId="43" fontId="18" fillId="2" borderId="0" xfId="1" applyFont="1" applyFill="1"/>
    <xf numFmtId="0" fontId="18" fillId="2" borderId="0" xfId="0" applyFont="1" applyFill="1"/>
    <xf numFmtId="188" fontId="17" fillId="0" borderId="0" xfId="1" applyNumberFormat="1" applyFont="1"/>
    <xf numFmtId="0" fontId="16" fillId="0" borderId="3" xfId="0" applyFont="1" applyBorder="1" applyAlignment="1">
      <alignment horizontal="center"/>
    </xf>
    <xf numFmtId="0" fontId="18" fillId="0" borderId="3" xfId="0" applyNumberFormat="1" applyFont="1" applyFill="1" applyBorder="1" applyAlignment="1">
      <alignment horizontal="center"/>
    </xf>
    <xf numFmtId="2" fontId="18" fillId="0" borderId="3" xfId="0" applyNumberFormat="1" applyFont="1" applyFill="1" applyBorder="1"/>
    <xf numFmtId="188" fontId="18" fillId="0" borderId="3" xfId="1" applyNumberFormat="1" applyFont="1" applyFill="1" applyBorder="1"/>
    <xf numFmtId="2" fontId="18" fillId="0" borderId="0" xfId="1" applyNumberFormat="1" applyFont="1" applyFill="1"/>
    <xf numFmtId="2" fontId="18" fillId="0" borderId="0" xfId="0" applyNumberFormat="1" applyFont="1" applyFill="1"/>
    <xf numFmtId="0" fontId="17" fillId="14" borderId="11" xfId="0" applyFont="1" applyFill="1" applyBorder="1"/>
    <xf numFmtId="0" fontId="16" fillId="8" borderId="2" xfId="0" applyFont="1" applyFill="1" applyBorder="1" applyAlignment="1">
      <alignment horizontal="center"/>
    </xf>
    <xf numFmtId="0" fontId="16" fillId="8" borderId="2" xfId="0" applyFont="1" applyFill="1" applyBorder="1"/>
    <xf numFmtId="188" fontId="16" fillId="8" borderId="2" xfId="1" applyNumberFormat="1" applyFont="1" applyFill="1" applyBorder="1"/>
    <xf numFmtId="43" fontId="16" fillId="8" borderId="2" xfId="1" applyFont="1" applyFill="1" applyBorder="1"/>
    <xf numFmtId="187" fontId="16" fillId="8" borderId="2" xfId="1" applyNumberFormat="1" applyFont="1" applyFill="1" applyBorder="1"/>
    <xf numFmtId="0" fontId="16" fillId="14" borderId="7" xfId="0" applyFont="1" applyFill="1" applyBorder="1" applyAlignment="1">
      <alignment horizontal="center"/>
    </xf>
    <xf numFmtId="0" fontId="16" fillId="14" borderId="7" xfId="0" applyFont="1" applyFill="1" applyBorder="1"/>
    <xf numFmtId="188" fontId="16" fillId="14" borderId="7" xfId="1" applyNumberFormat="1" applyFont="1" applyFill="1" applyBorder="1"/>
    <xf numFmtId="43" fontId="16" fillId="14" borderId="7" xfId="1" applyFont="1" applyFill="1" applyBorder="1"/>
    <xf numFmtId="187" fontId="16" fillId="14" borderId="7" xfId="1" applyNumberFormat="1" applyFont="1" applyFill="1" applyBorder="1"/>
    <xf numFmtId="0" fontId="17" fillId="14" borderId="7" xfId="0" applyFont="1" applyFill="1" applyBorder="1"/>
    <xf numFmtId="188" fontId="16" fillId="0" borderId="3" xfId="1" applyNumberFormat="1" applyFont="1" applyBorder="1"/>
    <xf numFmtId="43" fontId="16" fillId="0" borderId="3" xfId="1" applyFont="1" applyBorder="1"/>
    <xf numFmtId="187" fontId="16" fillId="0" borderId="3" xfId="1" applyNumberFormat="1" applyFont="1" applyBorder="1"/>
    <xf numFmtId="0" fontId="18" fillId="0" borderId="3" xfId="0" applyFont="1" applyBorder="1" applyAlignment="1">
      <alignment horizontal="center"/>
    </xf>
    <xf numFmtId="0" fontId="18" fillId="0" borderId="3" xfId="0" applyFont="1" applyBorder="1"/>
    <xf numFmtId="188" fontId="18" fillId="0" borderId="3" xfId="1" applyNumberFormat="1" applyFont="1" applyBorder="1"/>
    <xf numFmtId="187" fontId="18" fillId="0" borderId="0" xfId="1" applyNumberFormat="1" applyFont="1"/>
    <xf numFmtId="43" fontId="18" fillId="0" borderId="0" xfId="1" applyFont="1"/>
    <xf numFmtId="0" fontId="18" fillId="0" borderId="0" xfId="0" applyFont="1"/>
    <xf numFmtId="0" fontId="16" fillId="3" borderId="0" xfId="0" applyFont="1" applyFill="1"/>
    <xf numFmtId="0" fontId="17" fillId="14" borderId="3" xfId="0" applyFont="1" applyFill="1" applyBorder="1" applyAlignment="1">
      <alignment horizontal="center"/>
    </xf>
    <xf numFmtId="0" fontId="17" fillId="14" borderId="3" xfId="0" applyFont="1" applyFill="1" applyBorder="1"/>
    <xf numFmtId="188" fontId="17" fillId="14" borderId="3" xfId="1" applyNumberFormat="1" applyFont="1" applyFill="1" applyBorder="1"/>
    <xf numFmtId="43" fontId="16" fillId="14" borderId="3" xfId="1" applyFont="1" applyFill="1" applyBorder="1"/>
    <xf numFmtId="187" fontId="16" fillId="14" borderId="3" xfId="1" applyNumberFormat="1" applyFont="1" applyFill="1" applyBorder="1"/>
    <xf numFmtId="0" fontId="16" fillId="14" borderId="3" xfId="0" applyFont="1" applyFill="1" applyBorder="1"/>
    <xf numFmtId="188" fontId="16" fillId="14" borderId="3" xfId="1" applyNumberFormat="1" applyFont="1" applyFill="1" applyBorder="1"/>
    <xf numFmtId="0" fontId="16" fillId="14" borderId="3" xfId="0" applyFont="1" applyFill="1" applyBorder="1" applyAlignment="1">
      <alignment horizontal="center"/>
    </xf>
    <xf numFmtId="38" fontId="16" fillId="14" borderId="3" xfId="1" applyNumberFormat="1" applyFont="1" applyFill="1" applyBorder="1"/>
    <xf numFmtId="0" fontId="17" fillId="0" borderId="0" xfId="0" applyFont="1" applyAlignment="1">
      <alignment horizontal="center"/>
    </xf>
    <xf numFmtId="43" fontId="17" fillId="0" borderId="0" xfId="1" applyNumberFormat="1" applyFont="1"/>
    <xf numFmtId="0" fontId="16" fillId="2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/>
    </xf>
    <xf numFmtId="43" fontId="16" fillId="4" borderId="3" xfId="1" applyFont="1" applyFill="1" applyBorder="1" applyAlignment="1">
      <alignment horizontal="center"/>
    </xf>
    <xf numFmtId="0" fontId="16" fillId="6" borderId="3" xfId="0" applyFont="1" applyFill="1" applyBorder="1" applyAlignment="1">
      <alignment horizontal="center"/>
    </xf>
    <xf numFmtId="2" fontId="16" fillId="6" borderId="3" xfId="0" applyNumberFormat="1" applyFont="1" applyFill="1" applyBorder="1" applyAlignment="1">
      <alignment horizontal="right"/>
    </xf>
    <xf numFmtId="0" fontId="16" fillId="0" borderId="3" xfId="0" applyFont="1" applyBorder="1" applyAlignment="1">
      <alignment wrapText="1"/>
    </xf>
    <xf numFmtId="2" fontId="16" fillId="6" borderId="3" xfId="1" applyNumberFormat="1" applyFont="1" applyFill="1" applyBorder="1" applyAlignment="1">
      <alignment horizontal="right"/>
    </xf>
    <xf numFmtId="0" fontId="16" fillId="2" borderId="7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43" fontId="16" fillId="4" borderId="7" xfId="1" applyFont="1" applyFill="1" applyBorder="1" applyAlignment="1">
      <alignment horizontal="center"/>
    </xf>
    <xf numFmtId="0" fontId="16" fillId="6" borderId="7" xfId="0" applyFont="1" applyFill="1" applyBorder="1" applyAlignment="1">
      <alignment horizontal="center"/>
    </xf>
    <xf numFmtId="2" fontId="16" fillId="6" borderId="7" xfId="1" applyNumberFormat="1" applyFont="1" applyFill="1" applyBorder="1" applyAlignment="1">
      <alignment horizontal="right"/>
    </xf>
    <xf numFmtId="0" fontId="16" fillId="0" borderId="7" xfId="0" applyFont="1" applyBorder="1"/>
    <xf numFmtId="0" fontId="16" fillId="0" borderId="2" xfId="0" applyFont="1" applyBorder="1" applyAlignment="1">
      <alignment vertical="center"/>
    </xf>
    <xf numFmtId="43" fontId="10" fillId="0" borderId="0" xfId="1" applyFont="1" applyFill="1"/>
    <xf numFmtId="43" fontId="0" fillId="21" borderId="0" xfId="1" applyFont="1" applyFill="1" applyAlignment="1">
      <alignment horizontal="left"/>
    </xf>
    <xf numFmtId="43" fontId="0" fillId="15" borderId="0" xfId="1" applyFont="1" applyFill="1" applyAlignment="1">
      <alignment horizontal="left"/>
    </xf>
    <xf numFmtId="43" fontId="0" fillId="19" borderId="0" xfId="1" applyFont="1" applyFill="1" applyAlignment="1">
      <alignment horizontal="left"/>
    </xf>
    <xf numFmtId="43" fontId="0" fillId="23" borderId="0" xfId="1" applyFont="1" applyFill="1"/>
    <xf numFmtId="43" fontId="0" fillId="23" borderId="0" xfId="1" applyFont="1" applyFill="1" applyAlignment="1">
      <alignment horizontal="left"/>
    </xf>
    <xf numFmtId="43" fontId="10" fillId="21" borderId="0" xfId="1" applyFont="1" applyFill="1"/>
    <xf numFmtId="43" fontId="10" fillId="15" borderId="0" xfId="1" applyFont="1" applyFill="1"/>
    <xf numFmtId="43" fontId="10" fillId="19" borderId="0" xfId="1" applyFont="1" applyFill="1"/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/>
    </xf>
    <xf numFmtId="2" fontId="16" fillId="6" borderId="3" xfId="0" applyNumberFormat="1" applyFont="1" applyFill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3" fontId="1" fillId="21" borderId="0" xfId="1" applyFont="1" applyFill="1"/>
    <xf numFmtId="43" fontId="1" fillId="23" borderId="0" xfId="1" applyFont="1" applyFill="1"/>
    <xf numFmtId="43" fontId="17" fillId="2" borderId="3" xfId="1" applyNumberFormat="1" applyFont="1" applyFill="1" applyBorder="1"/>
    <xf numFmtId="43" fontId="17" fillId="0" borderId="3" xfId="1" applyNumberFormat="1" applyFont="1" applyBorder="1"/>
    <xf numFmtId="43" fontId="5" fillId="7" borderId="3" xfId="1" applyFont="1" applyFill="1" applyBorder="1" applyAlignment="1">
      <alignment horizontal="center"/>
    </xf>
    <xf numFmtId="43" fontId="1" fillId="0" borderId="0" xfId="1" applyFont="1" applyFill="1"/>
    <xf numFmtId="43" fontId="0" fillId="0" borderId="0" xfId="1" applyFont="1" applyFill="1"/>
    <xf numFmtId="43" fontId="0" fillId="0" borderId="0" xfId="0" applyNumberFormat="1" applyFill="1"/>
    <xf numFmtId="43" fontId="0" fillId="0" borderId="0" xfId="1" applyFont="1" applyFill="1" applyAlignment="1">
      <alignment horizontal="left"/>
    </xf>
    <xf numFmtId="43" fontId="11" fillId="2" borderId="0" xfId="1" applyFont="1" applyFill="1"/>
    <xf numFmtId="3" fontId="19" fillId="2" borderId="17" xfId="0" applyNumberFormat="1" applyFont="1" applyFill="1" applyBorder="1" applyAlignment="1">
      <alignment horizontal="right" vertical="center"/>
    </xf>
    <xf numFmtId="0" fontId="19" fillId="2" borderId="17" xfId="0" applyFont="1" applyFill="1" applyBorder="1" applyAlignment="1">
      <alignment horizontal="left" vertical="center"/>
    </xf>
    <xf numFmtId="2" fontId="11" fillId="2" borderId="0" xfId="1" applyNumberFormat="1" applyFont="1" applyFill="1"/>
    <xf numFmtId="2" fontId="19" fillId="2" borderId="17" xfId="0" applyNumberFormat="1" applyFont="1" applyFill="1" applyBorder="1" applyAlignment="1">
      <alignment horizontal="right" vertical="center"/>
    </xf>
    <xf numFmtId="2" fontId="19" fillId="2" borderId="17" xfId="0" applyNumberFormat="1" applyFont="1" applyFill="1" applyBorder="1" applyAlignment="1">
      <alignment horizontal="left" vertical="center"/>
    </xf>
    <xf numFmtId="2" fontId="0" fillId="0" borderId="0" xfId="0" applyNumberFormat="1" applyFill="1"/>
    <xf numFmtId="2" fontId="11" fillId="0" borderId="0" xfId="0" applyNumberFormat="1" applyFont="1" applyFill="1"/>
    <xf numFmtId="0" fontId="11" fillId="0" borderId="0" xfId="0" applyFont="1" applyFill="1"/>
    <xf numFmtId="43" fontId="11" fillId="0" borderId="0" xfId="1" applyFont="1" applyFill="1"/>
    <xf numFmtId="43" fontId="11" fillId="13" borderId="0" xfId="1" applyFont="1" applyFill="1"/>
    <xf numFmtId="43" fontId="11" fillId="6" borderId="0" xfId="1" applyFont="1" applyFill="1"/>
    <xf numFmtId="187" fontId="11" fillId="7" borderId="0" xfId="1" applyNumberFormat="1" applyFont="1" applyFill="1"/>
    <xf numFmtId="43" fontId="11" fillId="9" borderId="0" xfId="1" applyFont="1" applyFill="1" applyAlignment="1">
      <alignment horizontal="center"/>
    </xf>
    <xf numFmtId="43" fontId="11" fillId="10" borderId="0" xfId="1" applyFont="1" applyFill="1" applyAlignment="1">
      <alignment horizontal="center"/>
    </xf>
    <xf numFmtId="187" fontId="11" fillId="7" borderId="0" xfId="1" applyNumberFormat="1" applyFont="1" applyFill="1" applyAlignment="1">
      <alignment horizontal="center"/>
    </xf>
    <xf numFmtId="0" fontId="11" fillId="0" borderId="0" xfId="0" applyFont="1"/>
    <xf numFmtId="43" fontId="11" fillId="6" borderId="0" xfId="0" applyNumberFormat="1" applyFont="1" applyFill="1"/>
    <xf numFmtId="43" fontId="11" fillId="9" borderId="0" xfId="0" applyNumberFormat="1" applyFont="1" applyFill="1"/>
    <xf numFmtId="43" fontId="11" fillId="10" borderId="0" xfId="0" applyNumberFormat="1" applyFont="1" applyFill="1"/>
    <xf numFmtId="0" fontId="11" fillId="15" borderId="0" xfId="0" applyFont="1" applyFill="1"/>
    <xf numFmtId="2" fontId="11" fillId="0" borderId="0" xfId="1" applyNumberFormat="1" applyFont="1" applyFill="1"/>
    <xf numFmtId="2" fontId="11" fillId="0" borderId="0" xfId="1" applyNumberFormat="1" applyFont="1"/>
    <xf numFmtId="0" fontId="11" fillId="6" borderId="0" xfId="0" applyFont="1" applyFill="1"/>
    <xf numFmtId="0" fontId="11" fillId="9" borderId="0" xfId="0" applyFont="1" applyFill="1"/>
    <xf numFmtId="0" fontId="11" fillId="10" borderId="0" xfId="0" applyFont="1" applyFill="1"/>
    <xf numFmtId="0" fontId="11" fillId="2" borderId="0" xfId="0" applyFont="1" applyFill="1"/>
    <xf numFmtId="43" fontId="11" fillId="10" borderId="0" xfId="1" applyFont="1" applyFill="1"/>
    <xf numFmtId="43" fontId="11" fillId="5" borderId="0" xfId="1" applyFont="1" applyFill="1" applyAlignment="1">
      <alignment horizontal="center"/>
    </xf>
    <xf numFmtId="43" fontId="11" fillId="5" borderId="0" xfId="1" applyFont="1" applyFill="1"/>
    <xf numFmtId="43" fontId="11" fillId="9" borderId="0" xfId="1" applyFont="1" applyFill="1"/>
    <xf numFmtId="187" fontId="11" fillId="10" borderId="0" xfId="1" applyNumberFormat="1" applyFont="1" applyFill="1"/>
    <xf numFmtId="43" fontId="11" fillId="5" borderId="0" xfId="0" applyNumberFormat="1" applyFont="1" applyFill="1"/>
    <xf numFmtId="43" fontId="11" fillId="16" borderId="0" xfId="1" applyFont="1" applyFill="1"/>
    <xf numFmtId="187" fontId="11" fillId="0" borderId="0" xfId="1" applyNumberFormat="1" applyFont="1"/>
    <xf numFmtId="43" fontId="11" fillId="7" borderId="0" xfId="1" applyFont="1" applyFill="1"/>
    <xf numFmtId="43" fontId="11" fillId="4" borderId="0" xfId="1" applyFont="1" applyFill="1" applyAlignment="1">
      <alignment horizontal="center"/>
    </xf>
    <xf numFmtId="43" fontId="11" fillId="0" borderId="0" xfId="1" applyFont="1"/>
    <xf numFmtId="43" fontId="11" fillId="4" borderId="0" xfId="1" applyFont="1" applyFill="1"/>
    <xf numFmtId="3" fontId="20" fillId="2" borderId="17" xfId="0" applyNumberFormat="1" applyFont="1" applyFill="1" applyBorder="1" applyAlignment="1">
      <alignment horizontal="right" vertical="center"/>
    </xf>
    <xf numFmtId="0" fontId="20" fillId="2" borderId="17" xfId="0" applyFont="1" applyFill="1" applyBorder="1" applyAlignment="1">
      <alignment horizontal="left" vertical="center"/>
    </xf>
    <xf numFmtId="2" fontId="11" fillId="7" borderId="0" xfId="1" applyNumberFormat="1" applyFont="1" applyFill="1"/>
    <xf numFmtId="3" fontId="20" fillId="0" borderId="17" xfId="0" applyNumberFormat="1" applyFont="1" applyFill="1" applyBorder="1" applyAlignment="1">
      <alignment horizontal="right" vertical="center"/>
    </xf>
    <xf numFmtId="0" fontId="20" fillId="0" borderId="17" xfId="0" applyFont="1" applyFill="1" applyBorder="1" applyAlignment="1">
      <alignment horizontal="left" vertical="center"/>
    </xf>
    <xf numFmtId="0" fontId="21" fillId="0" borderId="3" xfId="0" applyFont="1" applyBorder="1"/>
    <xf numFmtId="187" fontId="11" fillId="22" borderId="0" xfId="1" applyNumberFormat="1" applyFont="1" applyFill="1"/>
    <xf numFmtId="0" fontId="21" fillId="22" borderId="3" xfId="0" applyFont="1" applyFill="1" applyBorder="1"/>
    <xf numFmtId="43" fontId="11" fillId="22" borderId="0" xfId="1" applyFont="1" applyFill="1"/>
    <xf numFmtId="0" fontId="21" fillId="4" borderId="3" xfId="0" applyFont="1" applyFill="1" applyBorder="1"/>
    <xf numFmtId="2" fontId="10" fillId="0" borderId="0" xfId="0" applyNumberFormat="1" applyFont="1" applyFill="1" applyBorder="1"/>
    <xf numFmtId="0" fontId="0" fillId="24" borderId="0" xfId="0" applyFill="1"/>
    <xf numFmtId="0" fontId="0" fillId="24" borderId="19" xfId="0" applyFill="1" applyBorder="1" applyAlignment="1">
      <alignment vertical="center"/>
    </xf>
    <xf numFmtId="0" fontId="0" fillId="24" borderId="20" xfId="0" applyFill="1" applyBorder="1" applyAlignment="1">
      <alignment vertical="center"/>
    </xf>
    <xf numFmtId="0" fontId="25" fillId="26" borderId="18" xfId="0" applyFont="1" applyFill="1" applyBorder="1" applyAlignment="1">
      <alignment horizontal="center" vertical="center" wrapText="1"/>
    </xf>
    <xf numFmtId="0" fontId="26" fillId="27" borderId="18" xfId="0" applyFont="1" applyFill="1" applyBorder="1" applyAlignment="1">
      <alignment horizontal="left" vertical="top"/>
    </xf>
    <xf numFmtId="0" fontId="26" fillId="28" borderId="18" xfId="0" applyFont="1" applyFill="1" applyBorder="1" applyAlignment="1">
      <alignment horizontal="left" vertical="top"/>
    </xf>
    <xf numFmtId="0" fontId="22" fillId="25" borderId="27" xfId="0" applyFont="1" applyFill="1" applyBorder="1" applyAlignment="1">
      <alignment horizontal="center" vertical="center"/>
    </xf>
    <xf numFmtId="0" fontId="0" fillId="24" borderId="28" xfId="0" applyFill="1" applyBorder="1"/>
    <xf numFmtId="0" fontId="0" fillId="24" borderId="29" xfId="0" applyFill="1" applyBorder="1"/>
    <xf numFmtId="0" fontId="24" fillId="24" borderId="30" xfId="0" applyFont="1" applyFill="1" applyBorder="1" applyAlignment="1">
      <alignment horizontal="left" vertical="center" wrapText="1"/>
    </xf>
    <xf numFmtId="0" fontId="0" fillId="24" borderId="31" xfId="0" applyFill="1" applyBorder="1"/>
    <xf numFmtId="0" fontId="25" fillId="26" borderId="30" xfId="0" applyFont="1" applyFill="1" applyBorder="1" applyAlignment="1">
      <alignment horizontal="center" vertical="center" wrapText="1"/>
    </xf>
    <xf numFmtId="17" fontId="25" fillId="26" borderId="32" xfId="0" applyNumberFormat="1" applyFont="1" applyFill="1" applyBorder="1" applyAlignment="1">
      <alignment horizontal="center" vertical="center"/>
    </xf>
    <xf numFmtId="0" fontId="26" fillId="27" borderId="30" xfId="0" applyFont="1" applyFill="1" applyBorder="1" applyAlignment="1">
      <alignment horizontal="left" vertical="top"/>
    </xf>
    <xf numFmtId="0" fontId="27" fillId="27" borderId="32" xfId="7" applyFill="1" applyBorder="1" applyAlignment="1">
      <alignment horizontal="center" vertical="top"/>
    </xf>
    <xf numFmtId="0" fontId="26" fillId="28" borderId="30" xfId="0" applyFont="1" applyFill="1" applyBorder="1" applyAlignment="1">
      <alignment horizontal="left" vertical="top"/>
    </xf>
    <xf numFmtId="0" fontId="27" fillId="28" borderId="32" xfId="7" applyFill="1" applyBorder="1" applyAlignment="1">
      <alignment horizontal="center" vertical="top"/>
    </xf>
    <xf numFmtId="0" fontId="27" fillId="27" borderId="34" xfId="7" applyFill="1" applyBorder="1" applyAlignment="1">
      <alignment horizontal="center" vertical="top"/>
    </xf>
    <xf numFmtId="0" fontId="27" fillId="27" borderId="36" xfId="7" applyFill="1" applyBorder="1" applyAlignment="1">
      <alignment horizontal="center" vertical="top"/>
    </xf>
    <xf numFmtId="0" fontId="27" fillId="28" borderId="34" xfId="7" applyFill="1" applyBorder="1" applyAlignment="1">
      <alignment horizontal="center" vertical="top"/>
    </xf>
    <xf numFmtId="0" fontId="27" fillId="28" borderId="36" xfId="7" applyFill="1" applyBorder="1" applyAlignment="1">
      <alignment horizontal="center" vertical="top"/>
    </xf>
    <xf numFmtId="0" fontId="27" fillId="27" borderId="41" xfId="7" applyFill="1" applyBorder="1" applyAlignment="1">
      <alignment horizontal="center" vertical="top"/>
    </xf>
    <xf numFmtId="43" fontId="10" fillId="0" borderId="0" xfId="1" applyFont="1" applyFill="1" applyAlignment="1">
      <alignment horizontal="left"/>
    </xf>
    <xf numFmtId="43" fontId="10" fillId="21" borderId="0" xfId="1" applyFont="1" applyFill="1" applyAlignment="1">
      <alignment horizontal="left"/>
    </xf>
    <xf numFmtId="43" fontId="10" fillId="23" borderId="0" xfId="1" applyFont="1" applyFill="1" applyAlignment="1">
      <alignment horizontal="left"/>
    </xf>
    <xf numFmtId="43" fontId="10" fillId="15" borderId="0" xfId="1" applyFont="1" applyFill="1" applyAlignment="1">
      <alignment horizontal="left"/>
    </xf>
    <xf numFmtId="43" fontId="10" fillId="19" borderId="0" xfId="1" applyFont="1" applyFill="1" applyAlignment="1">
      <alignment horizontal="left"/>
    </xf>
    <xf numFmtId="43" fontId="0" fillId="21" borderId="0" xfId="0" applyNumberFormat="1" applyFill="1"/>
    <xf numFmtId="43" fontId="0" fillId="23" borderId="0" xfId="0" applyNumberFormat="1" applyFill="1"/>
    <xf numFmtId="43" fontId="10" fillId="23" borderId="0" xfId="1" applyFont="1" applyFill="1"/>
    <xf numFmtId="43" fontId="0" fillId="19" borderId="0" xfId="0" applyNumberFormat="1" applyFill="1"/>
    <xf numFmtId="0" fontId="17" fillId="0" borderId="0" xfId="0" applyFont="1" applyAlignment="1">
      <alignment horizontal="right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5" fillId="2" borderId="0" xfId="0" applyFont="1" applyFill="1" applyBorder="1" applyAlignment="1">
      <alignment horizontal="center" vertical="top" wrapText="1"/>
    </xf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6" borderId="4" xfId="0" applyFont="1" applyFill="1" applyBorder="1" applyAlignment="1">
      <alignment horizontal="center" vertical="center"/>
    </xf>
    <xf numFmtId="0" fontId="26" fillId="28" borderId="33" xfId="0" applyFont="1" applyFill="1" applyBorder="1" applyAlignment="1">
      <alignment horizontal="left" vertical="top"/>
    </xf>
    <xf numFmtId="0" fontId="26" fillId="28" borderId="35" xfId="0" applyFont="1" applyFill="1" applyBorder="1" applyAlignment="1">
      <alignment horizontal="left" vertical="top"/>
    </xf>
    <xf numFmtId="0" fontId="26" fillId="28" borderId="23" xfId="0" applyFont="1" applyFill="1" applyBorder="1" applyAlignment="1">
      <alignment vertical="top" wrapText="1"/>
    </xf>
    <xf numFmtId="0" fontId="26" fillId="28" borderId="24" xfId="0" applyFont="1" applyFill="1" applyBorder="1" applyAlignment="1">
      <alignment vertical="top" wrapText="1"/>
    </xf>
    <xf numFmtId="0" fontId="26" fillId="28" borderId="25" xfId="0" applyFont="1" applyFill="1" applyBorder="1" applyAlignment="1">
      <alignment vertical="top" wrapText="1"/>
    </xf>
    <xf numFmtId="0" fontId="26" fillId="28" borderId="26" xfId="0" applyFont="1" applyFill="1" applyBorder="1" applyAlignment="1">
      <alignment vertical="top" wrapText="1"/>
    </xf>
    <xf numFmtId="0" fontId="26" fillId="28" borderId="21" xfId="0" applyFont="1" applyFill="1" applyBorder="1" applyAlignment="1">
      <alignment horizontal="left" vertical="top"/>
    </xf>
    <xf numFmtId="0" fontId="26" fillId="28" borderId="22" xfId="0" applyFont="1" applyFill="1" applyBorder="1" applyAlignment="1">
      <alignment horizontal="left" vertical="top"/>
    </xf>
    <xf numFmtId="0" fontId="26" fillId="27" borderId="33" xfId="0" applyFont="1" applyFill="1" applyBorder="1" applyAlignment="1">
      <alignment horizontal="left" vertical="top"/>
    </xf>
    <xf numFmtId="0" fontId="26" fillId="27" borderId="37" xfId="0" applyFont="1" applyFill="1" applyBorder="1" applyAlignment="1">
      <alignment horizontal="left" vertical="top"/>
    </xf>
    <xf numFmtId="0" fontId="26" fillId="27" borderId="23" xfId="0" applyFont="1" applyFill="1" applyBorder="1" applyAlignment="1">
      <alignment vertical="top" wrapText="1"/>
    </xf>
    <xf numFmtId="0" fontId="26" fillId="27" borderId="24" xfId="0" applyFont="1" applyFill="1" applyBorder="1" applyAlignment="1">
      <alignment vertical="top" wrapText="1"/>
    </xf>
    <xf numFmtId="0" fontId="26" fillId="27" borderId="38" xfId="0" applyFont="1" applyFill="1" applyBorder="1" applyAlignment="1">
      <alignment vertical="top" wrapText="1"/>
    </xf>
    <xf numFmtId="0" fontId="26" fillId="27" borderId="39" xfId="0" applyFont="1" applyFill="1" applyBorder="1" applyAlignment="1">
      <alignment vertical="top" wrapText="1"/>
    </xf>
    <xf numFmtId="0" fontId="26" fillId="27" borderId="21" xfId="0" applyFont="1" applyFill="1" applyBorder="1" applyAlignment="1">
      <alignment horizontal="left" vertical="top"/>
    </xf>
    <xf numFmtId="0" fontId="26" fillId="27" borderId="40" xfId="0" applyFont="1" applyFill="1" applyBorder="1" applyAlignment="1">
      <alignment horizontal="left" vertical="top"/>
    </xf>
    <xf numFmtId="0" fontId="26" fillId="27" borderId="35" xfId="0" applyFont="1" applyFill="1" applyBorder="1" applyAlignment="1">
      <alignment horizontal="left" vertical="top"/>
    </xf>
    <xf numFmtId="0" fontId="26" fillId="27" borderId="25" xfId="0" applyFont="1" applyFill="1" applyBorder="1" applyAlignment="1">
      <alignment vertical="top" wrapText="1"/>
    </xf>
    <xf numFmtId="0" fontId="26" fillId="27" borderId="26" xfId="0" applyFont="1" applyFill="1" applyBorder="1" applyAlignment="1">
      <alignment vertical="top" wrapText="1"/>
    </xf>
    <xf numFmtId="0" fontId="26" fillId="27" borderId="22" xfId="0" applyFont="1" applyFill="1" applyBorder="1" applyAlignment="1">
      <alignment horizontal="left" vertical="top"/>
    </xf>
    <xf numFmtId="0" fontId="26" fillId="27" borderId="19" xfId="0" applyFont="1" applyFill="1" applyBorder="1" applyAlignment="1">
      <alignment vertical="top" wrapText="1"/>
    </xf>
    <xf numFmtId="0" fontId="26" fillId="27" borderId="20" xfId="0" applyFont="1" applyFill="1" applyBorder="1" applyAlignment="1">
      <alignment vertical="top" wrapText="1"/>
    </xf>
    <xf numFmtId="0" fontId="26" fillId="28" borderId="19" xfId="0" applyFont="1" applyFill="1" applyBorder="1" applyAlignment="1">
      <alignment vertical="top" wrapText="1"/>
    </xf>
    <xf numFmtId="0" fontId="26" fillId="28" borderId="20" xfId="0" applyFont="1" applyFill="1" applyBorder="1" applyAlignment="1">
      <alignment vertical="top" wrapText="1"/>
    </xf>
    <xf numFmtId="0" fontId="24" fillId="24" borderId="19" xfId="0" applyFont="1" applyFill="1" applyBorder="1" applyAlignment="1">
      <alignment horizontal="left" vertical="center" wrapText="1"/>
    </xf>
    <xf numFmtId="0" fontId="24" fillId="24" borderId="20" xfId="0" applyFont="1" applyFill="1" applyBorder="1" applyAlignment="1">
      <alignment horizontal="left" vertical="center" wrapText="1"/>
    </xf>
    <xf numFmtId="0" fontId="25" fillId="26" borderId="19" xfId="0" applyFont="1" applyFill="1" applyBorder="1" applyAlignment="1">
      <alignment horizontal="center" vertical="center" wrapText="1"/>
    </xf>
    <xf numFmtId="0" fontId="25" fillId="26" borderId="20" xfId="0" applyFont="1" applyFill="1" applyBorder="1" applyAlignment="1">
      <alignment horizontal="center" vertical="center" wrapText="1"/>
    </xf>
    <xf numFmtId="0" fontId="23" fillId="24" borderId="42" xfId="0" applyFont="1" applyFill="1" applyBorder="1" applyAlignment="1">
      <alignment vertical="center" wrapText="1"/>
    </xf>
    <xf numFmtId="0" fontId="23" fillId="24" borderId="43" xfId="0" applyFont="1" applyFill="1" applyBorder="1" applyAlignment="1">
      <alignment vertical="center" wrapText="1"/>
    </xf>
    <xf numFmtId="0" fontId="23" fillId="24" borderId="44" xfId="0" applyFont="1" applyFill="1" applyBorder="1" applyAlignment="1">
      <alignment vertical="center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16" fillId="14" borderId="8" xfId="0" applyFont="1" applyFill="1" applyBorder="1" applyAlignment="1">
      <alignment horizontal="center"/>
    </xf>
    <xf numFmtId="0" fontId="16" fillId="14" borderId="10" xfId="0" applyFont="1" applyFill="1" applyBorder="1" applyAlignment="1">
      <alignment horizontal="center"/>
    </xf>
    <xf numFmtId="0" fontId="16" fillId="14" borderId="9" xfId="0" applyFont="1" applyFill="1" applyBorder="1" applyAlignment="1">
      <alignment horizontal="center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6" fillId="14" borderId="5" xfId="0" applyFont="1" applyFill="1" applyBorder="1" applyAlignment="1">
      <alignment horizontal="left"/>
    </xf>
    <xf numFmtId="0" fontId="16" fillId="14" borderId="15" xfId="0" applyFont="1" applyFill="1" applyBorder="1" applyAlignment="1">
      <alignment horizontal="left"/>
    </xf>
    <xf numFmtId="0" fontId="16" fillId="14" borderId="6" xfId="0" applyFont="1" applyFill="1" applyBorder="1" applyAlignment="1">
      <alignment horizontal="left"/>
    </xf>
    <xf numFmtId="0" fontId="16" fillId="14" borderId="12" xfId="0" applyFont="1" applyFill="1" applyBorder="1" applyAlignment="1">
      <alignment horizontal="left"/>
    </xf>
    <xf numFmtId="0" fontId="16" fillId="14" borderId="13" xfId="0" applyFont="1" applyFill="1" applyBorder="1" applyAlignment="1">
      <alignment horizontal="left"/>
    </xf>
    <xf numFmtId="0" fontId="16" fillId="14" borderId="14" xfId="0" applyFont="1" applyFill="1" applyBorder="1" applyAlignment="1">
      <alignment horizontal="left"/>
    </xf>
    <xf numFmtId="0" fontId="16" fillId="8" borderId="2" xfId="0" applyFont="1" applyFill="1" applyBorder="1" applyAlignment="1">
      <alignment horizontal="center" vertical="center" wrapText="1"/>
    </xf>
    <xf numFmtId="0" fontId="16" fillId="8" borderId="4" xfId="0" applyFont="1" applyFill="1" applyBorder="1" applyAlignment="1">
      <alignment horizontal="center" vertical="center" wrapText="1"/>
    </xf>
    <xf numFmtId="43" fontId="16" fillId="9" borderId="2" xfId="1" applyFont="1" applyFill="1" applyBorder="1" applyAlignment="1">
      <alignment horizontal="center" vertical="center" wrapText="1"/>
    </xf>
    <xf numFmtId="43" fontId="16" fillId="9" borderId="4" xfId="1" applyFont="1" applyFill="1" applyBorder="1" applyAlignment="1">
      <alignment horizontal="center" vertical="center" wrapText="1"/>
    </xf>
    <xf numFmtId="43" fontId="16" fillId="13" borderId="0" xfId="1" applyFont="1" applyFill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9" xfId="0" applyFont="1" applyFill="1" applyBorder="1" applyAlignment="1">
      <alignment horizontal="center" vertical="center" wrapText="1"/>
    </xf>
    <xf numFmtId="187" fontId="17" fillId="7" borderId="16" xfId="1" applyNumberFormat="1" applyFont="1" applyFill="1" applyBorder="1" applyAlignment="1">
      <alignment horizontal="center" vertical="center"/>
    </xf>
    <xf numFmtId="43" fontId="16" fillId="4" borderId="3" xfId="1" applyFont="1" applyFill="1" applyBorder="1" applyAlignment="1">
      <alignment horizontal="center" vertical="center" wrapText="1"/>
    </xf>
    <xf numFmtId="187" fontId="16" fillId="6" borderId="2" xfId="1" applyNumberFormat="1" applyFont="1" applyFill="1" applyBorder="1" applyAlignment="1">
      <alignment horizontal="center" vertical="center" wrapText="1"/>
    </xf>
    <xf numFmtId="187" fontId="16" fillId="6" borderId="4" xfId="1" applyNumberFormat="1" applyFont="1" applyFill="1" applyBorder="1" applyAlignment="1">
      <alignment horizontal="center" vertical="center" wrapText="1"/>
    </xf>
    <xf numFmtId="188" fontId="16" fillId="8" borderId="2" xfId="1" applyNumberFormat="1" applyFont="1" applyFill="1" applyBorder="1" applyAlignment="1">
      <alignment horizontal="center" vertical="center" wrapText="1"/>
    </xf>
    <xf numFmtId="188" fontId="16" fillId="8" borderId="4" xfId="1" applyNumberFormat="1" applyFont="1" applyFill="1" applyBorder="1" applyAlignment="1">
      <alignment horizontal="center" vertical="center" wrapText="1"/>
    </xf>
    <xf numFmtId="0" fontId="16" fillId="14" borderId="8" xfId="0" applyFont="1" applyFill="1" applyBorder="1" applyAlignment="1">
      <alignment horizontal="left"/>
    </xf>
    <xf numFmtId="0" fontId="16" fillId="14" borderId="10" xfId="0" applyFont="1" applyFill="1" applyBorder="1" applyAlignment="1">
      <alignment horizontal="left"/>
    </xf>
    <xf numFmtId="0" fontId="16" fillId="14" borderId="9" xfId="0" applyFont="1" applyFill="1" applyBorder="1" applyAlignment="1">
      <alignment horizontal="left"/>
    </xf>
    <xf numFmtId="43" fontId="1" fillId="29" borderId="0" xfId="1" applyFont="1" applyFill="1"/>
    <xf numFmtId="0" fontId="0" fillId="29" borderId="0" xfId="0" applyFill="1"/>
    <xf numFmtId="43" fontId="1" fillId="11" borderId="0" xfId="1" applyFont="1" applyFill="1"/>
    <xf numFmtId="0" fontId="0" fillId="11" borderId="0" xfId="0" applyFill="1"/>
    <xf numFmtId="43" fontId="0" fillId="30" borderId="0" xfId="1" applyFont="1" applyFill="1"/>
    <xf numFmtId="43" fontId="0" fillId="31" borderId="0" xfId="1" applyFont="1" applyFill="1"/>
    <xf numFmtId="43" fontId="0" fillId="2" borderId="0" xfId="0" applyNumberFormat="1" applyFill="1"/>
    <xf numFmtId="43" fontId="0" fillId="30" borderId="0" xfId="0" applyNumberFormat="1" applyFill="1"/>
    <xf numFmtId="43" fontId="10" fillId="30" borderId="0" xfId="1" applyFont="1" applyFill="1"/>
    <xf numFmtId="0" fontId="0" fillId="19" borderId="0" xfId="0" applyFill="1"/>
  </cellXfs>
  <cellStyles count="8">
    <cellStyle name="Comma 2" xfId="4"/>
    <cellStyle name="Hyperlink" xfId="7" builtinId="8"/>
    <cellStyle name="Normal 2" xfId="2"/>
    <cellStyle name="Normal 3" xfId="3"/>
    <cellStyle name="เครื่องหมายจุลภาค" xfId="1" builtinId="3"/>
    <cellStyle name="ปกติ" xfId="0" builtinId="0"/>
    <cellStyle name="ปกติ 2" xfId="5"/>
    <cellStyle name="ปกติ 3" xfId="6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activeX1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4.xml><?xml version="1.0" encoding="utf-8"?>
<ax:ocx xmlns:ax="http://schemas.microsoft.com/office/2006/activeX" xmlns:r="http://schemas.openxmlformats.org/officeDocument/2006/relationships" ax:classid="{5512D11A-5CC6-11CF-8D67-00AA00BDCE1D}" ax:persistence="persistStream" r:id="rId1"/>
</file>

<file path=xl/activeX/activeX5.xml><?xml version="1.0" encoding="utf-8"?>
<ax:ocx xmlns:ax="http://schemas.microsoft.com/office/2006/activeX" xmlns:r="http://schemas.openxmlformats.org/officeDocument/2006/relationships" ax:classid="{5512D122-5CC6-11CF-8D67-00AA00BDCE1D}" ax:persistence="persistStream" r:id="rId1"/>
</file>

<file path=xl/activeX/activeX6.xml><?xml version="1.0" encoding="utf-8"?>
<ax:ocx xmlns:ax="http://schemas.microsoft.com/office/2006/activeX" xmlns:r="http://schemas.openxmlformats.org/officeDocument/2006/relationships" ax:classid="{5512D110-5CC6-11CF-8D67-00AA00BDCE1D}" ax:persistence="persistStream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r>
              <a:rPr lang="th-TH"/>
              <a:t>กราฟสรุปการส่งรายงานทางการเงิน รพ.สต. (รายจังหวัด)  สำหรับเดือน</a:t>
            </a:r>
            <a:r>
              <a:rPr lang="th-TH" baseline="0"/>
              <a:t>มีนาคม </a:t>
            </a:r>
            <a:r>
              <a:rPr lang="th-TH"/>
              <a:t> 25</a:t>
            </a:r>
            <a:r>
              <a:rPr lang="en-US"/>
              <a:t>6</a:t>
            </a:r>
            <a:r>
              <a:rPr lang="th-TH"/>
              <a:t>4</a:t>
            </a:r>
          </a:p>
        </c:rich>
      </c:tx>
      <c:layout>
        <c:manualLayout>
          <c:xMode val="edge"/>
          <c:yMode val="edge"/>
          <c:x val="0.11279044516829533"/>
          <c:y val="2.211166775251785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'1.สรุปรายงานการส่งงบ '!$C$14</c:f>
              <c:strCache>
                <c:ptCount val="1"/>
                <c:pt idx="0">
                  <c:v>ร้อยละที่ส่งงบ</c:v>
                </c:pt>
              </c:strCache>
            </c:strRef>
          </c:tx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00B0F0"/>
              </a:solidFill>
              <a:ln>
                <a:solidFill>
                  <a:schemeClr val="accent1">
                    <a:lumMod val="60000"/>
                    <a:lumOff val="40000"/>
                  </a:schemeClr>
                </a:solidFill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8A6-480E-A0D1-B65D3CBA3E32}"/>
              </c:ext>
            </c:extLst>
          </c:dPt>
          <c:dLbls>
            <c:spPr>
              <a:solidFill>
                <a:schemeClr val="accent3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'!$C$15:$C$22</c:f>
              <c:numCache>
                <c:formatCode>_(* #,##0.00_);_(* \(#,##0.00\);_(* "-"??_);_(@_)</c:formatCode>
                <c:ptCount val="8"/>
                <c:pt idx="0">
                  <c:v>98.360655737704917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99.885583524027453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8A6-480E-A0D1-B65D3CBA3E32}"/>
            </c:ext>
          </c:extLst>
        </c:ser>
        <c:ser>
          <c:idx val="1"/>
          <c:order val="1"/>
          <c:tx>
            <c:strRef>
              <c:f>'1.สรุปรายงานการส่งงบ '!$D$14</c:f>
              <c:strCache>
                <c:ptCount val="1"/>
                <c:pt idx="0">
                  <c:v>ร้อยละที่ไม่ส่งงบ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'1.สรุปรายงานการส่งงบ '!$B$15:$B$22</c:f>
              <c:strCache>
                <c:ptCount val="8"/>
                <c:pt idx="0">
                  <c:v>บึงกาฬ</c:v>
                </c:pt>
                <c:pt idx="1">
                  <c:v>หนองบัวลำภู</c:v>
                </c:pt>
                <c:pt idx="2">
                  <c:v>อุดรธานี</c:v>
                </c:pt>
                <c:pt idx="3">
                  <c:v>เลย</c:v>
                </c:pt>
                <c:pt idx="4">
                  <c:v>หนองคาย</c:v>
                </c:pt>
                <c:pt idx="5">
                  <c:v>สกลนคร</c:v>
                </c:pt>
                <c:pt idx="6">
                  <c:v>นครพนม</c:v>
                </c:pt>
                <c:pt idx="7">
                  <c:v>รวมเขต 8</c:v>
                </c:pt>
              </c:strCache>
            </c:strRef>
          </c:cat>
          <c:val>
            <c:numRef>
              <c:f>'1.สรุปรายงานการส่งงบ '!$D$15:$D$22</c:f>
              <c:numCache>
                <c:formatCode>0.00</c:formatCode>
                <c:ptCount val="8"/>
                <c:pt idx="0">
                  <c:v>1.639344262295082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0.11441647597254005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8A6-480E-A0D1-B65D3CBA3E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063456"/>
        <c:axId val="399216080"/>
      </c:barChart>
      <c:catAx>
        <c:axId val="373063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399216080"/>
        <c:crosses val="autoZero"/>
        <c:auto val="1"/>
        <c:lblAlgn val="ctr"/>
        <c:lblOffset val="100"/>
        <c:noMultiLvlLbl val="0"/>
      </c:catAx>
      <c:valAx>
        <c:axId val="399216080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37306345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70112299980457193"/>
          <c:y val="0.14276020332625969"/>
          <c:w val="0.29750242876082211"/>
          <c:h val="9.7690636352575133E-2"/>
        </c:manualLayout>
      </c:layout>
      <c:overlay val="0"/>
      <c:txPr>
        <a:bodyPr/>
        <a:lstStyle/>
        <a:p>
          <a:pPr>
            <a:defRPr sz="1400" b="1" i="0" u="none" strike="noStrike" baseline="0">
              <a:solidFill>
                <a:srgbClr val="000000"/>
              </a:solidFill>
              <a:latin typeface="TH SarabunPSK"/>
              <a:ea typeface="TH SarabunPSK"/>
              <a:cs typeface="TH SarabunPSK"/>
            </a:defRPr>
          </a:pPr>
          <a:endParaRPr lang="th-TH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th-TH"/>
    </a:p>
  </c:txPr>
  <c:printSettings>
    <c:headerFooter/>
    <c:pageMargins b="0.35433070866141736" l="0.70866141732283472" r="0.70866141732283472" t="0.55118110236220474" header="0.31496062992125984" footer="0.31496062992125984"/>
    <c:pageSetup paperSize="9"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13</xdr:row>
      <xdr:rowOff>49325</xdr:rowOff>
    </xdr:from>
    <xdr:to>
      <xdr:col>7</xdr:col>
      <xdr:colOff>1219200</xdr:colOff>
      <xdr:row>33</xdr:row>
      <xdr:rowOff>35377</xdr:rowOff>
    </xdr:to>
    <xdr:graphicFrame macro="">
      <xdr:nvGraphicFramePr>
        <xdr:cNvPr id="2" name="แผนภูมิ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514350</xdr:colOff>
          <xdr:row>2</xdr:row>
          <xdr:rowOff>47625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</xdr:row>
          <xdr:rowOff>0</xdr:rowOff>
        </xdr:from>
        <xdr:to>
          <xdr:col>2</xdr:col>
          <xdr:colOff>419100</xdr:colOff>
          <xdr:row>2</xdr:row>
          <xdr:rowOff>47625</xdr:rowOff>
        </xdr:to>
        <xdr:sp macro="" textlink="">
          <xdr:nvSpPr>
            <xdr:cNvPr id="3074" name="Control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514350</xdr:colOff>
          <xdr:row>3</xdr:row>
          <xdr:rowOff>47625</xdr:rowOff>
        </xdr:to>
        <xdr:sp macro="" textlink="">
          <xdr:nvSpPr>
            <xdr:cNvPr id="3075" name="Control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</xdr:row>
          <xdr:rowOff>0</xdr:rowOff>
        </xdr:from>
        <xdr:to>
          <xdr:col>2</xdr:col>
          <xdr:colOff>419100</xdr:colOff>
          <xdr:row>3</xdr:row>
          <xdr:rowOff>47625</xdr:rowOff>
        </xdr:to>
        <xdr:sp macro="" textlink="">
          <xdr:nvSpPr>
            <xdr:cNvPr id="3076" name="Control 4" hidden="1">
              <a:extLst>
                <a:ext uri="{63B3BB69-23CF-44E3-9099-C40C66FF867C}">
                  <a14:compatExt spid="_x0000_s30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2</xdr:col>
          <xdr:colOff>609600</xdr:colOff>
          <xdr:row>4</xdr:row>
          <xdr:rowOff>47625</xdr:rowOff>
        </xdr:to>
        <xdr:sp macro="" textlink="">
          <xdr:nvSpPr>
            <xdr:cNvPr id="3077" name="Control 5" hidden="1">
              <a:extLst>
                <a:ext uri="{63B3BB69-23CF-44E3-9099-C40C66FF867C}">
                  <a14:compatExt spid="_x0000_s30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466725</xdr:colOff>
          <xdr:row>5</xdr:row>
          <xdr:rowOff>142875</xdr:rowOff>
        </xdr:to>
        <xdr:sp macro="" textlink="">
          <xdr:nvSpPr>
            <xdr:cNvPr id="3078" name="Control 6" hidden="1">
              <a:extLst>
                <a:ext uri="{63B3BB69-23CF-44E3-9099-C40C66FF867C}">
                  <a14:compatExt spid="_x0000_s30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.xml"/></Relationships>
</file>

<file path=xl/worksheets/_rels/sheet16.xml.rels><?xml version="1.0" encoding="UTF-8" standalone="yes"?>
<Relationships xmlns="http://schemas.openxmlformats.org/package/2006/relationships"><Relationship Id="rId1522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827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1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70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268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5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682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128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335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2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987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1172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2016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2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847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2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7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1684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1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707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4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337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4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1751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1989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43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1404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611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9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2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9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6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497" Type="http://schemas.openxmlformats.org/officeDocument/2006/relationships/hyperlink" Target="http://hfo63.cfo.in.th/CheckDataDtl.aspx?orgid=00425&amp;balance=&amp;month=4&amp;year=2020&amp;thetype=%A7%BA%CB%B9%E8%C7%C2%A7%D2%B9" TargetMode="External"/><Relationship Id="rId357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1194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2038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7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564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1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869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499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424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1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729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1054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1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359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936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1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9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566" Type="http://schemas.openxmlformats.org/officeDocument/2006/relationships/hyperlink" Target="http://hfo63.cfo.in.th/CheckDataDtl.aspx?orgid=00403&amp;balance=&amp;month=4&amp;year=2020&amp;thetype=%A7%BA%CB%B9%E8%C7%C2%A7%D2%B9" TargetMode="External"/><Relationship Id="rId1773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1980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5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426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3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840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1700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938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281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141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379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6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3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7" Type="http://schemas.openxmlformats.org/officeDocument/2006/relationships/hyperlink" Target="http://hfo63.cfo.in.th/CheckDataDtl.aspx?orgid=00517&amp;balance=&amp;month=4&amp;year=2020&amp;thetype=%A7%BA%CB%B9%E8%C7%C2%A7%D2%B9" TargetMode="External"/><Relationship Id="rId239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46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653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1076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83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1490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306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860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8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143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8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95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7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513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0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818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350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8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655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003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210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308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862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1515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2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4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63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0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2051" Type="http://schemas.openxmlformats.org/officeDocument/2006/relationships/image" Target="../media/image2.emf"/><Relationship Id="rId230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68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5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2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8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328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5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742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1165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2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2009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2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5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2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677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4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907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537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4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1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6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4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85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1811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909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392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697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252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1187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12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557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4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971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394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699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2000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417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624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1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1047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4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1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929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114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1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559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6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3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58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1419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626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3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1900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274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1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134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579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786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3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341" Type="http://schemas.openxmlformats.org/officeDocument/2006/relationships/hyperlink" Target="http://hfo63.cfo.in.th/CheckDataDtl.aspx?orgid=00434&amp;balance=&amp;month=4&amp;year=2020&amp;thetype=%A7%BA%CB%B9%E8%C7%C2%A7%D2%B9" TargetMode="External"/><Relationship Id="rId439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6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1069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6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3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2022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1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506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853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136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690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88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5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13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0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343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550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648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203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410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508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855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1715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1922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6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156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3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570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2044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3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0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668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5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060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298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528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5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942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158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5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2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1018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225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2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877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71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802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737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4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29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78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1804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385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2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245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2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897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2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05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2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757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4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387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4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93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617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4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7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454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1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899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1107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4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521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759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1966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619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6" Type="http://schemas.openxmlformats.org/officeDocument/2006/relationships/hyperlink" Target="http://hfo63.cfo.in.th/CheckDataDtl.aspx?orgid=04607&amp;balance=%A7%BA%B4%D8%C5%3Cbr/%3E%A7%BA%CA%D1%C1%BE%D1%B9%B8%EC%A1%D1%B9&amp;month=4&amp;year=2020&amp;thetype=%A7%BA%CB%B9%E8%C7%C2%A7%D2%B9" TargetMode="External"/><Relationship Id="rId20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67" Type="http://schemas.openxmlformats.org/officeDocument/2006/relationships/hyperlink" Target="http://hfo63.cfo.in.th/CheckDataDtl.aspx?orgid=05727&amp;balance=%A7%BA%B4%D8%C5%3Cbr/%3E%A7%BA%CA%D1%C1%BE%D1%B9%B8%EC%A1%D1%B9&amp;month=4&amp;year=2020&amp;thetype=%A7%BA%CB%B9%E8%C7%C2%A7%D2%B9" TargetMode="External"/><Relationship Id="rId474" Type="http://schemas.openxmlformats.org/officeDocument/2006/relationships/hyperlink" Target="http://hfo63.cfo.in.th/CheckDataDtl.aspx?orgid=11048&amp;balance=%A7%BA%B4%D8%C5%3Cbr/%3E%A7%BA%CA%D1%C1%BE%D1%B9%B8%EC%A1%D1%B9&amp;month=4&amp;year=2020&amp;thetype=%A7%BA%CB%B9%E8%C7%C2%A7%D2%B9" TargetMode="External"/><Relationship Id="rId127" Type="http://schemas.openxmlformats.org/officeDocument/2006/relationships/hyperlink" Target="http://hfo63.cfo.in.th/CheckDataDtl.aspx?orgid=05654&amp;balance=%A7%BA%B4%D8%C5%3Cbr/%3E%A7%BA%CA%D1%C1%BE%D1%B9%B8%EC%A1%D1%B9&amp;month=4&amp;year=2020&amp;thetype=%A7%BA%CB%B9%E8%C7%C2%A7%D2%B9" TargetMode="External"/><Relationship Id="rId681" Type="http://schemas.openxmlformats.org/officeDocument/2006/relationships/hyperlink" Target="http://hfo63.cfo.in.th/CheckDataDtl.aspx?orgid=04758&amp;balance=%A7%BA%B4%D8%C5%3Cbr/%3E%A7%BA%CA%D1%C1%BE%D1%B9%B8%EC%A1%D1%B9&amp;month=4&amp;year=2020&amp;thetype=%A7%BA%CB%B9%E8%C7%C2%A7%D2%B9" TargetMode="External"/><Relationship Id="rId779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6" Type="http://schemas.openxmlformats.org/officeDocument/2006/relationships/hyperlink" Target="http://hfo63.cfo.in.th/CheckDataDtl.aspx?orgid=05526&amp;balance=%A7%BA%B4%D8%C5%3Cbr/%3E%A7%BA%CA%D1%C1%BE%D1%B9%B8%EC%A1%D1%B9&amp;month=4&amp;year=2020&amp;thetype=%A7%BA%CB%B9%E8%C7%C2%A7%D2%B9" TargetMode="External"/><Relationship Id="rId334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1" Type="http://schemas.openxmlformats.org/officeDocument/2006/relationships/hyperlink" Target="http://hfo63.cfo.in.th/CheckDataDtl.aspx?orgid=04685&amp;balance=%A7%BA%B4%D8%C5%3Cbr/%3E%A7%BA%CA%D1%C1%BE%D1%B9%B8%EC%A1%D1%B9&amp;month=4&amp;year=2020&amp;thetype=%A7%BA%CB%B9%E8%C7%C2%A7%D2%B9" TargetMode="External"/><Relationship Id="rId639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1171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269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6" Type="http://schemas.openxmlformats.org/officeDocument/2006/relationships/hyperlink" Target="http://hfo63.cfo.in.th/CheckDataDtl.aspx?orgid=04217&amp;balance=%A7%BA%B4%D8%C5%3Cbr/%3E%A7%BA%CA%D1%C1%BE%D1%B9%B8%EC%A1%D1%B9&amp;month=4&amp;year=2020&amp;thetype=%A7%BA%CB%B9%E8%C7%C2%A7%D2%B9" TargetMode="External"/><Relationship Id="rId2015" Type="http://schemas.openxmlformats.org/officeDocument/2006/relationships/hyperlink" Target="http://hfo63.cfo.in.th/CheckDataDtl.aspx?orgid=14246&amp;balance=%A7%BA%B4%D8%C5%3Cbr/%3E%A7%BA%CA%D1%C1%BE%D1%B9%B8%EC%A1%D1%B9&amp;month=4&amp;year=2020&amp;thetype=%A7%BA%CB%B9%E8%C7%C2%A7%D2%B9" TargetMode="External"/><Relationship Id="rId401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846" Type="http://schemas.openxmlformats.org/officeDocument/2006/relationships/hyperlink" Target="http://hfo63.cfo.in.th/CheckDataDtl.aspx?orgid=05456&amp;balance=%A7%BA%B4%D8%C5%3Cbr/%3E%A7%BA%CA%D1%C1%BE%D1%B9%B8%EC%A1%D1%B9&amp;month=4&amp;year=2020&amp;thetype=%A7%BA%CB%B9%E8%C7%C2%A7%D2%B9" TargetMode="External"/><Relationship Id="rId1031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129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683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890" Type="http://schemas.openxmlformats.org/officeDocument/2006/relationships/hyperlink" Target="http://hfo63.cfo.in.th/CheckDataDtl.aspx?orgid=04640&amp;balance=%A7%BA%B4%D8%C5%3Cbr/%3E%A7%BA%CA%D1%C1%BE%D1%B9%B8%EC%A1%D1%B9&amp;month=4&amp;year=2020&amp;thetype=%A7%BA%CB%B9%E8%C7%C2%A7%D2%B9" TargetMode="External"/><Relationship Id="rId1988" Type="http://schemas.openxmlformats.org/officeDocument/2006/relationships/hyperlink" Target="http://hfo63.cfo.in.th/CheckDataDtl.aspx?orgid=13909&amp;balance=%A7%BA%B4%D8%C5%3Cbr/%3E%A7%BA%CA%D1%C1%BE%D1%B9%B8%EC%A1%D1%B9&amp;month=4&amp;year=2020&amp;thetype=%A7%BA%CB%B9%E8%C7%C2%A7%D2%B9" TargetMode="External"/><Relationship Id="rId706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913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1336" Type="http://schemas.openxmlformats.org/officeDocument/2006/relationships/hyperlink" Target="http://hfo63.cfo.in.th/CheckDataDtl.aspx?orgid=04901&amp;balance=%A7%BA%B4%D8%C5%3Cbr/%3E%A7%BA%CA%D1%C1%BE%D1%B9%B8%EC%A1%D1%B9&amp;month=4&amp;year=2020&amp;thetype=%A7%BA%CB%B9%E8%C7%C2%A7%D2%B9" TargetMode="External"/><Relationship Id="rId1543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750" Type="http://schemas.openxmlformats.org/officeDocument/2006/relationships/hyperlink" Target="http://hfo63.cfo.in.th/CheckDataDtl.aspx?orgid=04568&amp;balance=%A7%BA%B4%D8%C5%3Cbr/%3E%A7%BA%CA%D1%C1%BE%D1%B9%B8%EC%A1%D1%B9&amp;month=4&amp;year=2020&amp;thetype=%A7%BA%CB%B9%E8%C7%C2%A7%D2%B9" TargetMode="External"/><Relationship Id="rId42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1403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610" Type="http://schemas.openxmlformats.org/officeDocument/2006/relationships/hyperlink" Target="http://hfo63.cfo.in.th/CheckDataDtl.aspx?orgid=04496&amp;balance=%A7%BA%B4%D8%C5%3Cbr/%3E%A7%BA%CA%D1%C1%BE%D1%B9%B8%EC%A1%D1%B9&amp;month=4&amp;year=2020&amp;thetype=%A7%BA%CB%B9%E8%C7%C2%A7%D2%B9" TargetMode="External"/><Relationship Id="rId1848" Type="http://schemas.openxmlformats.org/officeDocument/2006/relationships/hyperlink" Target="http://hfo63.cfo.in.th/CheckDataDtl.aspx?orgid=04618&amp;balance=%A7%BA%B4%D8%C5%3Cbr/%3E%A7%BA%CA%D1%C1%BE%D1%B9%B8%EC%A1%D1%B9&amp;month=4&amp;year=2020&amp;thetype=%A7%BA%CB%B9%E8%C7%C2%A7%D2%B9" TargetMode="External"/><Relationship Id="rId191" Type="http://schemas.openxmlformats.org/officeDocument/2006/relationships/hyperlink" Target="http://hfo63.cfo.in.th/CheckDataDtl.aspx?orgid=05687&amp;balance=%A7%BA%B4%D8%C5%3Cbr/%3E%A7%BA%CA%D1%C1%BE%D1%B9%B8%EC%A1%D1%B9&amp;month=4&amp;year=2020&amp;thetype=%A7%BA%CB%B9%E8%C7%C2%A7%D2%B9" TargetMode="External"/><Relationship Id="rId1708" Type="http://schemas.openxmlformats.org/officeDocument/2006/relationships/hyperlink" Target="http://hfo63.cfo.in.th/CheckDataDtl.aspx?orgid=04547&amp;balance=%A7%BA%B4%D8%C5%3Cbr/%3E%A7%BA%CA%D1%C1%BE%D1%B9%B8%EC%A1%D1%B9&amp;month=4&amp;year=2020&amp;thetype=%A7%BA%CB%B9%E8%C7%C2%A7%D2%B9" TargetMode="External"/><Relationship Id="rId1915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289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496" Type="http://schemas.openxmlformats.org/officeDocument/2006/relationships/hyperlink" Target="http://hfo63.cfo.in.th/CheckDataDtl.aspx?orgid=00424&amp;balance=&amp;month=4&amp;year=2020&amp;thetype=%A7%BA%CB%B9%E8%C7%C2%A7%D2%B9" TargetMode="External"/><Relationship Id="rId149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356" Type="http://schemas.openxmlformats.org/officeDocument/2006/relationships/hyperlink" Target="http://hfo63.cfo.in.th/CheckDataDtl.aspx?orgid=04812&amp;balance=%A7%BA%B4%D8%C5%3Cbr/%3E%A7%BA%CA%D1%C1%BE%D1%B9%B8%EC%A1%D1%B9&amp;month=4&amp;year=2020&amp;thetype=%A7%BA%CB%B9%E8%C7%C2%A7%D2%B9" TargetMode="External"/><Relationship Id="rId563" Type="http://schemas.openxmlformats.org/officeDocument/2006/relationships/hyperlink" Target="http://hfo63.cfo.in.th/CheckDataDtl.aspx?orgid=04696&amp;balance=%A7%BA%B4%D8%C5%3Cbr/%3E%A7%BA%CA%D1%C1%BE%D1%B9%B8%EC%A1%D1%B9&amp;month=4&amp;year=2020&amp;thetype=%A7%BA%CB%B9%E8%C7%C2%A7%D2%B9" TargetMode="External"/><Relationship Id="rId770" Type="http://schemas.openxmlformats.org/officeDocument/2006/relationships/hyperlink" Target="http://hfo63.cfo.in.th/CheckDataDtl.aspx?orgid=14352&amp;balance=%A7%BA%B4%D8%C5%3Cbr/%3E%A7%BA%CA%D1%C1%BE%D1%B9%B8%EC%A1%D1%B9&amp;month=4&amp;year=2020&amp;thetype=%A7%BA%CB%B9%E8%C7%C2%A7%D2%B9" TargetMode="External"/><Relationship Id="rId1193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2037" Type="http://schemas.openxmlformats.org/officeDocument/2006/relationships/hyperlink" Target="http://hfo63.cfo.in.th/CheckDataDtl.aspx?orgid=23745&amp;balance=%A7%BA%B4%D8%C5%3Cbr/%3E%A7%BA%CA%D1%C1%BE%D1%B9%B8%EC%A1%D1%B9&amp;month=4&amp;year=2020&amp;thetype=%A7%BA%CB%B9%E8%C7%C2%A7%D2%B9" TargetMode="External"/><Relationship Id="rId216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3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8" Type="http://schemas.openxmlformats.org/officeDocument/2006/relationships/hyperlink" Target="http://hfo63.cfo.in.th/CheckDataDtl.aspx?orgid=05467&amp;balance=%A7%BA%B4%D8%C5%3Cbr/%3E%A7%BA%CA%D1%C1%BE%D1%B9%B8%EC%A1%D1%B9&amp;month=4&amp;year=2020&amp;thetype=%A7%BA%CB%B9%E8%C7%C2%A7%D2%B9" TargetMode="External"/><Relationship Id="rId1053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260" Type="http://schemas.openxmlformats.org/officeDocument/2006/relationships/hyperlink" Target="http://hfo63.cfo.in.th/CheckDataDtl.aspx?orgid=04805&amp;balance=%A7%BA%B4%D8%C5%3Cbr/%3E%A7%BA%CA%D1%C1%BE%D1%B9%B8%EC%A1%D1%B9&amp;month=4&amp;year=2020&amp;thetype=%A7%BA%CB%B9%E8%C7%C2%A7%D2%B9" TargetMode="External"/><Relationship Id="rId1498" Type="http://schemas.openxmlformats.org/officeDocument/2006/relationships/hyperlink" Target="http://hfo63.cfo.in.th/CheckDataDtl.aspx?orgid=04228&amp;balance=%A7%BA%B4%D8%C5%3Cbr/%3E%A7%BA%CA%D1%C1%BE%D1%B9%B8%EC%A1%D1%B9&amp;month=4&amp;year=2020&amp;thetype=%A7%BA%CB%B9%E8%C7%C2%A7%D2%B9" TargetMode="External"/><Relationship Id="rId630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728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5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8" Type="http://schemas.openxmlformats.org/officeDocument/2006/relationships/hyperlink" Target="http://hfo63.cfo.in.th/CheckDataDtl.aspx?orgid=10706&amp;balance=%A7%BA%B4%D8%C5%3Cbr/%3E%A7%BA%CA%D1%C1%BE%D1%B9%B8%EC%A1%D1%B9&amp;month=4&amp;year=2020&amp;thetype=%A7%BA%CB%B9%E8%C7%C2%A7%D2%B9" TargetMode="External"/><Relationship Id="rId1565" Type="http://schemas.openxmlformats.org/officeDocument/2006/relationships/hyperlink" Target="http://hfo63.cfo.in.th/CheckDataDtl.aspx?orgid=00402&amp;balance=&amp;month=4&amp;year=2020&amp;thetype=%A7%BA%CB%B9%E8%C7%C2%A7%D2%B9" TargetMode="External"/><Relationship Id="rId1772" Type="http://schemas.openxmlformats.org/officeDocument/2006/relationships/hyperlink" Target="http://hfo63.cfo.in.th/CheckDataDtl.aspx?orgid=04579&amp;balance=%A7%BA%B4%D8%C5%3Cbr/%3E%A7%BA%CA%D1%C1%BE%D1%B9%B8%EC%A1%D1%B9&amp;month=4&amp;year=2020&amp;thetype=%A7%BA%CB%B9%E8%C7%C2%A7%D2%B9" TargetMode="External"/><Relationship Id="rId64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120" Type="http://schemas.openxmlformats.org/officeDocument/2006/relationships/hyperlink" Target="http://hfo63.cfo.in.th/CheckDataDtl.aspx?orgid=05593&amp;balance=%A7%BA%B4%D8%C5%3Cbr/%3E%A7%BA%CA%D1%C1%BE%D1%B9%B8%EC%A1%D1%B9&amp;month=4&amp;year=2020&amp;thetype=%A7%BA%CB%B9%E8%C7%C2%A7%D2%B9" TargetMode="External"/><Relationship Id="rId1218" Type="http://schemas.openxmlformats.org/officeDocument/2006/relationships/hyperlink" Target="http://hfo63.cfo.in.th/CheckDataDtl.aspx?orgid=04784&amp;balance=%A7%BA%B4%D8%C5%3Cbr/%3E%A7%BA%CA%D1%C1%BE%D1%B9%B8%EC%A1%D1%B9&amp;month=4&amp;year=2020&amp;thetype=%A7%BA%CB%B9%E8%C7%C2%A7%D2%B9" TargetMode="External"/><Relationship Id="rId1425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2" Type="http://schemas.openxmlformats.org/officeDocument/2006/relationships/hyperlink" Target="http://hfo63.cfo.in.th/CheckDataDtl.aspx?orgid=04507&amp;balance=%A7%BA%B4%D8%C5%3Cbr/%3E%A7%BA%CA%D1%C1%BE%D1%B9%B8%EC%A1%D1%B9&amp;month=4&amp;year=2020&amp;thetype=%A7%BA%CB%B9%E8%C7%C2%A7%D2%B9" TargetMode="External"/><Relationship Id="rId1937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280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140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78" Type="http://schemas.openxmlformats.org/officeDocument/2006/relationships/hyperlink" Target="http://hfo63.cfo.in.th/CheckDataDtl.aspx?orgid=04824&amp;balance=%A7%BA%B4%D8%C5%3Cbr/%3E%A7%BA%CA%D1%C1%BE%D1%B9%B8%EC%A1%D1%B9&amp;month=4&amp;year=2020&amp;thetype=%A7%BA%CB%B9%E8%C7%C2%A7%D2%B9" TargetMode="External"/><Relationship Id="rId585" Type="http://schemas.openxmlformats.org/officeDocument/2006/relationships/hyperlink" Target="http://hfo63.cfo.in.th/CheckDataDtl.aspx?orgid=04709&amp;balance=%A7%BA%B4%D8%C5%3Cbr/%3E%A7%BA%CA%D1%C1%BE%D1%B9%B8%EC%A1%D1%B9&amp;month=4&amp;year=2020&amp;thetype=%A7%BA%CB%B9%E8%C7%C2%A7%D2%B9" TargetMode="External"/><Relationship Id="rId792" Type="http://schemas.openxmlformats.org/officeDocument/2006/relationships/hyperlink" Target="http://hfo63.cfo.in.th/CheckDataDtl.aspx?orgid=00497&amp;balance=%A7%BA%B4%D8%C5%3Cbr/%3E%A7%BA%CA%D1%C1%BE%D1%B9%B8%EC%A1%D1%B9&amp;month=4&amp;year=2020&amp;thetype=%A7%BA%CB%B9%E8%C7%C2%A7%D2%B9" TargetMode="External"/><Relationship Id="rId2059" Type="http://schemas.openxmlformats.org/officeDocument/2006/relationships/image" Target="../media/image6.emf"/><Relationship Id="rId6" Type="http://schemas.openxmlformats.org/officeDocument/2006/relationships/hyperlink" Target="http://hfo63.cfo.in.th/CheckDataDtl.aspx?orgid=00516&amp;balance=&amp;month=4&amp;year=2020&amp;thetype=%A7%BA%CB%B9%E8%C7%C2%A7%D2%B9" TargetMode="External"/><Relationship Id="rId238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445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2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1075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282" Type="http://schemas.openxmlformats.org/officeDocument/2006/relationships/hyperlink" Target="http://hfo63.cfo.in.th/CheckDataDtl.aspx?orgid=04835&amp;balance=%A7%BA%B4%D8%C5%3Cbr/%3E%A7%BA%CA%D1%C1%BE%D1%B9%B8%EC%A1%D1%B9&amp;month=4&amp;year=2020&amp;thetype=%A7%BA%CB%B9%E8%C7%C2%A7%D2%B9" TargetMode="External"/><Relationship Id="rId305" Type="http://schemas.openxmlformats.org/officeDocument/2006/relationships/hyperlink" Target="http://hfo63.cfo.in.th/CheckDataDtl.aspx?orgid=11108&amp;balance=%A7%BA%B4%D8%C5%3Cbr/%3E%A7%BA%CA%D1%C1%BE%D1%B9%B8%EC%A1%D1%B9&amp;month=4&amp;year=2020&amp;thetype=%A7%BA%CB%B9%E8%C7%C2%A7%D2%B9" TargetMode="External"/><Relationship Id="rId512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957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2" Type="http://schemas.openxmlformats.org/officeDocument/2006/relationships/hyperlink" Target="http://hfo63.cfo.in.th/CheckDataDtl.aspx?orgid=11097&amp;balance=%A7%BA%B4%D8%C5%3Cbr/%3E%A7%BA%CA%D1%C1%BE%D1%B9%B8%EC%A1%D1%B9&amp;month=4&amp;year=2020&amp;thetype=%A7%BA%CB%B9%E8%C7%C2%A7%D2%B9" TargetMode="External"/><Relationship Id="rId1587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794" Type="http://schemas.openxmlformats.org/officeDocument/2006/relationships/hyperlink" Target="http://hfo63.cfo.in.th/CheckDataDtl.aspx?orgid=04591&amp;balance=%A7%BA%B4%D8%C5%3Cbr/%3E%A7%BA%CA%D1%C1%BE%D1%B9%B8%EC%A1%D1%B9&amp;month=4&amp;year=2020&amp;thetype=%A7%BA%CB%B9%E8%C7%C2%A7%D2%B9" TargetMode="External"/><Relationship Id="rId86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817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2" Type="http://schemas.openxmlformats.org/officeDocument/2006/relationships/hyperlink" Target="http://hfo63.cfo.in.th/CheckDataDtl.aspx?orgid=05534&amp;balance=%A7%BA%B4%D8%C5%3Cbr/%3E%A7%BA%CA%D1%C1%BE%D1%B9%B8%EC%A1%D1%B9&amp;month=4&amp;year=2020&amp;thetype=%A7%BA%CB%B9%E8%C7%C2%A7%D2%B9" TargetMode="External"/><Relationship Id="rId1447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4" Type="http://schemas.openxmlformats.org/officeDocument/2006/relationships/hyperlink" Target="http://hfo63.cfo.in.th/CheckDataDtl.aspx?orgid=04520&amp;balance=%A7%BA%B4%D8%C5%3Cbr/%3E%A7%BA%CA%D1%C1%BE%D1%B9%B8%EC%A1%D1%B9&amp;month=4&amp;year=2020&amp;thetype=%A7%BA%CB%B9%E8%C7%C2%A7%D2%B9" TargetMode="External"/><Relationship Id="rId1861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1307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4" Type="http://schemas.openxmlformats.org/officeDocument/2006/relationships/hyperlink" Target="http://hfo63.cfo.in.th/CheckDataDtl.aspx?orgid=04236&amp;balance=%A7%BA%B4%D8%C5%3Cbr/%3E%A7%BA%CA%D1%C1%BE%D1%B9%B8%EC%A1%D1%B9&amp;month=4&amp;year=2020&amp;thetype=%A7%BA%CB%B9%E8%C7%C2%A7%D2%B9" TargetMode="External"/><Relationship Id="rId1721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9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3" Type="http://schemas.openxmlformats.org/officeDocument/2006/relationships/hyperlink" Target="http://hfo63.cfo.in.th/CheckDataDtl.aspx?orgid=05595&amp;balance=%A7%BA%B4%D8%C5%3Cbr/%3E%A7%BA%CA%D1%C1%BE%D1%B9%B8%EC%A1%D1%B9&amp;month=4&amp;year=2020&amp;thetype=%A7%BA%CB%B9%E8%C7%C2%A7%D2%B9" TargetMode="External"/><Relationship Id="rId1819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162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467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1097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2050" Type="http://schemas.openxmlformats.org/officeDocument/2006/relationships/control" Target="../activeX/activeX2.xml"/><Relationship Id="rId674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1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979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327" Type="http://schemas.openxmlformats.org/officeDocument/2006/relationships/hyperlink" Target="http://hfo63.cfo.in.th/CheckDataDtl.aspx?orgid=13983&amp;balance=%A7%BA%B4%D8%C5%3Cbr/%3E%A7%BA%CA%D1%C1%BE%D1%B9%B8%EC%A1%D1%B9&amp;month=4&amp;year=2020&amp;thetype=%A7%BA%CB%B9%E8%C7%C2%A7%D2%B9" TargetMode="External"/><Relationship Id="rId534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741" Type="http://schemas.openxmlformats.org/officeDocument/2006/relationships/hyperlink" Target="http://hfo63.cfo.in.th/CheckDataDtl.aspx?orgid=11035&amp;balance=%A7%BA%B4%D8%C5%3Cbr/%3E%A7%BA%CA%D1%C1%BE%D1%B9%B8%EC%A1%D1%B9&amp;month=4&amp;year=2020&amp;thetype=%A7%BA%CB%B9%E8%C7%C2%A7%D2%B9" TargetMode="External"/><Relationship Id="rId839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164" Type="http://schemas.openxmlformats.org/officeDocument/2006/relationships/hyperlink" Target="http://hfo63.cfo.in.th/CheckDataDtl.aspx?orgid=13969&amp;balance=%A7%BA%B4%D8%C5%3Cbr/%3E%A7%BA%CA%D1%C1%BE%D1%B9%B8%EC%A1%D1%B9&amp;month=4&amp;year=2020&amp;thetype=%A7%BA%CB%B9%E8%C7%C2%A7%D2%B9" TargetMode="External"/><Relationship Id="rId1371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469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2008" Type="http://schemas.openxmlformats.org/officeDocument/2006/relationships/hyperlink" Target="http://hfo63.cfo.in.th/CheckDataDtl.aspx?orgid=13921&amp;balance=%A7%BA%B4%D8%C5%3Cbr/%3E%A7%BA%CA%D1%C1%BE%D1%B9%B8%EC%A1%D1%B9&amp;month=4&amp;year=2020&amp;thetype=%A7%BA%CB%B9%E8%C7%C2%A7%D2%B9" TargetMode="External"/><Relationship Id="rId601" Type="http://schemas.openxmlformats.org/officeDocument/2006/relationships/hyperlink" Target="http://hfo63.cfo.in.th/CheckDataDtl.aspx?orgid=04717&amp;balance=%A7%BA%B4%D8%C5%3Cbr/%3E%A7%BA%CA%D1%C1%BE%D1%B9%B8%EC%A1%D1%B9&amp;month=4&amp;year=2020&amp;thetype=%A7%BA%CB%B9%E8%C7%C2%A7%D2%B9" TargetMode="External"/><Relationship Id="rId1024" Type="http://schemas.openxmlformats.org/officeDocument/2006/relationships/hyperlink" Target="http://hfo63.cfo.in.th/CheckDataDtl.aspx?orgid=05545&amp;balance=%A7%BA%B4%D8%C5%3Cbr/%3E%A7%BA%CA%D1%C1%BE%D1%B9%B8%EC%A1%D1%B9&amp;month=4&amp;year=2020&amp;thetype=%A7%BA%CB%B9%E8%C7%C2%A7%D2%B9" TargetMode="External"/><Relationship Id="rId1231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676" Type="http://schemas.openxmlformats.org/officeDocument/2006/relationships/hyperlink" Target="http://hfo63.cfo.in.th/CheckDataDtl.aspx?orgid=04531&amp;balance=%A7%BA%B4%D8%C5%3Cbr/%3E%A7%BA%CA%D1%C1%BE%D1%B9%B8%EC%A1%D1%B9&amp;month=4&amp;year=2020&amp;thetype=%A7%BA%CB%B9%E8%C7%C2%A7%D2%B9" TargetMode="External"/><Relationship Id="rId1883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906" Type="http://schemas.openxmlformats.org/officeDocument/2006/relationships/hyperlink" Target="http://hfo63.cfo.in.th/CheckDataDtl.aspx?orgid=05486&amp;balance=%A7%BA%B4%D8%C5%3Cbr/%3E%A7%BA%CA%D1%C1%BE%D1%B9%B8%EC%A1%D1%B9&amp;month=4&amp;year=2020&amp;thetype=%A7%BA%CB%B9%E8%C7%C2%A7%D2%B9" TargetMode="External"/><Relationship Id="rId1329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6" Type="http://schemas.openxmlformats.org/officeDocument/2006/relationships/hyperlink" Target="http://hfo63.cfo.in.th/CheckDataDtl.aspx?orgid=04247&amp;balance=%A7%BA%B4%D8%C5%3Cbr/%3E%A7%BA%CA%D1%C1%BE%D1%B9%B8%EC%A1%D1%B9&amp;month=4&amp;year=2020&amp;thetype=%A7%BA%CB%B9%E8%C7%C2%A7%D2%B9" TargetMode="External"/><Relationship Id="rId1743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1950" Type="http://schemas.openxmlformats.org/officeDocument/2006/relationships/hyperlink" Target="http://hfo63.cfo.in.th/CheckDataDtl.aspx?orgid=11017&amp;balance=%A7%BA%B4%D8%C5%3Cbr/%3E%A7%BA%CA%D1%C1%BE%D1%B9%B8%EC%A1%D1%B9&amp;month=4&amp;year=2020&amp;thetype=%A7%BA%CB%B9%E8%C7%C2%A7%D2%B9" TargetMode="External"/><Relationship Id="rId35" Type="http://schemas.openxmlformats.org/officeDocument/2006/relationships/hyperlink" Target="http://hfo63.cfo.in.th/CheckDataDtl.aspx?orgid=05606&amp;balance=%A7%BA%B4%D8%C5%3Cbr/%3E%A7%BA%CA%D1%C1%BE%D1%B9%B8%EC%A1%D1%B9&amp;month=4&amp;year=2020&amp;thetype=%A7%BA%CB%B9%E8%C7%C2%A7%D2%B9" TargetMode="External"/><Relationship Id="rId1603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810" Type="http://schemas.openxmlformats.org/officeDocument/2006/relationships/hyperlink" Target="http://hfo63.cfo.in.th/CheckDataDtl.aspx?orgid=04599&amp;balance=%A7%BA%B4%D8%C5%3Cbr/%3E%A7%BA%CA%D1%C1%BE%D1%B9%B8%EC%A1%D1%B9&amp;month=4&amp;year=2020&amp;thetype=%A7%BA%CB%B9%E8%C7%C2%A7%D2%B9" TargetMode="External"/><Relationship Id="rId184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1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405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2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5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2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687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94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1908" Type="http://schemas.openxmlformats.org/officeDocument/2006/relationships/hyperlink" Target="http://hfo63.cfo.in.th/CheckDataDtl.aspx?orgid=04649&amp;balance=%A7%BA%B4%D8%C5%3Cbr/%3E%A7%BA%CA%D1%C1%BE%D1%B9%B8%EC%A1%D1%B9&amp;month=4&amp;year=2020&amp;thetype=%A7%BA%CB%B9%E8%C7%C2%A7%D2%B9" TargetMode="External"/><Relationship Id="rId251" Type="http://schemas.openxmlformats.org/officeDocument/2006/relationships/hyperlink" Target="http://hfo63.cfo.in.th/CheckDataDtl.aspx?orgid=05719&amp;balance=%A7%BA%B4%D8%C5%3Cbr/%3E%A7%BA%CA%D1%C1%BE%D1%B9%B8%EC%A1%D1%B9&amp;month=4&amp;year=2020&amp;thetype=%A7%BA%CB%B9%E8%C7%C2%A7%D2%B9" TargetMode="External"/><Relationship Id="rId489" Type="http://schemas.openxmlformats.org/officeDocument/2006/relationships/hyperlink" Target="http://hfo63.cfo.in.th/CheckDataDtl.aspx?orgid=00417&amp;balance=&amp;month=4&amp;year=2020&amp;thetype=%A7%BA%CB%B9%E8%C7%C2%A7%D2%B9" TargetMode="External"/><Relationship Id="rId696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917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2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547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4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961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6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349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6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3" Type="http://schemas.openxmlformats.org/officeDocument/2006/relationships/hyperlink" Target="http://hfo63.cfo.in.th/CheckDataDtl.aspx?orgid=13929&amp;balance=%A7%BA%B4%D8%C5%3Cbr/%3E%A7%BA%CA%D1%C1%BE%D1%B9%B8%EC%A1%D1%B9&amp;month=4&amp;year=2020&amp;thetype=%A7%BA%CB%B9%E8%C7%C2%A7%D2%B9" TargetMode="External"/><Relationship Id="rId1186" Type="http://schemas.openxmlformats.org/officeDocument/2006/relationships/hyperlink" Target="http://hfo63.cfo.in.th/CheckDataDtl.aspx?orgid=14891&amp;balance=%A7%BA%B4%D8%C5%3Cbr/%3E%A7%BA%CA%D1%C1%BE%D1%B9%B8%EC%A1%D1%B9&amp;month=4&amp;year=2020&amp;thetype=%A7%BA%CB%B9%E8%C7%C2%A7%D2%B9" TargetMode="External"/><Relationship Id="rId1393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407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4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1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111" Type="http://schemas.openxmlformats.org/officeDocument/2006/relationships/hyperlink" Target="http://hfo63.cfo.in.th/CheckDataDtl.aspx?orgid=05644&amp;balance=%A7%BA%B4%D8%C5%3Cbr/%3E%A7%BA%CA%D1%C1%BE%D1%B9%B8%EC%A1%D1%B9&amp;month=4&amp;year=2020&amp;thetype=%A7%BA%CB%B9%E8%C7%C2%A7%D2%B9" TargetMode="External"/><Relationship Id="rId195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09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16" Type="http://schemas.openxmlformats.org/officeDocument/2006/relationships/hyperlink" Target="http://hfo63.cfo.in.th/CheckDataDtl.aspx?orgid=04874&amp;balance=%A7%BA%B4%D8%C5%3Cbr/%3E%A7%BA%CA%D1%C1%BE%D1%B9%B8%EC%A1%D1%B9&amp;month=4&amp;year=2020&amp;thetype=%A7%BA%CB%B9%E8%C7%C2%A7%D2%B9" TargetMode="External"/><Relationship Id="rId970" Type="http://schemas.openxmlformats.org/officeDocument/2006/relationships/hyperlink" Target="http://hfo63.cfo.in.th/CheckDataDtl.aspx?orgid=05518&amp;balance=%A7%BA%B4%D8%C5%3Cbr/%3E%A7%BA%CA%D1%C1%BE%D1%B9%B8%EC%A1%D1%B9&amp;month=4&amp;year=2020&amp;thetype=%A7%BA%CB%B9%E8%C7%C2%A7%D2%B9" TargetMode="External"/><Relationship Id="rId1046" Type="http://schemas.openxmlformats.org/officeDocument/2006/relationships/hyperlink" Target="http://hfo63.cfo.in.th/CheckDataDtl.aspx?orgid=05556&amp;balance=%A7%BA%B4%D8%C5%3Cbr/%3E%A7%BA%CA%D1%C1%BE%D1%B9%B8%EC%A1%D1%B9&amp;month=4&amp;year=2020&amp;thetype=%A7%BA%CB%B9%E8%C7%C2%A7%D2%B9" TargetMode="External"/><Relationship Id="rId1253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8" Type="http://schemas.openxmlformats.org/officeDocument/2006/relationships/hyperlink" Target="http://hfo63.cfo.in.th/CheckDataDtl.aspx?orgid=04542&amp;balance=%A7%BA%B4%D8%C5%3Cbr/%3E%A7%BA%CA%D1%C1%BE%D1%B9%B8%EC%A1%D1%B9&amp;month=4&amp;year=2020&amp;thetype=%A7%BA%CB%B9%E8%C7%C2%A7%D2%B9" TargetMode="External"/><Relationship Id="rId1919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623" Type="http://schemas.openxmlformats.org/officeDocument/2006/relationships/hyperlink" Target="http://hfo63.cfo.in.th/CheckDataDtl.aspx?orgid=04728&amp;balance=%A7%BA%B4%D8%C5%3Cbr/%3E%A7%BA%CA%D1%C1%BE%D1%B9%B8%EC%A1%D1%B9&amp;month=4&amp;year=2020&amp;thetype=%A7%BA%CB%B9%E8%C7%C2%A7%D2%B9" TargetMode="External"/><Relationship Id="rId830" Type="http://schemas.openxmlformats.org/officeDocument/2006/relationships/hyperlink" Target="http://hfo63.cfo.in.th/CheckDataDtl.aspx?orgid=05448&amp;balance=%A7%BA%B4%D8%C5%3Cbr/%3E%A7%BA%CA%D1%C1%BE%D1%B9%B8%EC%A1%D1%B9&amp;month=4&amp;year=2020&amp;thetype=%A7%BA%CB%B9%E8%C7%C2%A7%D2%B9" TargetMode="External"/><Relationship Id="rId928" Type="http://schemas.openxmlformats.org/officeDocument/2006/relationships/hyperlink" Target="http://hfo63.cfo.in.th/CheckDataDtl.aspx?orgid=05497&amp;balance=%A7%BA%B4%D8%C5%3Cbr/%3E%A7%BA%CA%D1%C1%BE%D1%B9%B8%EC%A1%D1%B9&amp;month=4&amp;year=2020&amp;thetype=%A7%BA%CB%B9%E8%C7%C2%A7%D2%B9" TargetMode="External"/><Relationship Id="rId1460" Type="http://schemas.openxmlformats.org/officeDocument/2006/relationships/hyperlink" Target="http://hfo63.cfo.in.th/CheckDataDtl.aspx?orgid=04209&amp;balance=%A7%BA%B4%D8%C5%3Cbr/%3E%A7%BA%CA%D1%C1%BE%D1%B9%B8%EC%A1%D1%B9&amp;month=4&amp;year=2020&amp;thetype=%A7%BA%CB%B9%E8%C7%C2%A7%D2%B9" TargetMode="External"/><Relationship Id="rId1558" Type="http://schemas.openxmlformats.org/officeDocument/2006/relationships/hyperlink" Target="http://hfo63.cfo.in.th/CheckDataDtl.aspx?orgid=23367&amp;balance=%A7%BA%B4%D8%C5%3Cbr/%3E%A7%BA%CA%D1%C1%BE%D1%B9%B8%EC%A1%D1%B9&amp;month=4&amp;year=2020&amp;thetype=%A7%BA%CB%B9%E8%C7%C2%A7%D2%B9" TargetMode="External"/><Relationship Id="rId1765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57" Type="http://schemas.openxmlformats.org/officeDocument/2006/relationships/hyperlink" Target="http://hfo63.cfo.in.th/CheckDataDtl.aspx?orgid=05617&amp;balance=%A7%BA%B4%D8%C5%3Cbr/%3E%A7%BA%CA%D1%C1%BE%D1%B9%B8%EC%A1%D1%B9&amp;month=4&amp;year=2020&amp;thetype=%A7%BA%CB%B9%E8%C7%C2%A7%D2%B9" TargetMode="External"/><Relationship Id="rId262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567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1113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197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320" Type="http://schemas.openxmlformats.org/officeDocument/2006/relationships/hyperlink" Target="http://hfo63.cfo.in.th/CheckDataDtl.aspx?orgid=04866&amp;balance=%A7%BA%B4%D8%C5%3Cbr/%3E%A7%BA%CA%D1%C1%BE%D1%B9%B8%EC%A1%D1%B9&amp;month=4&amp;year=2020&amp;thetype=%A7%BA%CB%B9%E8%C7%C2%A7%D2%B9" TargetMode="External"/><Relationship Id="rId1418" Type="http://schemas.openxmlformats.org/officeDocument/2006/relationships/hyperlink" Target="http://hfo63.cfo.in.th/CheckDataDtl.aspx?orgid=04188&amp;balance=%A7%BA%B4%D8%C5%3Cbr/%3E%A7%BA%CA%D1%C1%BE%D1%B9%B8%EC%A1%D1%B9&amp;month=4&amp;year=2020&amp;thetype=%A7%BA%CB%B9%E8%C7%C2%A7%D2%B9" TargetMode="External"/><Relationship Id="rId1972" Type="http://schemas.openxmlformats.org/officeDocument/2006/relationships/hyperlink" Target="http://hfo63.cfo.in.th/CheckDataDtl.aspx?orgid=11028&amp;balance=%A7%BA%B4%D8%C5%3Cbr/%3E%A7%BA%CA%D1%C1%BE%D1%B9%B8%EC%A1%D1%B9&amp;month=4&amp;year=2020&amp;thetype=%A7%BA%CB%B9%E8%C7%C2%A7%D2%B9" TargetMode="External"/><Relationship Id="rId122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774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1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7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625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2" Type="http://schemas.openxmlformats.org/officeDocument/2006/relationships/hyperlink" Target="http://hfo63.cfo.in.th/CheckDataDtl.aspx?orgid=04610&amp;balance=%A7%BA%B4%D8%C5%3Cbr/%3E%A7%BA%CA%D1%C1%BE%D1%B9%B8%EC%A1%D1%B9&amp;month=4&amp;year=2020&amp;thetype=%A7%BA%CB%B9%E8%C7%C2%A7%D2%B9" TargetMode="External"/><Relationship Id="rId2010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7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4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841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1264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1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9" Type="http://schemas.openxmlformats.org/officeDocument/2006/relationships/hyperlink" Target="http://hfo63.cfo.in.th/CheckDataDtl.aspx?orgid=00406&amp;balance=&amp;month=4&amp;year=2020&amp;thetype=%A7%BA%CB%B9%E8%C7%C2%A7%D2%B9" TargetMode="External"/><Relationship Id="rId273" Type="http://schemas.openxmlformats.org/officeDocument/2006/relationships/hyperlink" Target="http://hfo63.cfo.in.th/CheckDataDtl.aspx?orgid=05730&amp;balance=%A7%BA%B4%D8%C5%3Cbr/%3E%A7%BA%CA%D1%C1%BE%D1%B9%B8%EC%A1%D1%B9&amp;month=4&amp;year=2020&amp;thetype=%A7%BA%CB%B9%E8%C7%C2%A7%D2%B9" TargetMode="External"/><Relationship Id="rId480" Type="http://schemas.openxmlformats.org/officeDocument/2006/relationships/hyperlink" Target="http://hfo63.cfo.in.th/CheckDataDtl.aspx?orgid=13932&amp;balance=%A7%BA%B4%D8%C5%3Cbr/%3E%A7%BA%CA%D1%C1%BE%D1%B9%B8%EC%A1%D1%B9&amp;month=4&amp;year=2020&amp;thetype=%A7%BA%CB%B9%E8%C7%C2%A7%D2%B9" TargetMode="External"/><Relationship Id="rId701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939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124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1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776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3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68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133" Type="http://schemas.openxmlformats.org/officeDocument/2006/relationships/hyperlink" Target="http://hfo63.cfo.in.th/CheckDataDtl.aspx?orgid=05657&amp;balance=%A7%BA%B4%D8%C5%3Cbr/%3E%A7%BA%CA%D1%C1%BE%D1%B9%B8%EC%A1%D1%B9&amp;month=4&amp;year=2020&amp;thetype=%A7%BA%CB%B9%E8%C7%C2%A7%D2%B9" TargetMode="External"/><Relationship Id="rId340" Type="http://schemas.openxmlformats.org/officeDocument/2006/relationships/hyperlink" Target="http://hfo63.cfo.in.th/CheckDataDtl.aspx?orgid=00432&amp;balance=&amp;month=4&amp;year=2020&amp;thetype=%A7%BA%CB%B9%E8%C7%C2%A7%D2%B9" TargetMode="External"/><Relationship Id="rId578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85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2" Type="http://schemas.openxmlformats.org/officeDocument/2006/relationships/hyperlink" Target="http://hfo63.cfo.in.th/CheckDataDtl.aspx?orgid=05529&amp;balance=%A7%BA%B4%D8%C5%3Cbr/%3E%A7%BA%CA%D1%C1%BE%D1%B9%B8%EC%A1%D1%B9&amp;month=4&amp;year=2020&amp;thetype=%A7%BA%CB%B9%E8%C7%C2%A7%D2%B9" TargetMode="External"/><Relationship Id="rId1429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6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3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2021" Type="http://schemas.openxmlformats.org/officeDocument/2006/relationships/hyperlink" Target="http://hfo63.cfo.in.th/CheckDataDtl.aspx?orgid=14298&amp;balance=%A7%BA%B4%D8%C5%3Cbr/%3E%A7%BA%CA%D1%C1%BE%D1%B9%B8%EC%A1%D1%B9&amp;month=4&amp;year=2020&amp;thetype=%A7%BA%CB%B9%E8%C7%C2%A7%D2%B9" TargetMode="External"/><Relationship Id="rId200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438" Type="http://schemas.openxmlformats.org/officeDocument/2006/relationships/hyperlink" Target="http://hfo63.cfo.in.th/CheckDataDtl.aspx?orgid=04885&amp;balance=%A7%BA%B4%D8%C5%3Cbr/%3E%A7%BA%CA%D1%C1%BE%D1%B9%B8%EC%A1%D1%B9&amp;month=4&amp;year=2020&amp;thetype=%A7%BA%CB%B9%E8%C7%C2%A7%D2%B9" TargetMode="External"/><Relationship Id="rId645" Type="http://schemas.openxmlformats.org/officeDocument/2006/relationships/hyperlink" Target="http://hfo63.cfo.in.th/CheckDataDtl.aspx?orgid=04739&amp;balance=%A7%BA%B4%D8%C5%3Cbr/%3E%A7%BA%CA%D1%C1%BE%D1%B9%B8%EC%A1%D1%B9&amp;month=4&amp;year=2020&amp;thetype=%A7%BA%CB%B9%E8%C7%C2%A7%D2%B9" TargetMode="External"/><Relationship Id="rId852" Type="http://schemas.openxmlformats.org/officeDocument/2006/relationships/hyperlink" Target="http://hfo63.cfo.in.th/CheckDataDtl.aspx?orgid=05459&amp;balance=%A7%BA%B4%D8%C5%3Cbr/%3E%A7%BA%CA%D1%C1%BE%D1%B9%B8%EC%A1%D1%B9&amp;month=4&amp;year=2020&amp;thetype=%A7%BA%CB%B9%E8%C7%C2%A7%D2%B9" TargetMode="External"/><Relationship Id="rId1068" Type="http://schemas.openxmlformats.org/officeDocument/2006/relationships/hyperlink" Target="http://hfo63.cfo.in.th/CheckDataDtl.aspx?orgid=05567&amp;balance=%A7%BA%B4%D8%C5%3Cbr/%3E%A7%BA%CA%D1%C1%BE%D1%B9%B8%EC%A1%D1%B9&amp;month=4&amp;year=2020&amp;thetype=%A7%BA%CB%B9%E8%C7%C2%A7%D2%B9" TargetMode="External"/><Relationship Id="rId1275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2" Type="http://schemas.openxmlformats.org/officeDocument/2006/relationships/hyperlink" Target="http://hfo63.cfo.in.th/CheckDataDtl.aspx?orgid=04220&amp;balance=%A7%BA%B4%D8%C5%3Cbr/%3E%A7%BA%CA%D1%C1%BE%D1%B9%B8%EC%A1%D1%B9&amp;month=4&amp;year=2020&amp;thetype=%A7%BA%CB%B9%E8%C7%C2%A7%D2%B9" TargetMode="External"/><Relationship Id="rId1703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1910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284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1" Type="http://schemas.openxmlformats.org/officeDocument/2006/relationships/hyperlink" Target="http://hfo63.cfo.in.th/CheckDataDtl.aspx?orgid=00419&amp;balance=&amp;month=4&amp;year=2020&amp;thetype=%A7%BA%CB%B9%E8%C7%C2%A7%D2%B9" TargetMode="External"/><Relationship Id="rId505" Type="http://schemas.openxmlformats.org/officeDocument/2006/relationships/hyperlink" Target="http://hfo63.cfo.in.th/CheckDataDtl.aspx?orgid=04667&amp;balance=%A7%BA%B4%D8%C5%3Cbr/%3E%A7%BA%CA%D1%C1%BE%D1%B9%B8%EC%A1%D1%B9&amp;month=4&amp;year=2020&amp;thetype=%A7%BA%CB%B9%E8%C7%C2%A7%D2%B9" TargetMode="External"/><Relationship Id="rId712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1135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2" Type="http://schemas.openxmlformats.org/officeDocument/2006/relationships/hyperlink" Target="http://hfo63.cfo.in.th/CheckDataDtl.aspx?orgid=04904&amp;balance=%A7%BA%B4%D8%C5%3Cbr/%3E%A7%BA%CA%D1%C1%BE%D1%B9%B8%EC%A1%D1%B9&amp;month=4&amp;year=2020&amp;thetype=%A7%BA%CB%B9%E8%C7%C2%A7%D2%B9" TargetMode="External"/><Relationship Id="rId1787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4" Type="http://schemas.openxmlformats.org/officeDocument/2006/relationships/hyperlink" Target="http://hfo63.cfo.in.th/CheckDataDtl.aspx?orgid=13913&amp;balance=%A7%BA%B4%D8%C5%3Cbr/%3E%A7%BA%CA%D1%C1%BE%D1%B9%B8%EC%A1%D1%B9&amp;month=4&amp;year=2020&amp;thetype=%A7%BA%CB%B9%E8%C7%C2%A7%D2%B9" TargetMode="External"/><Relationship Id="rId79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44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589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796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202" Type="http://schemas.openxmlformats.org/officeDocument/2006/relationships/hyperlink" Target="http://hfo63.cfo.in.th/CheckDataDtl.aspx?orgid=00433&amp;balance=%A7%BA%B4%D8%C5%3Cbr/%3E%A7%BA%CA%D1%C1%BE%D1%B9%B8%EC%A1%D1%B9&amp;month=4&amp;year=2020&amp;thetype=%A7%BA%CB%B9%E8%C7%C2%A7%D2%B9" TargetMode="External"/><Relationship Id="rId1647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4" Type="http://schemas.openxmlformats.org/officeDocument/2006/relationships/hyperlink" Target="http://hfo63.cfo.in.th/CheckDataDtl.aspx?orgid=04621&amp;balance=%A7%BA%B4%D8%C5%3Cbr/%3E%A7%BA%CA%D1%C1%BE%D1%B9%B8%EC%A1%D1%B9&amp;month=4&amp;year=2020&amp;thetype=%A7%BA%CB%B9%E8%C7%C2%A7%D2%B9" TargetMode="External"/><Relationship Id="rId351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449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6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3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9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6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1493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1507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4" Type="http://schemas.openxmlformats.org/officeDocument/2006/relationships/hyperlink" Target="http://hfo63.cfo.in.th/CheckDataDtl.aspx?orgid=04550&amp;balance=%A7%BA%B4%D8%C5%3Cbr/%3E%A7%BA%CA%D1%C1%BE%D1%B9%B8%EC%A1%D1%B9&amp;month=4&amp;year=2020&amp;thetype=%A7%BA%CB%B9%E8%C7%C2%A7%D2%B9" TargetMode="External"/><Relationship Id="rId2032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211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295" Type="http://schemas.openxmlformats.org/officeDocument/2006/relationships/hyperlink" Target="http://hfo63.cfo.in.th/CheckDataDtl.aspx?orgid=10711&amp;balance=%A7%BA%B4%D8%C5%3Cbr/%3E%A7%BA%CA%D1%C1%BE%D1%B9%B8%EC%A1%D1%B9&amp;month=4&amp;year=2020&amp;thetype=%A7%BA%CB%B9%E8%C7%C2%A7%D2%B9" TargetMode="External"/><Relationship Id="rId309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16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1146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798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1921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723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0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006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353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560" Type="http://schemas.openxmlformats.org/officeDocument/2006/relationships/hyperlink" Target="http://hfo63.cfo.in.th/CheckDataDtl.aspx?orgid=00397&amp;balance=&amp;month=4&amp;year=2020&amp;thetype=%A7%BA%CB%B9%E8%C7%C2%A7%D2%B9" TargetMode="External"/><Relationship Id="rId1658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5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155" Type="http://schemas.openxmlformats.org/officeDocument/2006/relationships/hyperlink" Target="http://hfo63.cfo.in.th/CheckDataDtl.aspx?orgid=05668&amp;balance=%A7%BA%B4%D8%C5%3Cbr/%3E%A7%BA%CA%D1%C1%BE%D1%B9%B8%EC%A1%D1%B9&amp;month=4&amp;year=2020&amp;thetype=%A7%BA%CB%B9%E8%C7%C2%A7%D2%B9" TargetMode="External"/><Relationship Id="rId362" Type="http://schemas.openxmlformats.org/officeDocument/2006/relationships/hyperlink" Target="http://hfo63.cfo.in.th/CheckDataDtl.aspx?orgid=04815&amp;balance=%A7%BA%B4%D8%C5%3Cbr/%3E%A7%BA%CA%D1%C1%BE%D1%B9%B8%EC%A1%D1%B9&amp;month=4&amp;year=2020&amp;thetype=%A7%BA%CB%B9%E8%C7%C2%A7%D2%B9" TargetMode="External"/><Relationship Id="rId1213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297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1420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518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2043" Type="http://schemas.openxmlformats.org/officeDocument/2006/relationships/hyperlink" Target="http://hfo63.cfo.in.th/CheckDataDtl.aspx?orgid=25059&amp;balance=%A7%BA%B4%D8%C5%3Cbr/%3E%A7%BA%CA%D1%C1%BE%D1%B9%B8%EC%A1%D1%B9&amp;month=4&amp;year=2020&amp;thetype=%A7%BA%CB%B9%E8%C7%C2%A7%D2%B9" TargetMode="External"/><Relationship Id="rId222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667" Type="http://schemas.openxmlformats.org/officeDocument/2006/relationships/hyperlink" Target="http://hfo63.cfo.in.th/CheckDataDtl.aspx?orgid=04751&amp;balance=%A7%BA%B4%D8%C5%3Cbr/%3E%A7%BA%CA%D1%C1%BE%D1%B9%B8%EC%A1%D1%B9&amp;month=4&amp;year=2020&amp;thetype=%A7%BA%CB%B9%E8%C7%C2%A7%D2%B9" TargetMode="External"/><Relationship Id="rId874" Type="http://schemas.openxmlformats.org/officeDocument/2006/relationships/hyperlink" Target="http://hfo63.cfo.in.th/CheckDataDtl.aspx?orgid=05470&amp;balance=%A7%BA%B4%D8%C5%3Cbr/%3E%A7%BA%CA%D1%C1%BE%D1%B9%B8%EC%A1%D1%B9&amp;month=4&amp;year=2020&amp;thetype=%A7%BA%CB%B9%E8%C7%C2%A7%D2%B9" TargetMode="External"/><Relationship Id="rId1725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932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7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527" Type="http://schemas.openxmlformats.org/officeDocument/2006/relationships/hyperlink" Target="http://hfo63.cfo.in.th/CheckDataDtl.aspx?orgid=04678&amp;balance=%A7%BA%B4%D8%C5%3Cbr/%3E%A7%BA%CA%D1%C1%BE%D1%B9%B8%EC%A1%D1%B9&amp;month=4&amp;year=2020&amp;thetype=%A7%BA%CB%B9%E8%C7%C2%A7%D2%B9" TargetMode="External"/><Relationship Id="rId734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1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157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4" Type="http://schemas.openxmlformats.org/officeDocument/2006/relationships/hyperlink" Target="http://hfo63.cfo.in.th/CheckDataDtl.aspx?orgid=11045&amp;balance=%A7%BA%B4%D8%C5%3Cbr/%3E%A7%BA%CA%D1%C1%BE%D1%B9%B8%EC%A1%D1%B9&amp;month=4&amp;year=2020&amp;thetype=%A7%BA%CB%B9%E8%C7%C2%A7%D2%B9" TargetMode="External"/><Relationship Id="rId1571" Type="http://schemas.openxmlformats.org/officeDocument/2006/relationships/hyperlink" Target="http://hfo63.cfo.in.th/CheckDataDtl.aspx?orgid=00408&amp;balance=%A7%BA%B4%D8%C5%3Cbr/%3E%A7%BA%CA%D1%C1%BE%D1%B9%B8%EC%A1%D1%B9&amp;month=4&amp;year=2020&amp;thetype=%A7%BA%CB%B9%E8%C7%C2%A7%D2%B9" TargetMode="External"/><Relationship Id="rId70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6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3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580" Type="http://schemas.openxmlformats.org/officeDocument/2006/relationships/hyperlink" Target="http://hfo63.cfo.in.th/CheckDataDtl.aspx?orgid=04704&amp;balance=%A7%BA%B4%D8%C5%3Cbr/%3E%A7%BA%CA%D1%C1%BE%D1%B9%B8%EC%A1%D1%B9&amp;month=4&amp;year=2020&amp;thetype=%A7%BA%CB%B9%E8%C7%C2%A7%D2%B9" TargetMode="External"/><Relationship Id="rId801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017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224" Type="http://schemas.openxmlformats.org/officeDocument/2006/relationships/hyperlink" Target="http://hfo63.cfo.in.th/CheckDataDtl.aspx?orgid=04787&amp;balance=%A7%BA%B4%D8%C5%3Cbr/%3E%A7%BA%CA%D1%C1%BE%D1%B9%B8%EC%A1%D1%B9&amp;month=4&amp;year=2020&amp;thetype=%A7%BA%CB%B9%E8%C7%C2%A7%D2%B9" TargetMode="External"/><Relationship Id="rId1431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669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6" Type="http://schemas.openxmlformats.org/officeDocument/2006/relationships/hyperlink" Target="http://hfo63.cfo.in.th/CheckDataDtl.aspx?orgid=04633&amp;balance=%A7%BA%B4%D8%C5%3Cbr/%3E%A7%BA%CA%D1%C1%BE%D1%B9%B8%EC%A1%D1%B9&amp;month=4&amp;year=2020&amp;thetype=%A7%BA%CB%B9%E8%C7%C2%A7%D2%B9" TargetMode="External"/><Relationship Id="rId2054" Type="http://schemas.openxmlformats.org/officeDocument/2006/relationships/control" Target="../activeX/activeX4.xml"/><Relationship Id="rId1" Type="http://schemas.openxmlformats.org/officeDocument/2006/relationships/hyperlink" Target="http://hfo63.cfo.in.th/CheckDataDtl.aspx?orgid=00511&amp;balance=&amp;month=4&amp;year=2020&amp;thetype=%A7%BA%CB%B9%E8%C7%C2%A7%D2%B9" TargetMode="External"/><Relationship Id="rId233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440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678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85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070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529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1736" Type="http://schemas.openxmlformats.org/officeDocument/2006/relationships/hyperlink" Target="http://hfo63.cfo.in.th/CheckDataDtl.aspx?orgid=04561&amp;balance=%A7%BA%B4%D8%C5%3Cbr/%3E%A7%BA%CA%D1%C1%BE%D1%B9%B8%EC%A1%D1%B9&amp;month=4&amp;year=2020&amp;thetype=%A7%BA%CB%B9%E8%C7%C2%A7%D2%B9" TargetMode="External"/><Relationship Id="rId1943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8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300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538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5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952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168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5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2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1803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81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177" Type="http://schemas.openxmlformats.org/officeDocument/2006/relationships/hyperlink" Target="http://hfo63.cfo.in.th/CheckDataDtl.aspx?orgid=05679&amp;balance=%A7%BA%B4%D8%C5%3Cbr/%3E%A7%BA%CA%D1%C1%BE%D1%B9%B8%EC%A1%D1%B9&amp;month=4&amp;year=2020&amp;thetype=%A7%BA%CB%B9%E8%C7%C2%A7%D2%B9" TargetMode="External"/><Relationship Id="rId384" Type="http://schemas.openxmlformats.org/officeDocument/2006/relationships/hyperlink" Target="http://hfo63.cfo.in.th/CheckDataDtl.aspx?orgid=04827&amp;balance=%A7%BA%B4%D8%C5%3Cbr/%3E%A7%BA%CA%D1%C1%BE%D1%B9%B8%EC%A1%D1%B9&amp;month=4&amp;year=2020&amp;thetype=%A7%BA%CB%B9%E8%C7%C2%A7%D2%B9" TargetMode="External"/><Relationship Id="rId591" Type="http://schemas.openxmlformats.org/officeDocument/2006/relationships/hyperlink" Target="http://hfo63.cfo.in.th/CheckDataDtl.aspx?orgid=04712&amp;balance=%A7%BA%B4%D8%C5%3Cbr/%3E%A7%BA%CA%D1%C1%BE%D1%B9%B8%EC%A1%D1%B9&amp;month=4&amp;year=2020&amp;thetype=%A7%BA%CB%B9%E8%C7%C2%A7%D2%B9" TargetMode="External"/><Relationship Id="rId605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2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028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5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2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887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244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689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896" Type="http://schemas.openxmlformats.org/officeDocument/2006/relationships/hyperlink" Target="http://hfo63.cfo.in.th/CheckDataDtl.aspx?orgid=05481&amp;balance=%A7%BA%B4%D8%C5%3Cbr/%3E%A7%BA%CA%D1%C1%BE%D1%B9%B8%EC%A1%D1%B9&amp;month=4&amp;year=2020&amp;thetype=%A7%BA%CB%B9%E8%C7%C2%A7%D2%B9" TargetMode="External"/><Relationship Id="rId1081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302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747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4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39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451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549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56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1179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6" Type="http://schemas.openxmlformats.org/officeDocument/2006/relationships/hyperlink" Target="http://hfo63.cfo.in.th/CheckDataDtl.aspx?orgid=04171&amp;balance=%A7%BA%B4%D8%C5%3Cbr/%3E%A7%BA%CA%D1%C1%BE%D1%B9%B8%EC%A1%D1%B9&amp;month=4&amp;year=2020&amp;thetype=%A7%BA%CB%B9%E8%C7%C2%A7%D2%B9" TargetMode="External"/><Relationship Id="rId1593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607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4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04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188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11" Type="http://schemas.openxmlformats.org/officeDocument/2006/relationships/hyperlink" Target="http://hfo63.cfo.in.th/CheckDataDtl.aspx?orgid=11111&amp;balance=%A7%BA%B4%D8%C5%3Cbr/%3E%A7%BA%CA%D1%C1%BE%D1%B9%B8%EC%A1%D1%B9&amp;month=4&amp;year=2020&amp;thetype=%A7%BA%CB%B9%E8%C7%C2%A7%D2%B9" TargetMode="External"/><Relationship Id="rId395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409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963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039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6" Type="http://schemas.openxmlformats.org/officeDocument/2006/relationships/hyperlink" Target="http://hfo63.cfo.in.th/CheckDataDtl.aspx?orgid=04798&amp;balance=%A7%BA%B4%D8%C5%3Cbr/%3E%A7%BA%CA%D1%C1%BE%D1%B9%B8%EC%A1%D1%B9&amp;month=4&amp;year=2020&amp;thetype=%A7%BA%CB%B9%E8%C7%C2%A7%D2%B9" TargetMode="External"/><Relationship Id="rId1898" Type="http://schemas.openxmlformats.org/officeDocument/2006/relationships/hyperlink" Target="http://hfo63.cfo.in.th/CheckDataDtl.aspx?orgid=04644&amp;balance=%A7%BA%B4%D8%C5%3Cbr/%3E%A7%BA%CA%D1%C1%BE%D1%B9%B8%EC%A1%D1%B9&amp;month=4&amp;year=2020&amp;thetype=%A7%BA%CB%B9%E8%C7%C2%A7%D2%B9" TargetMode="External"/><Relationship Id="rId92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616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3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453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660" Type="http://schemas.openxmlformats.org/officeDocument/2006/relationships/hyperlink" Target="http://hfo63.cfo.in.th/CheckDataDtl.aspx?orgid=04523&amp;balance=%A7%BA%B4%D8%C5%3Cbr/%3E%A7%BA%CA%D1%C1%BE%D1%B9%B8%EC%A1%D1%B9&amp;month=4&amp;year=2020&amp;thetype=%A7%BA%CB%B9%E8%C7%C2%A7%D2%B9" TargetMode="External"/><Relationship Id="rId1758" Type="http://schemas.openxmlformats.org/officeDocument/2006/relationships/hyperlink" Target="http://hfo63.cfo.in.th/CheckDataDtl.aspx?orgid=04572&amp;balance=%A7%BA%B4%D8%C5%3Cbr/%3E%A7%BA%CA%D1%C1%BE%D1%B9%B8%EC%A1%D1%B9&amp;month=4&amp;year=2020&amp;thetype=%A7%BA%CB%B9%E8%C7%C2%A7%D2%B9" TargetMode="External"/><Relationship Id="rId255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2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1092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06" Type="http://schemas.openxmlformats.org/officeDocument/2006/relationships/hyperlink" Target="http://hfo63.cfo.in.th/CheckDataDtl.aspx?orgid=05586&amp;balance=%A7%BA%B4%D8%C5%3Cbr/%3E%A7%BA%CA%D1%C1%BE%D1%B9%B8%EC%A1%D1%B9&amp;month=4&amp;year=2020&amp;thetype=%A7%BA%CB%B9%E8%C7%C2%A7%D2%B9" TargetMode="External"/><Relationship Id="rId1313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397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520" Type="http://schemas.openxmlformats.org/officeDocument/2006/relationships/hyperlink" Target="http://hfo63.cfo.in.th/CheckDataDtl.aspx?orgid=04239&amp;balance=%A7%BA%B4%D8%C5%3Cbr/%3E%A7%BA%CA%D1%C1%BE%D1%B9%B8%EC%A1%D1%B9&amp;month=4&amp;year=2020&amp;thetype=%A7%BA%CB%B9%E8%C7%C2%A7%D2%B9" TargetMode="External"/><Relationship Id="rId1965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115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2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767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4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618" Type="http://schemas.openxmlformats.org/officeDocument/2006/relationships/hyperlink" Target="http://hfo63.cfo.in.th/CheckDataDtl.aspx?orgid=04500&amp;balance=%A7%BA%B4%D8%C5%3Cbr/%3E%A7%BA%CA%D1%C1%BE%D1%B9%B8%EC%A1%D1%B9&amp;month=4&amp;year=2020&amp;thetype=%A7%BA%CB%B9%E8%C7%C2%A7%D2%B9" TargetMode="External"/><Relationship Id="rId1825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2003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199" Type="http://schemas.openxmlformats.org/officeDocument/2006/relationships/hyperlink" Target="http://hfo63.cfo.in.th/CheckDataDtl.aspx?orgid=05691&amp;balance=%A7%BA%B4%D8%C5%3Cbr/%3E%A7%BA%CA%D1%C1%BE%D1%B9%B8%EC%A1%D1%B9&amp;month=4&amp;year=2020&amp;thetype=%A7%BA%CB%B9%E8%C7%C2%A7%D2%B9" TargetMode="External"/><Relationship Id="rId627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4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7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1464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1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266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3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680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901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117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324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1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769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1976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30" Type="http://schemas.openxmlformats.org/officeDocument/2006/relationships/hyperlink" Target="http://hfo63.cfo.in.th/CheckDataDtl.aspx?orgid=05603&amp;balance=%A7%BA%B4%D8%C5%3Cbr/%3E%A7%BA%CA%D1%C1%BE%D1%B9%B8%EC%A1%D1%B9&amp;month=4&amp;year=2020&amp;thetype=%A7%BA%CB%B9%E8%C7%C2%A7%D2%B9" TargetMode="External"/><Relationship Id="rId126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3" Type="http://schemas.openxmlformats.org/officeDocument/2006/relationships/hyperlink" Target="http://hfo63.cfo.in.th/CheckDataDtl.aspx?orgid=23137&amp;balance=%A7%BA%B4%D8%C5%3Cbr/%3E%A7%BA%CA%D1%C1%BE%D1%B9%B8%EC%A1%D1%B9&amp;month=4&amp;year=2020&amp;thetype=%A7%BA%CB%B9%E8%C7%C2%A7%D2%B9" TargetMode="External"/><Relationship Id="rId540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78" Type="http://schemas.openxmlformats.org/officeDocument/2006/relationships/hyperlink" Target="http://hfo63.cfo.in.th/CheckDataDtl.aspx?orgid=14463&amp;balance=%A7%BA%B4%D8%C5%3Cbr/%3E%A7%BA%CA%D1%C1%BE%D1%B9%B8%EC%A1%D1%B9&amp;month=4&amp;year=2020&amp;thetype=%A7%BA%CB%B9%E8%C7%C2%A7%D2%B9" TargetMode="External"/><Relationship Id="rId985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170" Type="http://schemas.openxmlformats.org/officeDocument/2006/relationships/hyperlink" Target="http://hfo63.cfo.in.th/CheckDataDtl.aspx?orgid=13972&amp;balance=%A7%BA%B4%D8%C5%3Cbr/%3E%A7%BA%CA%D1%C1%BE%D1%B9%B8%EC%A1%D1%B9&amp;month=4&amp;year=2020&amp;thetype=%A7%BA%CB%B9%E8%C7%C2%A7%D2%B9" TargetMode="External"/><Relationship Id="rId1629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836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2014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8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5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030" Type="http://schemas.openxmlformats.org/officeDocument/2006/relationships/hyperlink" Target="http://hfo63.cfo.in.th/CheckDataDtl.aspx?orgid=05548&amp;balance=%A7%BA%B4%D8%C5%3Cbr/%3E%A7%BA%CA%D1%C1%BE%D1%B9%B8%EC%A1%D1%B9&amp;month=4&amp;year=2020&amp;thetype=%A7%BA%CB%B9%E8%C7%C2%A7%D2%B9" TargetMode="External"/><Relationship Id="rId1268" Type="http://schemas.openxmlformats.org/officeDocument/2006/relationships/hyperlink" Target="http://hfo63.cfo.in.th/CheckDataDtl.aspx?orgid=04828&amp;balance=%A7%BA%B4%D8%C5%3Cbr/%3E%A7%BA%CA%D1%C1%BE%D1%B9%B8%EC%A1%D1%B9&amp;month=4&amp;year=2020&amp;thetype=%A7%BA%CB%B9%E8%C7%C2%A7%D2%B9" TargetMode="External"/><Relationship Id="rId1475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2" Type="http://schemas.openxmlformats.org/officeDocument/2006/relationships/hyperlink" Target="http://hfo63.cfo.in.th/CheckDataDtl.aspx?orgid=04534&amp;balance=%A7%BA%B4%D8%C5%3Cbr/%3E%A7%BA%CA%D1%C1%BE%D1%B9%B8%EC%A1%D1%B9&amp;month=4&amp;year=2020&amp;thetype=%A7%BA%CB%B9%E8%C7%C2%A7%D2%B9" TargetMode="External"/><Relationship Id="rId1903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7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400" Type="http://schemas.openxmlformats.org/officeDocument/2006/relationships/hyperlink" Target="http://hfo63.cfo.in.th/CheckDataDtl.aspx?orgid=04850&amp;balance=%A7%BA%B4%D8%C5%3Cbr/%3E%A7%BA%CA%D1%C1%BE%D1%B9%B8%EC%A1%D1%B9&amp;month=4&amp;year=2020&amp;thetype=%A7%BA%CB%B9%E8%C7%C2%A7%D2%B9" TargetMode="External"/><Relationship Id="rId484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705" Type="http://schemas.openxmlformats.org/officeDocument/2006/relationships/hyperlink" Target="http://hfo63.cfo.in.th/CheckDataDtl.aspx?orgid=04770&amp;balance=%A7%BA%B4%D8%C5%3Cbr/%3E%A7%BA%CA%D1%C1%BE%D1%B9%B8%EC%A1%D1%B9&amp;month=4&amp;year=2020&amp;thetype=%A7%BA%CB%B9%E8%C7%C2%A7%D2%B9" TargetMode="External"/><Relationship Id="rId1128" Type="http://schemas.openxmlformats.org/officeDocument/2006/relationships/hyperlink" Target="http://hfo63.cfo.in.th/CheckDataDtl.aspx?orgid=11090&amp;balance=%A7%BA%B4%D8%C5%3Cbr/%3E%A7%BA%CA%D1%C1%BE%D1%B9%B8%EC%A1%D1%B9&amp;month=4&amp;year=2020&amp;thetype=%A7%BA%CB%B9%E8%C7%C2%A7%D2%B9" TargetMode="External"/><Relationship Id="rId1335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2" Type="http://schemas.openxmlformats.org/officeDocument/2006/relationships/hyperlink" Target="http://hfo63.cfo.in.th/CheckDataDtl.aspx?orgid=10992&amp;balance=%A7%BA%B4%D8%C5%3Cbr/%3E%A7%BA%CA%D1%C1%BE%D1%B9%B8%EC%A1%D1%B9&amp;month=4&amp;year=2020&amp;thetype=%A7%BA%CB%B9%E8%C7%C2%A7%D2%B9" TargetMode="External"/><Relationship Id="rId1987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137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4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691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789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12" Type="http://schemas.openxmlformats.org/officeDocument/2006/relationships/hyperlink" Target="http://hfo63.cfo.in.th/CheckDataDtl.aspx?orgid=05489&amp;balance=%A7%BA%B4%D8%C5%3Cbr/%3E%A7%BA%CA%D1%C1%BE%D1%B9%B8%EC%A1%D1%B9&amp;month=4&amp;year=2020&amp;thetype=%A7%BA%CB%B9%E8%C7%C2%A7%D2%B9" TargetMode="External"/><Relationship Id="rId996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847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2025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41" Type="http://schemas.openxmlformats.org/officeDocument/2006/relationships/hyperlink" Target="http://hfo63.cfo.in.th/CheckDataDtl.aspx?orgid=05609&amp;balance=%A7%BA%B4%D8%C5%3Cbr/%3E%A7%BA%CA%D1%C1%BE%D1%B9%B8%EC%A1%D1%B9&amp;month=4&amp;year=2020&amp;thetype=%A7%BA%CB%B9%E8%C7%C2%A7%D2%B9" TargetMode="External"/><Relationship Id="rId551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649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56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181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279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02" Type="http://schemas.openxmlformats.org/officeDocument/2006/relationships/hyperlink" Target="http://hfo63.cfo.in.th/CheckDataDtl.aspx?orgid=04179&amp;balance=%A7%BA%B4%D8%C5%3Cbr/%3E%A7%BA%CA%D1%C1%BE%D1%B9%B8%EC%A1%D1%B9&amp;month=4&amp;year=2020&amp;thetype=%A7%BA%CB%B9%E8%C7%C2%A7%D2%B9" TargetMode="External"/><Relationship Id="rId1486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707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0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204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288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11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509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1041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139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6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693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914" Type="http://schemas.openxmlformats.org/officeDocument/2006/relationships/hyperlink" Target="http://hfo63.cfo.in.th/CheckDataDtl.aspx?orgid=04652&amp;balance=%A7%BA%B4%D8%C5%3Cbr/%3E%A7%BA%CA%D1%C1%BE%D1%B9%B8%EC%A1%D1%B9&amp;month=4&amp;year=2020&amp;thetype=%A7%BA%CB%B9%E8%C7%C2%A7%D2%B9" TargetMode="External"/><Relationship Id="rId1998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495" Type="http://schemas.openxmlformats.org/officeDocument/2006/relationships/hyperlink" Target="http://hfo63.cfo.in.th/CheckDataDtl.aspx?orgid=00423&amp;balance=&amp;month=4&amp;year=2020&amp;thetype=%A7%BA%CB%B9%E8%C7%C2%A7%D2%B9" TargetMode="External"/><Relationship Id="rId716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3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553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760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858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52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148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5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562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1192" Type="http://schemas.openxmlformats.org/officeDocument/2006/relationships/hyperlink" Target="http://hfo63.cfo.in.th/CheckDataDtl.aspx?orgid=23748&amp;balance=%A7%BA%B4%D8%C5%3Cbr/%3E%A7%BA%CA%D1%C1%BE%D1%B9%B8%EC%A1%D1%B9&amp;month=4&amp;year=2020&amp;thetype=%A7%BA%CB%B9%E8%C7%C2%A7%D2%B9" TargetMode="External"/><Relationship Id="rId1206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3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620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2036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215" Type="http://schemas.openxmlformats.org/officeDocument/2006/relationships/hyperlink" Target="http://hfo63.cfo.in.th/CheckDataDtl.aspx?orgid=05701&amp;balance=%A7%BA%B4%D8%C5%3Cbr/%3E%A7%BA%CA%D1%C1%BE%D1%B9%B8%EC%A1%D1%B9&amp;month=4&amp;year=2020&amp;thetype=%A7%BA%CB%B9%E8%C7%C2%A7%D2%B9" TargetMode="External"/><Relationship Id="rId422" Type="http://schemas.openxmlformats.org/officeDocument/2006/relationships/hyperlink" Target="http://hfo63.cfo.in.th/CheckDataDtl.aspx?orgid=04877&amp;balance=%A7%BA%B4%D8%C5%3Cbr/%3E%A7%BA%CA%D1%C1%BE%D1%B9%B8%EC%A1%D1%B9&amp;month=4&amp;year=2020&amp;thetype=%A7%BA%CB%B9%E8%C7%C2%A7%D2%B9" TargetMode="External"/><Relationship Id="rId867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052" Type="http://schemas.openxmlformats.org/officeDocument/2006/relationships/hyperlink" Target="http://hfo63.cfo.in.th/CheckDataDtl.aspx?orgid=05559&amp;balance=%A7%BA%B4%D8%C5%3Cbr/%3E%A7%BA%CA%D1%C1%BE%D1%B9%B8%EC%A1%D1%B9&amp;month=4&amp;year=2020&amp;thetype=%A7%BA%CB%B9%E8%C7%C2%A7%D2%B9" TargetMode="External"/><Relationship Id="rId1497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1718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5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99" Type="http://schemas.openxmlformats.org/officeDocument/2006/relationships/hyperlink" Target="http://hfo63.cfo.in.th/CheckDataDtl.aspx?orgid=11105&amp;balance=%A7%BA%B4%D8%C5%3Cbr/%3E%A7%BA%CA%D1%C1%BE%D1%B9%B8%EC%A1%D1%B9&amp;month=4&amp;year=2020&amp;thetype=%A7%BA%CB%B9%E8%C7%C2%A7%D2%B9" TargetMode="External"/><Relationship Id="rId727" Type="http://schemas.openxmlformats.org/officeDocument/2006/relationships/hyperlink" Target="http://hfo63.cfo.in.th/CheckDataDtl.aspx?orgid=10234&amp;balance=%A7%BA%B4%D8%C5%3Cbr/%3E%A7%BA%CA%D1%C1%BE%D1%B9%B8%EC%A1%D1%B9&amp;month=4&amp;year=2020&amp;thetype=%A7%BA%CB%B9%E8%C7%C2%A7%D2%B9" TargetMode="External"/><Relationship Id="rId934" Type="http://schemas.openxmlformats.org/officeDocument/2006/relationships/hyperlink" Target="http://hfo63.cfo.in.th/CheckDataDtl.aspx?orgid=05500&amp;balance=%A7%BA%B4%D8%C5%3Cbr/%3E%A7%BA%CA%D1%C1%BE%D1%B9%B8%EC%A1%D1%B9&amp;month=4&amp;year=2020&amp;thetype=%A7%BA%CB%B9%E8%C7%C2%A7%D2%B9" TargetMode="External"/><Relationship Id="rId1357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64" Type="http://schemas.openxmlformats.org/officeDocument/2006/relationships/hyperlink" Target="http://hfo63.cfo.in.th/CheckDataDtl.aspx?orgid=00401&amp;balance=&amp;month=4&amp;year=2020&amp;thetype=%A7%BA%CB%B9%E8%C7%C2%A7%D2%B9" TargetMode="External"/><Relationship Id="rId1771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63" Type="http://schemas.openxmlformats.org/officeDocument/2006/relationships/hyperlink" Target="http://hfo63.cfo.in.th/CheckDataDtl.aspx?orgid=05620&amp;balance=%A7%BA%B4%D8%C5%3Cbr/%3E%A7%BA%CA%D1%C1%BE%D1%B9%B8%EC%A1%D1%B9&amp;month=4&amp;year=2020&amp;thetype=%A7%BA%CB%B9%E8%C7%C2%A7%D2%B9" TargetMode="External"/><Relationship Id="rId159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366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3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780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1217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4" Type="http://schemas.openxmlformats.org/officeDocument/2006/relationships/hyperlink" Target="http://hfo63.cfo.in.th/CheckDataDtl.aspx?orgid=04191&amp;balance=%A7%BA%B4%D8%C5%3Cbr/%3E%A7%BA%CA%D1%C1%BE%D1%B9%B8%EC%A1%D1%B9&amp;month=4&amp;year=2020&amp;thetype=%A7%BA%CB%B9%E8%C7%C2%A7%D2%B9" TargetMode="External"/><Relationship Id="rId1631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1869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2047" Type="http://schemas.openxmlformats.org/officeDocument/2006/relationships/vmlDrawing" Target="../drawings/vmlDrawing2.vml"/><Relationship Id="rId226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3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8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1063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270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729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6" Type="http://schemas.openxmlformats.org/officeDocument/2006/relationships/hyperlink" Target="http://hfo63.cfo.in.th/CheckDataDtl.aspx?orgid=04663&amp;balance=%A7%BA%B4%D8%C5%3Cbr/%3E%A7%BA%CA%D1%C1%BE%D1%B9%B8%EC%A1%D1%B9&amp;month=4&amp;year=2020&amp;thetype=%A7%BA%CB%B9%E8%C7%C2%A7%D2%B9" TargetMode="External"/><Relationship Id="rId640" Type="http://schemas.openxmlformats.org/officeDocument/2006/relationships/hyperlink" Target="http://hfo63.cfo.in.th/CheckDataDtl.aspx?orgid=04736&amp;balance=%A7%BA%B4%D8%C5%3Cbr/%3E%A7%BA%CA%D1%C1%BE%D1%B9%B8%EC%A1%D1%B9&amp;month=4&amp;year=2020&amp;thetype=%A7%BA%CB%B9%E8%C7%C2%A7%D2%B9" TargetMode="External"/><Relationship Id="rId738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5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8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5" Type="http://schemas.openxmlformats.org/officeDocument/2006/relationships/hyperlink" Target="http://hfo63.cfo.in.th/CheckDataDtl.aspx?orgid=00411&amp;balance=&amp;month=4&amp;year=2020&amp;thetype=%A7%BA%CB%B9%E8%C7%C2%A7%D2%B9" TargetMode="External"/><Relationship Id="rId1782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74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377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00" Type="http://schemas.openxmlformats.org/officeDocument/2006/relationships/hyperlink" Target="http://hfo63.cfo.in.th/CheckDataDtl.aspx?orgid=00428&amp;balance=&amp;month=4&amp;year=2020&amp;thetype=%A7%BA%CB%B9%E8%C7%C2%A7%D2%B9" TargetMode="External"/><Relationship Id="rId584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805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130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8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435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2058" Type="http://schemas.openxmlformats.org/officeDocument/2006/relationships/control" Target="../activeX/activeX6.xml"/><Relationship Id="rId5" Type="http://schemas.openxmlformats.org/officeDocument/2006/relationships/hyperlink" Target="http://hfo63.cfo.in.th/CheckDataDtl.aspx?orgid=00515&amp;balance=&amp;month=4&amp;year=2020&amp;thetype=%A7%BA%CB%B9%E8%C7%C2%A7%D2%B9" TargetMode="External"/><Relationship Id="rId237" Type="http://schemas.openxmlformats.org/officeDocument/2006/relationships/hyperlink" Target="http://hfo63.cfo.in.th/CheckDataDtl.aspx?orgid=05712&amp;balance=%A7%BA%B4%D8%C5%3Cbr/%3E%A7%BA%CA%D1%C1%BE%D1%B9%B8%EC%A1%D1%B9&amp;month=4&amp;year=2020&amp;thetype=%A7%BA%CB%B9%E8%C7%C2%A7%D2%B9" TargetMode="External"/><Relationship Id="rId791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89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4" Type="http://schemas.openxmlformats.org/officeDocument/2006/relationships/hyperlink" Target="http://hfo63.cfo.in.th/CheckDataDtl.aspx?orgid=05570&amp;balance=%A7%BA%B4%D8%C5%3Cbr/%3E%A7%BA%CA%D1%C1%BE%D1%B9%B8%EC%A1%D1%B9&amp;month=4&amp;year=2020&amp;thetype=%A7%BA%CB%B9%E8%C7%C2%A7%D2%B9" TargetMode="External"/><Relationship Id="rId1642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947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444" Type="http://schemas.openxmlformats.org/officeDocument/2006/relationships/hyperlink" Target="http://hfo63.cfo.in.th/CheckDataDtl.aspx?orgid=04888&amp;balance=%A7%BA%B4%D8%C5%3Cbr/%3E%A7%BA%CA%D1%C1%BE%D1%B9%B8%EC%A1%D1%B9&amp;month=4&amp;year=2020&amp;thetype=%A7%BA%CB%B9%E8%C7%C2%A7%D2%B9" TargetMode="External"/><Relationship Id="rId651" Type="http://schemas.openxmlformats.org/officeDocument/2006/relationships/hyperlink" Target="http://hfo63.cfo.in.th/CheckDataDtl.aspx?orgid=04742&amp;balance=%A7%BA%B4%D8%C5%3Cbr/%3E%A7%BA%CA%D1%C1%BE%D1%B9%B8%EC%A1%D1%B9&amp;month=4&amp;year=2020&amp;thetype=%A7%BA%CB%B9%E8%C7%C2%A7%D2%B9" TargetMode="External"/><Relationship Id="rId749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1281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379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02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586" Type="http://schemas.openxmlformats.org/officeDocument/2006/relationships/hyperlink" Target="http://hfo63.cfo.in.th/CheckDataDtl.aspx?orgid=04484&amp;balance=%A7%BA%B4%D8%C5%3Cbr/%3E%A7%BA%CA%D1%C1%BE%D1%B9%B8%EC%A1%D1%B9&amp;month=4&amp;year=2020&amp;thetype=%A7%BA%CB%B9%E8%C7%C2%A7%D2%B9" TargetMode="External"/><Relationship Id="rId1807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290" Type="http://schemas.openxmlformats.org/officeDocument/2006/relationships/hyperlink" Target="http://hfo63.cfo.in.th/CheckDataDtl.aspx?orgid=05738&amp;balance=%A7%BA%B4%D8%C5%3Cbr/%3E%A7%BA%CA%D1%C1%BE%D1%B9%B8%EC%A1%D1%B9&amp;month=4&amp;year=2020&amp;thetype=%A7%BA%CB%B9%E8%C7%C2%A7%D2%B9" TargetMode="External"/><Relationship Id="rId304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388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11" Type="http://schemas.openxmlformats.org/officeDocument/2006/relationships/hyperlink" Target="http://hfo63.cfo.in.th/CheckDataDtl.aspx?orgid=04670&amp;balance=%A7%BA%B4%D8%C5%3Cbr/%3E%A7%BA%CA%D1%C1%BE%D1%B9%B8%EC%A1%D1%B9&amp;month=4&amp;year=2020&amp;thetype=%A7%BA%CB%B9%E8%C7%C2%A7%D2%B9" TargetMode="External"/><Relationship Id="rId609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956" Type="http://schemas.openxmlformats.org/officeDocument/2006/relationships/hyperlink" Target="http://hfo63.cfo.in.th/CheckDataDtl.aspx?orgid=05511&amp;balance=%A7%BA%B4%D8%C5%3Cbr/%3E%A7%BA%CA%D1%C1%BE%D1%B9%B8%EC%A1%D1%B9&amp;month=4&amp;year=2020&amp;thetype=%A7%BA%CB%B9%E8%C7%C2%A7%D2%B9" TargetMode="External"/><Relationship Id="rId1141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239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793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85" Type="http://schemas.openxmlformats.org/officeDocument/2006/relationships/hyperlink" Target="http://hfo63.cfo.in.th/CheckDataDtl.aspx?orgid=05631&amp;balance=%A7%BA%B4%D8%C5%3Cbr/%3E%A7%BA%CA%D1%C1%BE%D1%B9%B8%EC%A1%D1%B9&amp;month=4&amp;year=2020&amp;thetype=%A7%BA%CB%B9%E8%C7%C2%A7%D2%B9" TargetMode="External"/><Relationship Id="rId150" Type="http://schemas.openxmlformats.org/officeDocument/2006/relationships/hyperlink" Target="http://hfo63.cfo.in.th/CheckDataDtl.aspx?orgid=05665&amp;balance=%A7%BA%B4%D8%C5%3Cbr/%3E%A7%BA%CA%D1%C1%BE%D1%B9%B8%EC%A1%D1%B9&amp;month=4&amp;year=2020&amp;thetype=%A7%BA%CB%B9%E8%C7%C2%A7%D2%B9" TargetMode="External"/><Relationship Id="rId595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816" Type="http://schemas.openxmlformats.org/officeDocument/2006/relationships/hyperlink" Target="http://hfo63.cfo.in.th/CheckDataDtl.aspx?orgid=00509&amp;balance=%A7%BA%B4%D8%C5%3Cbr/%3E%A7%BA%CA%D1%C1%BE%D1%B9%B8%EC%A1%D1%B9&amp;month=4&amp;year=2020&amp;thetype=%A7%BA%CB%B9%E8%C7%C2%A7%D2%B9" TargetMode="External"/><Relationship Id="rId1001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446" Type="http://schemas.openxmlformats.org/officeDocument/2006/relationships/hyperlink" Target="http://hfo63.cfo.in.th/CheckDataDtl.aspx?orgid=04202&amp;balance=%A7%BA%B4%D8%C5%3Cbr/%3E%A7%BA%CA%D1%C1%BE%D1%B9%B8%EC%A1%D1%B9&amp;month=4&amp;year=2020&amp;thetype=%A7%BA%CB%B9%E8%C7%C2%A7%D2%B9" TargetMode="External"/><Relationship Id="rId1653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1860" Type="http://schemas.openxmlformats.org/officeDocument/2006/relationships/hyperlink" Target="http://hfo63.cfo.in.th/CheckDataDtl.aspx?orgid=04625&amp;balance=%A7%BA%B4%D8%C5%3Cbr/%3E%A7%BA%CA%D1%C1%BE%D1%B9%B8%EC%A1%D1%B9&amp;month=4&amp;year=2020&amp;thetype=%A7%BA%CB%B9%E8%C7%C2%A7%D2%B9" TargetMode="External"/><Relationship Id="rId248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455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2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1085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292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306" Type="http://schemas.openxmlformats.org/officeDocument/2006/relationships/hyperlink" Target="http://hfo63.cfo.in.th/CheckDataDtl.aspx?orgid=04858&amp;balance=%A7%BA%B4%D8%C5%3Cbr/%3E%A7%BA%CA%D1%C1%BE%D1%B9%B8%EC%A1%D1%B9&amp;month=4&amp;year=2020&amp;thetype=%A7%BA%CB%B9%E8%C7%C2%A7%D2%B9" TargetMode="External"/><Relationship Id="rId1513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720" Type="http://schemas.openxmlformats.org/officeDocument/2006/relationships/hyperlink" Target="http://hfo63.cfo.in.th/CheckDataDtl.aspx?orgid=04553&amp;balance=%A7%BA%B4%D8%C5%3Cbr/%3E%A7%BA%CA%D1%C1%BE%D1%B9%B8%EC%A1%D1%B9&amp;month=4&amp;year=2020&amp;thetype=%A7%BA%CB%B9%E8%C7%C2%A7%D2%B9" TargetMode="External"/><Relationship Id="rId1958" Type="http://schemas.openxmlformats.org/officeDocument/2006/relationships/hyperlink" Target="http://hfo63.cfo.in.th/CheckDataDtl.aspx?orgid=11021&amp;balance=%A7%BA%B4%D8%C5%3Cbr/%3E%A7%BA%CA%D1%C1%BE%D1%B9%B8%EC%A1%D1%B9&amp;month=4&amp;year=2020&amp;thetype=%A7%BA%CB%B9%E8%C7%C2%A7%D2%B9" TargetMode="External"/><Relationship Id="rId12" Type="http://schemas.openxmlformats.org/officeDocument/2006/relationships/hyperlink" Target="http://hfo63.cfo.in.th/CheckDataDtl.aspx?orgid=00522&amp;balance=&amp;month=4&amp;year=2020&amp;thetype=%A7%BA%CB%B9%E8%C7%C2%A7%D2%B9" TargetMode="External"/><Relationship Id="rId108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315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2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967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152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7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1818" Type="http://schemas.openxmlformats.org/officeDocument/2006/relationships/hyperlink" Target="http://hfo63.cfo.in.th/CheckDataDtl.aspx?orgid=04603&amp;balance=%A7%BA%B4%D8%C5%3Cbr/%3E%A7%BA%CA%D1%C1%BE%D1%B9%B8%EC%A1%D1%B9&amp;month=4&amp;year=2020&amp;thetype=%A7%BA%CB%B9%E8%C7%C2%A7%D2%B9" TargetMode="External"/><Relationship Id="rId96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161" Type="http://schemas.openxmlformats.org/officeDocument/2006/relationships/hyperlink" Target="http://hfo63.cfo.in.th/CheckDataDtl.aspx?orgid=05671&amp;balance=%A7%BA%B4%D8%C5%3Cbr/%3E%A7%BA%CA%D1%C1%BE%D1%B9%B8%EC%A1%D1%B9&amp;month=4&amp;year=2020&amp;thetype=%A7%BA%CB%B9%E8%C7%C2%A7%D2%B9" TargetMode="External"/><Relationship Id="rId399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827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2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457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4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1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259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466" Type="http://schemas.openxmlformats.org/officeDocument/2006/relationships/hyperlink" Target="http://hfo63.cfo.in.th/CheckDataDtl.aspx?orgid=11041&amp;balance=%A7%BA%B4%D8%C5%3Cbr/%3E%A7%BA%CA%D1%C1%BE%D1%B9%B8%EC%A1%D1%B9&amp;month=4&amp;year=2020&amp;thetype=%A7%BA%CB%B9%E8%C7%C2%A7%D2%B9" TargetMode="External"/><Relationship Id="rId673" Type="http://schemas.openxmlformats.org/officeDocument/2006/relationships/hyperlink" Target="http://hfo63.cfo.in.th/CheckDataDtl.aspx?orgid=04754&amp;balance=%A7%BA%B4%D8%C5%3Cbr/%3E%A7%BA%CA%D1%C1%BE%D1%B9%B8%EC%A1%D1%B9&amp;month=4&amp;year=2020&amp;thetype=%A7%BA%CB%B9%E8%C7%C2%A7%D2%B9" TargetMode="External"/><Relationship Id="rId880" Type="http://schemas.openxmlformats.org/officeDocument/2006/relationships/hyperlink" Target="http://hfo63.cfo.in.th/CheckDataDtl.aspx?orgid=05473&amp;balance=%A7%BA%B4%D8%C5%3Cbr/%3E%A7%BA%CA%D1%C1%BE%D1%B9%B8%EC%A1%D1%B9&amp;month=4&amp;year=2020&amp;thetype=%A7%BA%CB%B9%E8%C7%C2%A7%D2%B9" TargetMode="External"/><Relationship Id="rId1096" Type="http://schemas.openxmlformats.org/officeDocument/2006/relationships/hyperlink" Target="http://hfo63.cfo.in.th/CheckDataDtl.aspx?orgid=05581&amp;balance=%A7%BA%B4%D8%C5%3Cbr/%3E%A7%BA%CA%D1%C1%BE%D1%B9%B8%EC%A1%D1%B9&amp;month=4&amp;year=2020&amp;thetype=%A7%BA%CB%B9%E8%C7%C2%A7%D2%B9" TargetMode="External"/><Relationship Id="rId1317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4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1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1969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3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19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26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3" Type="http://schemas.openxmlformats.org/officeDocument/2006/relationships/hyperlink" Target="http://hfo63.cfo.in.th/CheckDataDtl.aspx?orgid=04681&amp;balance=%A7%BA%B4%D8%C5%3Cbr/%3E%A7%BA%CA%D1%C1%BE%D1%B9%B8%EC%A1%D1%B9&amp;month=4&amp;year=2020&amp;thetype=%A7%BA%CB%B9%E8%C7%C2%A7%D2%B9" TargetMode="External"/><Relationship Id="rId978" Type="http://schemas.openxmlformats.org/officeDocument/2006/relationships/hyperlink" Target="http://hfo63.cfo.in.th/CheckDataDtl.aspx?orgid=05522&amp;balance=%A7%BA%B4%D8%C5%3Cbr/%3E%A7%BA%CA%D1%C1%BE%D1%B9%B8%EC%A1%D1%B9&amp;month=4&amp;year=2020&amp;thetype=%A7%BA%CB%B9%E8%C7%C2%A7%D2%B9" TargetMode="External"/><Relationship Id="rId1163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370" Type="http://schemas.openxmlformats.org/officeDocument/2006/relationships/hyperlink" Target="http://hfo63.cfo.in.th/CheckDataDtl.aspx?orgid=14150&amp;balance=%A7%BA%B4%D8%C5%3Cbr/%3E%A7%BA%CA%D1%C1%BE%D1%B9%B8%EC%A1%D1%B9&amp;month=4&amp;year=2020&amp;thetype=%A7%BA%CB%B9%E8%C7%C2%A7%D2%B9" TargetMode="External"/><Relationship Id="rId1829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2007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740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838" Type="http://schemas.openxmlformats.org/officeDocument/2006/relationships/hyperlink" Target="http://hfo63.cfo.in.th/CheckDataDtl.aspx?orgid=05452&amp;balance=%A7%BA%B4%D8%C5%3Cbr/%3E%A7%BA%CA%D1%C1%BE%D1%B9%B8%EC%A1%D1%B9&amp;month=4&amp;year=2020&amp;thetype=%A7%BA%CB%B9%E8%C7%C2%A7%D2%B9" TargetMode="External"/><Relationship Id="rId1023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8" Type="http://schemas.openxmlformats.org/officeDocument/2006/relationships/hyperlink" Target="http://hfo63.cfo.in.th/CheckDataDtl.aspx?orgid=04213&amp;balance=%A7%BA%B4%D8%C5%3Cbr/%3E%A7%BA%CA%D1%C1%BE%D1%B9%B8%EC%A1%D1%B9&amp;month=4&amp;year=2020&amp;thetype=%A7%BA%CB%B9%E8%C7%C2%A7%D2%B9" TargetMode="External"/><Relationship Id="rId1675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2" Type="http://schemas.openxmlformats.org/officeDocument/2006/relationships/hyperlink" Target="http://hfo63.cfo.in.th/CheckDataDtl.aspx?orgid=04636&amp;balance=%A7%BA%B4%D8%C5%3Cbr/%3E%A7%BA%CA%D1%C1%BE%D1%B9%B8%EC%A1%D1%B9&amp;month=4&amp;year=2020&amp;thetype=%A7%BA%CB%B9%E8%C7%C2%A7%D2%B9" TargetMode="External"/><Relationship Id="rId172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477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00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684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1230" Type="http://schemas.openxmlformats.org/officeDocument/2006/relationships/hyperlink" Target="http://hfo63.cfo.in.th/CheckDataDtl.aspx?orgid=04790&amp;balance=%A7%BA%B4%D8%C5%3Cbr/%3E%A7%BA%CA%D1%C1%BE%D1%B9%B8%EC%A1%D1%B9&amp;month=4&amp;year=2020&amp;thetype=%A7%BA%CB%B9%E8%C7%C2%A7%D2%B9" TargetMode="External"/><Relationship Id="rId1328" Type="http://schemas.openxmlformats.org/officeDocument/2006/relationships/hyperlink" Target="http://hfo63.cfo.in.th/CheckDataDtl.aspx?orgid=04897&amp;balance=%A7%BA%B4%D8%C5%3Cbr/%3E%A7%BA%CA%D1%C1%BE%D1%B9%B8%EC%A1%D1%B9&amp;month=4&amp;year=2020&amp;thetype=%A7%BA%CB%B9%E8%C7%C2%A7%D2%B9" TargetMode="External"/><Relationship Id="rId1535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337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891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05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989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742" Type="http://schemas.openxmlformats.org/officeDocument/2006/relationships/hyperlink" Target="http://hfo63.cfo.in.th/CheckDataDtl.aspx?orgid=04564&amp;balance=%A7%BA%B4%D8%C5%3Cbr/%3E%A7%BA%CA%D1%C1%BE%D1%B9%B8%EC%A1%D1%B9&amp;month=4&amp;year=2020&amp;thetype=%A7%BA%CB%B9%E8%C7%C2%A7%D2%B9" TargetMode="External"/><Relationship Id="rId2018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34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544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751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849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174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1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479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02" Type="http://schemas.openxmlformats.org/officeDocument/2006/relationships/hyperlink" Target="http://hfo63.cfo.in.th/CheckDataDtl.aspx?orgid=04492&amp;balance=%A7%BA%B4%D8%C5%3Cbr/%3E%A7%BA%CA%D1%C1%BE%D1%B9%B8%EC%A1%D1%B9&amp;month=4&amp;year=2020&amp;thetype=%A7%BA%CB%B9%E8%C7%C2%A7%D2%B9" TargetMode="External"/><Relationship Id="rId1686" Type="http://schemas.openxmlformats.org/officeDocument/2006/relationships/hyperlink" Target="http://hfo63.cfo.in.th/CheckDataDtl.aspx?orgid=04536&amp;balance=%A7%BA%B4%D8%C5%3Cbr/%3E%A7%BA%CA%D1%C1%BE%D1%B9%B8%EC%A1%D1%B9&amp;month=4&amp;year=2020&amp;thetype=%A7%BA%CB%B9%E8%C7%C2%A7%D2%B9" TargetMode="External"/><Relationship Id="rId183" Type="http://schemas.openxmlformats.org/officeDocument/2006/relationships/hyperlink" Target="http://hfo63.cfo.in.th/CheckDataDtl.aspx?orgid=05683&amp;balance=%A7%BA%B4%D8%C5%3Cbr/%3E%A7%BA%CA%D1%C1%BE%D1%B9%B8%EC%A1%D1%B9&amp;month=4&amp;year=2020&amp;thetype=%A7%BA%CB%B9%E8%C7%C2%A7%D2%B9" TargetMode="External"/><Relationship Id="rId390" Type="http://schemas.openxmlformats.org/officeDocument/2006/relationships/hyperlink" Target="http://hfo63.cfo.in.th/CheckDataDtl.aspx?orgid=04845&amp;balance=%A7%BA%B4%D8%C5%3Cbr/%3E%A7%BA%CA%D1%C1%BE%D1%B9%B8%EC%A1%D1%B9&amp;month=4&amp;year=2020&amp;thetype=%A7%BA%CB%B9%E8%C7%C2%A7%D2%B9" TargetMode="External"/><Relationship Id="rId404" Type="http://schemas.openxmlformats.org/officeDocument/2006/relationships/hyperlink" Target="http://hfo63.cfo.in.th/CheckDataDtl.aspx?orgid=04852&amp;balance=%A7%BA%B4%D8%C5%3Cbr/%3E%A7%BA%CA%D1%C1%BE%D1%B9%B8%EC%A1%D1%B9&amp;month=4&amp;year=2020&amp;thetype=%A7%BA%CB%B9%E8%C7%C2%A7%D2%B9" TargetMode="External"/><Relationship Id="rId611" Type="http://schemas.openxmlformats.org/officeDocument/2006/relationships/hyperlink" Target="http://hfo63.cfo.in.th/CheckDataDtl.aspx?orgid=04722&amp;balance=%A7%BA%B4%D8%C5%3Cbr/%3E%A7%BA%CA%D1%C1%BE%D1%B9%B8%EC%A1%D1%B9&amp;month=4&amp;year=2020&amp;thetype=%A7%BA%CB%B9%E8%C7%C2%A7%D2%B9" TargetMode="External"/><Relationship Id="rId1034" Type="http://schemas.openxmlformats.org/officeDocument/2006/relationships/hyperlink" Target="http://hfo63.cfo.in.th/CheckDataDtl.aspx?orgid=05550&amp;balance=%A7%BA%B4%D8%C5%3Cbr/%3E%A7%BA%CA%D1%C1%BE%D1%B9%B8%EC%A1%D1%B9&amp;month=4&amp;year=2020&amp;thetype=%A7%BA%CB%B9%E8%C7%C2%A7%D2%B9" TargetMode="External"/><Relationship Id="rId1241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9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893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1907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250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88" Type="http://schemas.openxmlformats.org/officeDocument/2006/relationships/hyperlink" Target="http://hfo63.cfo.in.th/CheckDataDtl.aspx?orgid=00416&amp;balance=&amp;month=4&amp;year=2020&amp;thetype=%A7%BA%CB%B9%E8%C7%C2%A7%D2%B9" TargetMode="External"/><Relationship Id="rId695" Type="http://schemas.openxmlformats.org/officeDocument/2006/relationships/hyperlink" Target="http://hfo63.cfo.in.th/CheckDataDtl.aspx?orgid=04765&amp;balance=%A7%BA%B4%D8%C5%3Cbr/%3E%A7%BA%CA%D1%C1%BE%D1%B9%B8%EC%A1%D1%B9&amp;month=4&amp;year=2020&amp;thetype=%A7%BA%CB%B9%E8%C7%C2%A7%D2%B9" TargetMode="External"/><Relationship Id="rId709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916" Type="http://schemas.openxmlformats.org/officeDocument/2006/relationships/hyperlink" Target="http://hfo63.cfo.in.th/CheckDataDtl.aspx?orgid=05491&amp;balance=%A7%BA%B4%D8%C5%3Cbr/%3E%A7%BA%CA%D1%C1%BE%D1%B9%B8%EC%A1%D1%B9&amp;month=4&amp;year=2020&amp;thetype=%A7%BA%CB%B9%E8%C7%C2%A7%D2%B9" TargetMode="External"/><Relationship Id="rId1101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546" Type="http://schemas.openxmlformats.org/officeDocument/2006/relationships/hyperlink" Target="http://hfo63.cfo.in.th/CheckDataDtl.aspx?orgid=10994&amp;balance=%A7%BA%B4%D8%C5%3Cbr/%3E%A7%BA%CA%D1%C1%BE%D1%B9%B8%EC%A1%D1%B9&amp;month=4&amp;year=2020&amp;thetype=%A7%BA%CB%B9%E8%C7%C2%A7%D2%B9" TargetMode="External"/><Relationship Id="rId1753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1960" Type="http://schemas.openxmlformats.org/officeDocument/2006/relationships/hyperlink" Target="http://hfo63.cfo.in.th/CheckDataDtl.aspx?orgid=11022&amp;balance=%A7%BA%B4%D8%C5%3Cbr/%3E%A7%BA%CA%D1%C1%BE%D1%B9%B8%EC%A1%D1%B9&amp;month=4&amp;year=2020&amp;thetype=%A7%BA%CB%B9%E8%C7%C2%A7%D2%B9" TargetMode="External"/><Relationship Id="rId45" Type="http://schemas.openxmlformats.org/officeDocument/2006/relationships/hyperlink" Target="http://hfo63.cfo.in.th/CheckDataDtl.aspx?orgid=05611&amp;balance=%A7%BA%B4%D8%C5%3Cbr/%3E%A7%BA%CA%D1%C1%BE%D1%B9%B8%EC%A1%D1%B9&amp;month=4&amp;year=2020&amp;thetype=%A7%BA%CB%B9%E8%C7%C2%A7%D2%B9" TargetMode="External"/><Relationship Id="rId110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48" Type="http://schemas.openxmlformats.org/officeDocument/2006/relationships/hyperlink" Target="http://hfo63.cfo.in.th/CheckDataDtl.aspx?orgid=00441&amp;balance=%A7%BA%B4%D8%C5%3Cbr/%3E%A7%BA%CA%D1%C1%BE%D1%B9%B8%EC%A1%D1%B9&amp;month=4&amp;year=2020&amp;thetype=%A7%BA%CB%B9%E8%C7%C2%A7%D2%B9" TargetMode="External"/><Relationship Id="rId555" Type="http://schemas.openxmlformats.org/officeDocument/2006/relationships/hyperlink" Target="http://hfo63.cfo.in.th/CheckDataDtl.aspx?orgid=04692&amp;balance=%A7%BA%B4%D8%C5%3Cbr/%3E%A7%BA%CA%D1%C1%BE%D1%B9%B8%EC%A1%D1%B9&amp;month=4&amp;year=2020&amp;thetype=%A7%BA%CB%B9%E8%C7%C2%A7%D2%B9" TargetMode="External"/><Relationship Id="rId762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1185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392" Type="http://schemas.openxmlformats.org/officeDocument/2006/relationships/hyperlink" Target="http://hfo63.cfo.in.th/CheckDataDtl.aspx?orgid=04174&amp;balance=%A7%BA%B4%D8%C5%3Cbr/%3E%A7%BA%CA%D1%C1%BE%D1%B9%B8%EC%A1%D1%B9&amp;month=4&amp;year=2020&amp;thetype=%A7%BA%CB%B9%E8%C7%C2%A7%D2%B9" TargetMode="External"/><Relationship Id="rId1406" Type="http://schemas.openxmlformats.org/officeDocument/2006/relationships/hyperlink" Target="http://hfo63.cfo.in.th/CheckDataDtl.aspx?orgid=04181&amp;balance=%A7%BA%B4%D8%C5%3Cbr/%3E%A7%BA%CA%D1%C1%BE%D1%B9%B8%EC%A1%D1%B9&amp;month=4&amp;year=2020&amp;thetype=%A7%BA%CB%B9%E8%C7%C2%A7%D2%B9" TargetMode="External"/><Relationship Id="rId1613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820" Type="http://schemas.openxmlformats.org/officeDocument/2006/relationships/hyperlink" Target="http://hfo63.cfo.in.th/CheckDataDtl.aspx?orgid=04604&amp;balance=%A7%BA%B4%D8%C5%3Cbr/%3E%A7%BA%CA%D1%C1%BE%D1%B9%B8%EC%A1%D1%B9&amp;month=4&amp;year=2020&amp;thetype=%A7%BA%CB%B9%E8%C7%C2%A7%D2%B9" TargetMode="External"/><Relationship Id="rId2029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194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208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5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622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5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2" Type="http://schemas.openxmlformats.org/officeDocument/2006/relationships/hyperlink" Target="http://hfo63.cfo.in.th/CheckDataDtl.aspx?orgid=04801&amp;balance=%A7%BA%B4%D8%C5%3Cbr/%3E%A7%BA%CA%D1%C1%BE%D1%B9%B8%EC%A1%D1%B9&amp;month=4&amp;year=2020&amp;thetype=%A7%BA%CB%B9%E8%C7%C2%A7%D2%B9" TargetMode="External"/><Relationship Id="rId1697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1918" Type="http://schemas.openxmlformats.org/officeDocument/2006/relationships/hyperlink" Target="http://hfo63.cfo.in.th/CheckDataDtl.aspx?orgid=04654&amp;balance=%A7%BA%B4%D8%C5%3Cbr/%3E%A7%BA%CA%D1%C1%BE%D1%B9%B8%EC%A1%D1%B9&amp;month=4&amp;year=2020&amp;thetype=%A7%BA%CB%B9%E8%C7%C2%A7%D2%B9" TargetMode="External"/><Relationship Id="rId261" Type="http://schemas.openxmlformats.org/officeDocument/2006/relationships/hyperlink" Target="http://hfo63.cfo.in.th/CheckDataDtl.aspx?orgid=05724&amp;balance=%A7%BA%B4%D8%C5%3Cbr/%3E%A7%BA%CA%D1%C1%BE%D1%B9%B8%EC%A1%D1%B9&amp;month=4&amp;year=2020&amp;thetype=%A7%BA%CB%B9%E8%C7%C2%A7%D2%B9" TargetMode="External"/><Relationship Id="rId499" Type="http://schemas.openxmlformats.org/officeDocument/2006/relationships/hyperlink" Target="http://hfo63.cfo.in.th/CheckDataDtl.aspx?orgid=00427&amp;balance=&amp;month=4&amp;year=2020&amp;thetype=%A7%BA%CB%B9%E8%C7%C2%A7%D2%B9" TargetMode="External"/><Relationship Id="rId927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2" Type="http://schemas.openxmlformats.org/officeDocument/2006/relationships/hyperlink" Target="http://hfo63.cfo.in.th/CheckDataDtl.aspx?orgid=05589&amp;balance=%A7%BA%B4%D8%C5%3Cbr/%3E%A7%BA%CA%D1%C1%BE%D1%B9%B8%EC%A1%D1%B9&amp;month=4&amp;year=2020&amp;thetype=%A7%BA%CB%B9%E8%C7%C2%A7%D2%B9" TargetMode="External"/><Relationship Id="rId1557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4" Type="http://schemas.openxmlformats.org/officeDocument/2006/relationships/hyperlink" Target="http://hfo63.cfo.in.th/CheckDataDtl.aspx?orgid=04575&amp;balance=%A7%BA%B4%D8%C5%3Cbr/%3E%A7%BA%CA%D1%C1%BE%D1%B9%B8%EC%A1%D1%B9&amp;month=4&amp;year=2020&amp;thetype=%A7%BA%CB%B9%E8%C7%C2%A7%D2%B9" TargetMode="External"/><Relationship Id="rId1971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6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359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6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3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6" Type="http://schemas.openxmlformats.org/officeDocument/2006/relationships/hyperlink" Target="http://hfo63.cfo.in.th/CheckDataDtl.aspx?orgid=41075&amp;balance=%A7%BA%B4%D8%C5%3Cbr/%3E%A7%BA%CA%D1%C1%BE%D1%B9%B8%EC%A1%D1%B9&amp;month=4&amp;year=2020&amp;thetype=%A7%BA%CB%B9%E8%C7%C2%A7%D2%B9" TargetMode="External"/><Relationship Id="rId1417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4" Type="http://schemas.openxmlformats.org/officeDocument/2006/relationships/hyperlink" Target="http://hfo63.cfo.in.th/CheckDataDtl.aspx?orgid=04503&amp;balance=%A7%BA%B4%D8%C5%3Cbr/%3E%A7%BA%CA%D1%C1%BE%D1%B9%B8%EC%A1%D1%B9&amp;month=4&amp;year=2020&amp;thetype=%A7%BA%CB%B9%E8%C7%C2%A7%D2%B9" TargetMode="External"/><Relationship Id="rId1831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121" Type="http://schemas.openxmlformats.org/officeDocument/2006/relationships/hyperlink" Target="http://hfo63.cfo.in.th/CheckDataDtl.aspx?orgid=05651&amp;balance=%A7%BA%B4%D8%C5%3Cbr/%3E%A7%BA%CA%D1%C1%BE%D1%B9%B8%EC%A1%D1%B9&amp;month=4&amp;year=2020&amp;thetype=%A7%BA%CB%B9%E8%C7%C2%A7%D2%B9" TargetMode="External"/><Relationship Id="rId219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26" Type="http://schemas.openxmlformats.org/officeDocument/2006/relationships/hyperlink" Target="http://hfo63.cfo.in.th/CheckDataDtl.aspx?orgid=04879&amp;balance=%A7%BA%B4%D8%C5%3Cbr/%3E%A7%BA%CA%D1%C1%BE%D1%B9%B8%EC%A1%D1%B9&amp;month=4&amp;year=2020&amp;thetype=%A7%BA%CB%B9%E8%C7%C2%A7%D2%B9" TargetMode="External"/><Relationship Id="rId633" Type="http://schemas.openxmlformats.org/officeDocument/2006/relationships/hyperlink" Target="http://hfo63.cfo.in.th/CheckDataDtl.aspx?orgid=04733&amp;balance=%A7%BA%B4%D8%C5%3Cbr/%3E%A7%BA%CA%D1%C1%BE%D1%B9%B8%EC%A1%D1%B9&amp;month=4&amp;year=2020&amp;thetype=%A7%BA%CB%B9%E8%C7%C2%A7%D2%B9" TargetMode="External"/><Relationship Id="rId980" Type="http://schemas.openxmlformats.org/officeDocument/2006/relationships/hyperlink" Target="http://hfo63.cfo.in.th/CheckDataDtl.aspx?orgid=05523&amp;balance=%A7%BA%B4%D8%C5%3Cbr/%3E%A7%BA%CA%D1%C1%BE%D1%B9%B8%EC%A1%D1%B9&amp;month=4&amp;year=2020&amp;thetype=%A7%BA%CB%B9%E8%C7%C2%A7%D2%B9" TargetMode="External"/><Relationship Id="rId1056" Type="http://schemas.openxmlformats.org/officeDocument/2006/relationships/hyperlink" Target="http://hfo63.cfo.in.th/CheckDataDtl.aspx?orgid=05561&amp;balance=%A7%BA%B4%D8%C5%3Cbr/%3E%A7%BA%CA%D1%C1%BE%D1%B9%B8%EC%A1%D1%B9&amp;month=4&amp;year=2020&amp;thetype=%A7%BA%CB%B9%E8%C7%C2%A7%D2%B9" TargetMode="External"/><Relationship Id="rId1263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1929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840" Type="http://schemas.openxmlformats.org/officeDocument/2006/relationships/hyperlink" Target="http://hfo63.cfo.in.th/CheckDataDtl.aspx?orgid=05453&amp;balance=%A7%BA%B4%D8%C5%3Cbr/%3E%A7%BA%CA%D1%C1%BE%D1%B9%B8%EC%A1%D1%B9&amp;month=4&amp;year=2020&amp;thetype=%A7%BA%CB%B9%E8%C7%C2%A7%D2%B9" TargetMode="External"/><Relationship Id="rId938" Type="http://schemas.openxmlformats.org/officeDocument/2006/relationships/hyperlink" Target="http://hfo63.cfo.in.th/CheckDataDtl.aspx?orgid=05502&amp;balance=%A7%BA%B4%D8%C5%3Cbr/%3E%A7%BA%CA%D1%C1%BE%D1%B9%B8%EC%A1%D1%B9&amp;month=4&amp;year=2020&amp;thetype=%A7%BA%CB%B9%E8%C7%C2%A7%D2%B9" TargetMode="External"/><Relationship Id="rId1470" Type="http://schemas.openxmlformats.org/officeDocument/2006/relationships/hyperlink" Target="http://hfo63.cfo.in.th/CheckDataDtl.aspx?orgid=04214&amp;balance=%A7%BA%B4%D8%C5%3Cbr/%3E%A7%BA%CA%D1%C1%BE%D1%B9%B8%EC%A1%D1%B9&amp;month=4&amp;year=2020&amp;thetype=%A7%BA%CB%B9%E8%C7%C2%A7%D2%B9" TargetMode="External"/><Relationship Id="rId1568" Type="http://schemas.openxmlformats.org/officeDocument/2006/relationships/hyperlink" Target="http://hfo63.cfo.in.th/CheckDataDtl.aspx?orgid=00405&amp;balance=&amp;month=4&amp;year=2020&amp;thetype=%A7%BA%CB%B9%E8%C7%C2%A7%D2%B9" TargetMode="External"/><Relationship Id="rId1775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67" Type="http://schemas.openxmlformats.org/officeDocument/2006/relationships/hyperlink" Target="http://hfo63.cfo.in.th/CheckDataDtl.aspx?orgid=05622&amp;balance=%A7%BA%B4%D8%C5%3Cbr/%3E%A7%BA%CA%D1%C1%BE%D1%B9%B8%EC%A1%D1%B9&amp;month=4&amp;year=2020&amp;thetype=%A7%BA%CB%B9%E8%C7%C2%A7%D2%B9" TargetMode="External"/><Relationship Id="rId272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577" Type="http://schemas.openxmlformats.org/officeDocument/2006/relationships/hyperlink" Target="http://hfo63.cfo.in.th/CheckDataDtl.aspx?orgid=04703&amp;balance=%A7%BA%B4%D8%C5%3Cbr/%3E%A7%BA%CA%D1%C1%BE%D1%B9%B8%EC%A1%D1%B9&amp;month=4&amp;year=2020&amp;thetype=%A7%BA%CB%B9%E8%C7%C2%A7%D2%B9" TargetMode="External"/><Relationship Id="rId700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123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330" Type="http://schemas.openxmlformats.org/officeDocument/2006/relationships/hyperlink" Target="http://hfo63.cfo.in.th/CheckDataDtl.aspx?orgid=04898&amp;balance=%A7%BA%B4%D8%C5%3Cbr/%3E%A7%BA%CA%D1%C1%BE%D1%B9%B8%EC%A1%D1%B9&amp;month=4&amp;year=2020&amp;thetype=%A7%BA%CB%B9%E8%C7%C2%A7%D2%B9" TargetMode="External"/><Relationship Id="rId1428" Type="http://schemas.openxmlformats.org/officeDocument/2006/relationships/hyperlink" Target="http://hfo63.cfo.in.th/CheckDataDtl.aspx?orgid=04193&amp;balance=%A7%BA%B4%D8%C5%3Cbr/%3E%A7%BA%CA%D1%C1%BE%D1%B9%B8%EC%A1%D1%B9&amp;month=4&amp;year=2020&amp;thetype=%A7%BA%CB%B9%E8%C7%C2%A7%D2%B9" TargetMode="External"/><Relationship Id="rId1635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982" Type="http://schemas.openxmlformats.org/officeDocument/2006/relationships/hyperlink" Target="http://hfo63.cfo.in.th/CheckDataDtl.aspx?orgid=13906&amp;balance=%A7%BA%B4%D8%C5%3Cbr/%3E%A7%BA%CA%D1%C1%BE%D1%B9%B8%EC%A1%D1%B9&amp;month=4&amp;year=2020&amp;thetype=%A7%BA%CB%B9%E8%C7%C2%A7%D2%B9" TargetMode="External"/><Relationship Id="rId132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784" Type="http://schemas.openxmlformats.org/officeDocument/2006/relationships/hyperlink" Target="http://hfo63.cfo.in.th/CheckDataDtl.aspx?orgid=00493&amp;balance=%A7%BA%B4%D8%C5%3Cbr/%3E%A7%BA%CA%D1%C1%BE%D1%B9%B8%EC%A1%D1%B9&amp;month=4&amp;year=2020&amp;thetype=%A7%BA%CB%B9%E8%C7%C2%A7%D2%B9" TargetMode="External"/><Relationship Id="rId991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067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842" Type="http://schemas.openxmlformats.org/officeDocument/2006/relationships/hyperlink" Target="http://hfo63.cfo.in.th/CheckDataDtl.aspx?orgid=04615&amp;balance=%A7%BA%B4%D8%C5%3Cbr/%3E%A7%BA%CA%D1%C1%BE%D1%B9%B8%EC%A1%D1%B9&amp;month=4&amp;year=2020&amp;thetype=%A7%BA%CB%B9%E8%C7%C2%A7%D2%B9" TargetMode="External"/><Relationship Id="rId2020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Relationship Id="rId437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4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851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1274" Type="http://schemas.openxmlformats.org/officeDocument/2006/relationships/hyperlink" Target="http://hfo63.cfo.in.th/CheckDataDtl.aspx?orgid=04831&amp;balance=%A7%BA%B4%D8%C5%3Cbr/%3E%A7%BA%CA%D1%C1%BE%D1%B9%B8%EC%A1%D1%B9&amp;month=4&amp;year=2020&amp;thetype=%A7%BA%CB%B9%E8%C7%C2%A7%D2%B9" TargetMode="External"/><Relationship Id="rId1481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579" Type="http://schemas.openxmlformats.org/officeDocument/2006/relationships/hyperlink" Target="http://hfo63.cfo.in.th/CheckDataDtl.aspx?orgid=00415&amp;balance=&amp;month=4&amp;year=2020&amp;thetype=%A7%BA%CB%B9%E8%C7%C2%A7%D2%B9" TargetMode="External"/><Relationship Id="rId1702" Type="http://schemas.openxmlformats.org/officeDocument/2006/relationships/hyperlink" Target="http://hfo63.cfo.in.th/CheckDataDtl.aspx?orgid=04544&amp;balance=%A7%BA%B4%D8%C5%3Cbr/%3E%A7%BA%CA%D1%C1%BE%D1%B9%B8%EC%A1%D1%B9&amp;month=4&amp;year=2020&amp;thetype=%A7%BA%CB%B9%E8%C7%C2%A7%D2%B9" TargetMode="External"/><Relationship Id="rId283" Type="http://schemas.openxmlformats.org/officeDocument/2006/relationships/hyperlink" Target="http://hfo63.cfo.in.th/CheckDataDtl.aspx?orgid=05735&amp;balance=%A7%BA%B4%D8%C5%3Cbr/%3E%A7%BA%CA%D1%C1%BE%D1%B9%B8%EC%A1%D1%B9&amp;month=4&amp;year=2020&amp;thetype=%A7%BA%CB%B9%E8%C7%C2%A7%D2%B9" TargetMode="External"/><Relationship Id="rId490" Type="http://schemas.openxmlformats.org/officeDocument/2006/relationships/hyperlink" Target="http://hfo63.cfo.in.th/CheckDataDtl.aspx?orgid=00418&amp;balance=&amp;month=4&amp;year=2020&amp;thetype=%A7%BA%CB%B9%E8%C7%C2%A7%D2%B9" TargetMode="External"/><Relationship Id="rId504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711" Type="http://schemas.openxmlformats.org/officeDocument/2006/relationships/hyperlink" Target="http://hfo63.cfo.in.th/CheckDataDtl.aspx?orgid=04773&amp;balance=%A7%BA%B4%D8%C5%3Cbr/%3E%A7%BA%CA%D1%C1%BE%D1%B9%B8%EC%A1%D1%B9&amp;month=4&amp;year=2020&amp;thetype=%A7%BA%CB%B9%E8%C7%C2%A7%D2%B9" TargetMode="External"/><Relationship Id="rId949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4" Type="http://schemas.openxmlformats.org/officeDocument/2006/relationships/hyperlink" Target="http://hfo63.cfo.in.th/CheckDataDtl.aspx?orgid=11093&amp;balance=%A7%BA%B4%D8%C5%3Cbr/%3E%A7%BA%CA%D1%C1%BE%D1%B9%B8%EC%A1%D1%B9&amp;month=4&amp;year=2020&amp;thetype=%A7%BA%CB%B9%E8%C7%C2%A7%D2%B9" TargetMode="External"/><Relationship Id="rId1341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786" Type="http://schemas.openxmlformats.org/officeDocument/2006/relationships/hyperlink" Target="http://hfo63.cfo.in.th/CheckDataDtl.aspx?orgid=04586&amp;balance=%A7%BA%B4%D8%C5%3Cbr/%3E%A7%BA%CA%D1%C1%BE%D1%B9%B8%EC%A1%D1%B9&amp;month=4&amp;year=2020&amp;thetype=%A7%BA%CB%B9%E8%C7%C2%A7%D2%B9" TargetMode="External"/><Relationship Id="rId1993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8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143" Type="http://schemas.openxmlformats.org/officeDocument/2006/relationships/hyperlink" Target="http://hfo63.cfo.in.th/CheckDataDtl.aspx?orgid=05662&amp;balance=%A7%BA%B4%D8%C5%3Cbr/%3E%A7%BA%CA%D1%C1%BE%D1%B9%B8%EC%A1%D1%B9&amp;month=4&amp;year=2020&amp;thetype=%A7%BA%CB%B9%E8%C7%C2%A7%D2%B9" TargetMode="External"/><Relationship Id="rId350" Type="http://schemas.openxmlformats.org/officeDocument/2006/relationships/hyperlink" Target="http://hfo63.cfo.in.th/CheckDataDtl.aspx?orgid=04809&amp;balance=%A7%BA%B4%D8%C5%3Cbr/%3E%A7%BA%CA%D1%C1%BE%D1%B9%B8%EC%A1%D1%B9&amp;month=4&amp;year=2020&amp;thetype=%A7%BA%CB%B9%E8%C7%C2%A7%D2%B9" TargetMode="External"/><Relationship Id="rId588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95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809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201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439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6" Type="http://schemas.openxmlformats.org/officeDocument/2006/relationships/hyperlink" Target="http://hfo63.cfo.in.th/CheckDataDtl.aspx?orgid=04515&amp;balance=%A7%BA%B4%D8%C5%3Cbr/%3E%A7%BA%CA%D1%C1%BE%D1%B9%B8%EC%A1%D1%B9&amp;month=4&amp;year=2020&amp;thetype=%A7%BA%CB%B9%E8%C7%C2%A7%D2%B9" TargetMode="External"/><Relationship Id="rId1853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2031" Type="http://schemas.openxmlformats.org/officeDocument/2006/relationships/hyperlink" Target="http://hfo63.cfo.in.th/CheckDataDtl.aspx?orgid=14849&amp;balance=%A7%BA%B4%D8%C5%3Cbr/%3E%A7%BA%CA%D1%C1%BE%D1%B9%B8%EC%A1%D1%B9&amp;month=4&amp;year=2020&amp;thetype=%A7%BA%CB%B9%E8%C7%C2%A7%D2%B9" TargetMode="External"/><Relationship Id="rId9" Type="http://schemas.openxmlformats.org/officeDocument/2006/relationships/hyperlink" Target="http://hfo63.cfo.in.th/CheckDataDtl.aspx?orgid=00519&amp;balance=&amp;month=4&amp;year=2020&amp;thetype=%A7%BA%CB%B9%E8%C7%C2%A7%D2%B9" TargetMode="External"/><Relationship Id="rId210" Type="http://schemas.openxmlformats.org/officeDocument/2006/relationships/hyperlink" Target="http://hfo63.cfo.in.th/CheckDataDtl.aspx?orgid=05697&amp;balance=%A7%BA%B4%D8%C5%3Cbr/%3E%A7%BA%CA%D1%C1%BE%D1%B9%B8%EC%A1%D1%B9&amp;month=4&amp;year=2020&amp;thetype=%A7%BA%CB%B9%E8%C7%C2%A7%D2%B9" TargetMode="External"/><Relationship Id="rId448" Type="http://schemas.openxmlformats.org/officeDocument/2006/relationships/hyperlink" Target="http://hfo63.cfo.in.th/CheckDataDtl.aspx?orgid=04890&amp;balance=%A7%BA%B4%D8%C5%3Cbr/%3E%A7%BA%CA%D1%C1%BE%D1%B9%B8%EC%A1%D1%B9&amp;month=4&amp;year=2020&amp;thetype=%A7%BA%CB%B9%E8%C7%C2%A7%D2%B9" TargetMode="External"/><Relationship Id="rId655" Type="http://schemas.openxmlformats.org/officeDocument/2006/relationships/hyperlink" Target="http://hfo63.cfo.in.th/CheckDataDtl.aspx?orgid=04744&amp;balance=%A7%BA%B4%D8%C5%3Cbr/%3E%A7%BA%CA%D1%C1%BE%D1%B9%B8%EC%A1%D1%B9&amp;month=4&amp;year=2020&amp;thetype=%A7%BA%CB%B9%E8%C7%C2%A7%D2%B9" TargetMode="External"/><Relationship Id="rId862" Type="http://schemas.openxmlformats.org/officeDocument/2006/relationships/hyperlink" Target="http://hfo63.cfo.in.th/CheckDataDtl.aspx?orgid=05464&amp;balance=%A7%BA%B4%D8%C5%3Cbr/%3E%A7%BA%CA%D1%C1%BE%D1%B9%B8%EC%A1%D1%B9&amp;month=4&amp;year=2020&amp;thetype=%A7%BA%CB%B9%E8%C7%C2%A7%D2%B9" TargetMode="External"/><Relationship Id="rId1078" Type="http://schemas.openxmlformats.org/officeDocument/2006/relationships/hyperlink" Target="http://hfo63.cfo.in.th/CheckDataDtl.aspx?orgid=05572&amp;balance=%A7%BA%B4%D8%C5%3Cbr/%3E%A7%BA%CA%D1%C1%BE%D1%B9%B8%EC%A1%D1%B9&amp;month=4&amp;year=2020&amp;thetype=%A7%BA%CB%B9%E8%C7%C2%A7%D2%B9" TargetMode="External"/><Relationship Id="rId1285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2" Type="http://schemas.openxmlformats.org/officeDocument/2006/relationships/hyperlink" Target="http://hfo63.cfo.in.th/CheckDataDtl.aspx?orgid=04225&amp;balance=%A7%BA%B4%D8%C5%3Cbr/%3E%A7%BA%CA%D1%C1%BE%D1%B9%B8%EC%A1%D1%B9&amp;month=4&amp;year=2020&amp;thetype=%A7%BA%CB%B9%E8%C7%C2%A7%D2%B9" TargetMode="External"/><Relationship Id="rId1506" Type="http://schemas.openxmlformats.org/officeDocument/2006/relationships/hyperlink" Target="http://hfo63.cfo.in.th/CheckDataDtl.aspx?orgid=04232&amp;balance=%A7%BA%B4%D8%C5%3Cbr/%3E%A7%BA%CA%D1%C1%BE%D1%B9%B8%EC%A1%D1%B9&amp;month=4&amp;year=2020&amp;thetype=%A7%BA%CB%B9%E8%C7%C2%A7%D2%B9" TargetMode="External"/><Relationship Id="rId1713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1920" Type="http://schemas.openxmlformats.org/officeDocument/2006/relationships/hyperlink" Target="http://hfo63.cfo.in.th/CheckDataDtl.aspx?orgid=04655&amp;balance=%A7%BA%B4%D8%C5%3Cbr/%3E%A7%BA%CA%D1%C1%BE%D1%B9%B8%EC%A1%D1%B9&amp;month=4&amp;year=2020&amp;thetype=%A7%BA%CB%B9%E8%C7%C2%A7%D2%B9" TargetMode="External"/><Relationship Id="rId294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308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5" Type="http://schemas.openxmlformats.org/officeDocument/2006/relationships/hyperlink" Target="http://hfo63.cfo.in.th/CheckDataDtl.aspx?orgid=04672&amp;balance=%A7%BA%B4%D8%C5%3Cbr/%3E%A7%BA%CA%D1%C1%BE%D1%B9%B8%EC%A1%D1%B9&amp;month=4&amp;year=2020&amp;thetype=%A7%BA%CB%B9%E8%C7%C2%A7%D2%B9" TargetMode="External"/><Relationship Id="rId722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5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2" Type="http://schemas.openxmlformats.org/officeDocument/2006/relationships/hyperlink" Target="http://hfo63.cfo.in.th/CheckDataDtl.aspx?orgid=04909&amp;balance=%A7%BA%B4%D8%C5%3Cbr/%3E%A7%BA%CA%D1%C1%BE%D1%B9%B8%EC%A1%D1%B9&amp;month=4&amp;year=2020&amp;thetype=%A7%BA%CB%B9%E8%C7%C2%A7%D2%B9" TargetMode="External"/><Relationship Id="rId1797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9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54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1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9" Type="http://schemas.openxmlformats.org/officeDocument/2006/relationships/hyperlink" Target="http://hfo63.cfo.in.th/CheckDataDtl.aspx?orgid=04716&amp;balance=%A7%BA%B4%D8%C5%3Cbr/%3E%A7%BA%CA%D1%C1%BE%D1%B9%B8%EC%A1%D1%B9&amp;month=4&amp;year=2020&amp;thetype=%A7%BA%CB%B9%E8%C7%C2%A7%D2%B9" TargetMode="External"/><Relationship Id="rId1005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2" Type="http://schemas.openxmlformats.org/officeDocument/2006/relationships/hyperlink" Target="http://hfo63.cfo.in.th/CheckDataDtl.aspx?orgid=00444&amp;balance=%A7%BA%B4%D8%C5%3Cbr/%3E%A7%BA%CA%D1%C1%BE%D1%B9%B8%EC%A1%D1%B9&amp;month=4&amp;year=2020&amp;thetype=%A7%BA%CB%B9%E8%C7%C2%A7%D2%B9" TargetMode="External"/><Relationship Id="rId1657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4" Type="http://schemas.openxmlformats.org/officeDocument/2006/relationships/hyperlink" Target="http://hfo63.cfo.in.th/CheckDataDtl.aspx?orgid=04627&amp;balance=%A7%BA%B4%D8%C5%3Cbr/%3E%A7%BA%CA%D1%C1%BE%D1%B9%B8%EC%A1%D1%B9&amp;month=4&amp;year=2020&amp;thetype=%A7%BA%CB%B9%E8%C7%C2%A7%D2%B9" TargetMode="External"/><Relationship Id="rId2042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459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6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3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9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6" Type="http://schemas.openxmlformats.org/officeDocument/2006/relationships/hyperlink" Target="http://hfo63.cfo.in.th/CheckDataDtl.aspx?orgid=04842&amp;balance=%A7%BA%B4%D8%C5%3Cbr/%3E%A7%BA%CA%D1%C1%BE%D1%B9%B8%EC%A1%D1%B9&amp;month=4&amp;year=2020&amp;thetype=%A7%BA%CB%B9%E8%C7%C2%A7%D2%B9" TargetMode="External"/><Relationship Id="rId1517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4" Type="http://schemas.openxmlformats.org/officeDocument/2006/relationships/hyperlink" Target="http://hfo63.cfo.in.th/CheckDataDtl.aspx?orgid=04555&amp;balance=%A7%BA%B4%D8%C5%3Cbr/%3E%A7%BA%CA%D1%C1%BE%D1%B9%B8%EC%A1%D1%B9&amp;month=4&amp;year=2020&amp;thetype=%A7%BA%CB%B9%E8%C7%C2%A7%D2%B9" TargetMode="External"/><Relationship Id="rId16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221" Type="http://schemas.openxmlformats.org/officeDocument/2006/relationships/hyperlink" Target="http://hfo63.cfo.in.th/CheckDataDtl.aspx?orgid=05704&amp;balance=%A7%BA%B4%D8%C5%3Cbr/%3E%A7%BA%CA%D1%C1%BE%D1%B9%B8%EC%A1%D1%B9&amp;month=4&amp;year=2020&amp;thetype=%A7%BA%CB%B9%E8%C7%C2%A7%D2%B9" TargetMode="External"/><Relationship Id="rId319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26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1156" Type="http://schemas.openxmlformats.org/officeDocument/2006/relationships/hyperlink" Target="http://hfo63.cfo.in.th/CheckDataDtl.aspx?orgid=11450&amp;balance=%A7%BA%B4%D8%C5%3Cbr/%3E%A7%BA%CA%D1%C1%BE%D1%B9%B8%EC%A1%D1%B9&amp;month=4&amp;year=2020&amp;thetype=%A7%BA%CB%B9%E8%C7%C2%A7%D2%B9" TargetMode="External"/><Relationship Id="rId1363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1931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733" Type="http://schemas.openxmlformats.org/officeDocument/2006/relationships/hyperlink" Target="http://hfo63.cfo.in.th/CheckDataDtl.aspx?orgid=11031&amp;balance=%A7%BA%B4%D8%C5%3Cbr/%3E%A7%BA%CA%D1%C1%BE%D1%B9%B8%EC%A1%D1%B9&amp;month=4&amp;year=2020&amp;thetype=%A7%BA%CB%B9%E8%C7%C2%A7%D2%B9" TargetMode="External"/><Relationship Id="rId940" Type="http://schemas.openxmlformats.org/officeDocument/2006/relationships/hyperlink" Target="http://hfo63.cfo.in.th/CheckDataDtl.aspx?orgid=05503&amp;balance=%A7%BA%B4%D8%C5%3Cbr/%3E%A7%BA%CA%D1%C1%BE%D1%B9%B8%EC%A1%D1%B9&amp;month=4&amp;year=2020&amp;thetype=%A7%BA%CB%B9%E8%C7%C2%A7%D2%B9" TargetMode="External"/><Relationship Id="rId1016" Type="http://schemas.openxmlformats.org/officeDocument/2006/relationships/hyperlink" Target="http://hfo63.cfo.in.th/CheckDataDtl.aspx?orgid=05541&amp;balance=%A7%BA%B4%D8%C5%3Cbr/%3E%A7%BA%CA%D1%C1%BE%D1%B9%B8%EC%A1%D1%B9&amp;month=4&amp;year=2020&amp;thetype=%A7%BA%CB%B9%E8%C7%C2%A7%D2%B9" TargetMode="External"/><Relationship Id="rId1570" Type="http://schemas.openxmlformats.org/officeDocument/2006/relationships/hyperlink" Target="http://hfo63.cfo.in.th/CheckDataDtl.aspx?orgid=00407&amp;balance=&amp;month=4&amp;year=2020&amp;thetype=%A7%BA%CB%B9%E8%C7%C2%A7%D2%B9" TargetMode="External"/><Relationship Id="rId1668" Type="http://schemas.openxmlformats.org/officeDocument/2006/relationships/hyperlink" Target="http://hfo63.cfo.in.th/CheckDataDtl.aspx?orgid=04527&amp;balance=%A7%BA%B4%D8%C5%3Cbr/%3E%A7%BA%CA%D1%C1%BE%D1%B9%B8%EC%A1%D1%B9&amp;month=4&amp;year=2020&amp;thetype=%A7%BA%CB%B9%E8%C7%C2%A7%D2%B9" TargetMode="External"/><Relationship Id="rId1875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165" Type="http://schemas.openxmlformats.org/officeDocument/2006/relationships/hyperlink" Target="http://hfo63.cfo.in.th/CheckDataDtl.aspx?orgid=05673&amp;balance=%A7%BA%B4%D8%C5%3Cbr/%3E%A7%BA%CA%D1%C1%BE%D1%B9%B8%EC%A1%D1%B9&amp;month=4&amp;year=2020&amp;thetype=%A7%BA%CB%B9%E8%C7%C2%A7%D2%B9" TargetMode="External"/><Relationship Id="rId372" Type="http://schemas.openxmlformats.org/officeDocument/2006/relationships/hyperlink" Target="http://hfo63.cfo.in.th/CheckDataDtl.aspx?orgid=04821&amp;balance=%A7%BA%B4%D8%C5%3Cbr/%3E%A7%BA%CA%D1%C1%BE%D1%B9%B8%EC%A1%D1%B9&amp;month=4&amp;year=2020&amp;thetype=%A7%BA%CB%B9%E8%C7%C2%A7%D2%B9" TargetMode="External"/><Relationship Id="rId677" Type="http://schemas.openxmlformats.org/officeDocument/2006/relationships/hyperlink" Target="http://hfo63.cfo.in.th/CheckDataDtl.aspx?orgid=04756&amp;balance=%A7%BA%B4%D8%C5%3Cbr/%3E%A7%BA%CA%D1%C1%BE%D1%B9%B8%EC%A1%D1%B9&amp;month=4&amp;year=2020&amp;thetype=%A7%BA%CB%B9%E8%C7%C2%A7%D2%B9" TargetMode="External"/><Relationship Id="rId800" Type="http://schemas.openxmlformats.org/officeDocument/2006/relationships/hyperlink" Target="http://hfo63.cfo.in.th/CheckDataDtl.aspx?orgid=00501&amp;balance=%A7%BA%B4%D8%C5%3Cbr/%3E%A7%BA%CA%D1%C1%BE%D1%B9%B8%EC%A1%D1%B9&amp;month=4&amp;year=2020&amp;thetype=%A7%BA%CB%B9%E8%C7%C2%A7%D2%B9" TargetMode="External"/><Relationship Id="rId1223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430" Type="http://schemas.openxmlformats.org/officeDocument/2006/relationships/hyperlink" Target="http://hfo63.cfo.in.th/CheckDataDtl.aspx?orgid=04194&amp;balance=%A7%BA%B4%D8%C5%3Cbr/%3E%A7%BA%CA%D1%C1%BE%D1%B9%B8%EC%A1%D1%B9&amp;month=4&amp;year=2020&amp;thetype=%A7%BA%CB%B9%E8%C7%C2%A7%D2%B9" TargetMode="External"/><Relationship Id="rId1528" Type="http://schemas.openxmlformats.org/officeDocument/2006/relationships/hyperlink" Target="http://hfo63.cfo.in.th/CheckDataDtl.aspx?orgid=04243&amp;balance=%A7%BA%B4%D8%C5%3Cbr/%3E%A7%BA%CA%D1%C1%BE%D1%B9%B8%EC%A1%D1%B9&amp;month=4&amp;year=2020&amp;thetype=%A7%BA%CB%B9%E8%C7%C2%A7%D2%B9" TargetMode="External"/><Relationship Id="rId2053" Type="http://schemas.openxmlformats.org/officeDocument/2006/relationships/image" Target="../media/image3.emf"/><Relationship Id="rId232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884" Type="http://schemas.openxmlformats.org/officeDocument/2006/relationships/hyperlink" Target="http://hfo63.cfo.in.th/CheckDataDtl.aspx?orgid=05475&amp;balance=%A7%BA%B4%D8%C5%3Cbr/%3E%A7%BA%CA%D1%C1%BE%D1%B9%B8%EC%A1%D1%B9&amp;month=4&amp;year=2020&amp;thetype=%A7%BA%CB%B9%E8%C7%C2%A7%D2%B9" TargetMode="External"/><Relationship Id="rId1735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2" Type="http://schemas.openxmlformats.org/officeDocument/2006/relationships/hyperlink" Target="http://hfo63.cfo.in.th/CheckDataDtl.aspx?orgid=11013&amp;balance=%A7%BA%B4%D8%C5%3Cbr/%3E%A7%BA%CA%D1%C1%BE%D1%B9%B8%EC%A1%D1%B9&amp;month=4&amp;year=2020&amp;thetype=%A7%BA%CB%B9%E8%C7%C2%A7%D2%B9" TargetMode="External"/><Relationship Id="rId27" Type="http://schemas.openxmlformats.org/officeDocument/2006/relationships/hyperlink" Target="http://hfo63.cfo.in.th/CheckDataDtl.aspx?orgid=05602&amp;balance=%A7%BA%B4%D8%C5%3Cbr/%3E%A7%BA%CA%D1%C1%BE%D1%B9%B8%EC%A1%D1%B9&amp;month=4&amp;year=2020&amp;thetype=%A7%BA%CB%B9%E8%C7%C2%A7%D2%B9" TargetMode="External"/><Relationship Id="rId537" Type="http://schemas.openxmlformats.org/officeDocument/2006/relationships/hyperlink" Target="http://hfo63.cfo.in.th/CheckDataDtl.aspx?orgid=04683&amp;balance=%A7%BA%B4%D8%C5%3Cbr/%3E%A7%BA%CA%D1%C1%BE%D1%B9%B8%EC%A1%D1%B9&amp;month=4&amp;year=2020&amp;thetype=%A7%BA%CB%B9%E8%C7%C2%A7%D2%B9" TargetMode="External"/><Relationship Id="rId744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1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167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4" Type="http://schemas.openxmlformats.org/officeDocument/2006/relationships/hyperlink" Target="http://hfo63.cfo.in.th/CheckDataDtl.aspx?orgid=21356&amp;balance=%A7%BA%B4%D8%C5%3Cbr/%3E%A7%BA%CA%D1%C1%BE%D1%B9%B8%EC%A1%D1%B9&amp;month=4&amp;year=2020&amp;thetype=%A7%BA%CB%B9%E8%C7%C2%A7%D2%B9" TargetMode="External"/><Relationship Id="rId1581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9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02" Type="http://schemas.openxmlformats.org/officeDocument/2006/relationships/hyperlink" Target="http://hfo63.cfo.in.th/CheckDataDtl.aspx?orgid=04595&amp;balance=%A7%BA%B4%D8%C5%3Cbr/%3E%A7%BA%CA%D1%C1%BE%D1%B9%B8%EC%A1%D1%B9&amp;month=4&amp;year=2020&amp;thetype=%A7%BA%CB%B9%E8%C7%C2%A7%D2%B9" TargetMode="External"/><Relationship Id="rId80" Type="http://schemas.openxmlformats.org/officeDocument/2006/relationships/hyperlink" Target="http://hfo63.cfo.in.th/CheckDataDtl.aspx?orgid=05628&amp;balance=%A7%BA%B4%D8%C5%3Cbr/%3E%A7%BA%CA%D1%C1%BE%D1%B9%B8%EC%A1%D1%B9&amp;month=4&amp;year=2020&amp;thetype=%A7%BA%CB%B9%E8%C7%C2%A7%D2%B9" TargetMode="External"/><Relationship Id="rId176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383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590" Type="http://schemas.openxmlformats.org/officeDocument/2006/relationships/hyperlink" Target="http://hfo63.cfo.in.th/CheckDataDtl.aspx?orgid=04711&amp;balance=%A7%BA%B4%D8%C5%3Cbr/%3E%A7%BA%CA%D1%C1%BE%D1%B9%B8%EC%A1%D1%B9&amp;month=4&amp;year=2020&amp;thetype=%A7%BA%CB%B9%E8%C7%C2%A7%D2%B9" TargetMode="External"/><Relationship Id="rId604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811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1027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234" Type="http://schemas.openxmlformats.org/officeDocument/2006/relationships/hyperlink" Target="http://hfo63.cfo.in.th/CheckDataDtl.aspx?orgid=04792&amp;balance=%A7%BA%B4%D8%C5%3Cbr/%3E%A7%BA%CA%D1%C1%BE%D1%B9%B8%EC%A1%D1%B9&amp;month=4&amp;year=2020&amp;thetype=%A7%BA%CB%B9%E8%C7%C2%A7%D2%B9" TargetMode="External"/><Relationship Id="rId1441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886" Type="http://schemas.openxmlformats.org/officeDocument/2006/relationships/hyperlink" Target="http://hfo63.cfo.in.th/CheckDataDtl.aspx?orgid=04638&amp;balance=%A7%BA%B4%D8%C5%3Cbr/%3E%A7%BA%CA%D1%C1%BE%D1%B9%B8%EC%A1%D1%B9&amp;month=4&amp;year=2020&amp;thetype=%A7%BA%CB%B9%E8%C7%C2%A7%D2%B9" TargetMode="External"/><Relationship Id="rId243" Type="http://schemas.openxmlformats.org/officeDocument/2006/relationships/hyperlink" Target="http://hfo63.cfo.in.th/CheckDataDtl.aspx?orgid=05715&amp;balance=%A7%BA%B4%D8%C5%3Cbr/%3E%A7%BA%CA%D1%C1%BE%D1%B9%B8%EC%A1%D1%B9&amp;month=4&amp;year=2020&amp;thetype=%A7%BA%CB%B9%E8%C7%C2%A7%D2%B9" TargetMode="External"/><Relationship Id="rId450" Type="http://schemas.openxmlformats.org/officeDocument/2006/relationships/hyperlink" Target="http://hfo63.cfo.in.th/CheckDataDtl.aspx?orgid=04891&amp;balance=%A7%BA%B4%D8%C5%3Cbr/%3E%A7%BA%CA%D1%C1%BE%D1%B9%B8%EC%A1%D1%B9&amp;month=4&amp;year=2020&amp;thetype=%A7%BA%CB%B9%E8%C7%C2%A7%D2%B9" TargetMode="External"/><Relationship Id="rId688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95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909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080" Type="http://schemas.openxmlformats.org/officeDocument/2006/relationships/hyperlink" Target="http://hfo63.cfo.in.th/CheckDataDtl.aspx?orgid=05573&amp;balance=%A7%BA%B4%D8%C5%3Cbr/%3E%A7%BA%CA%D1%C1%BE%D1%B9%B8%EC%A1%D1%B9&amp;month=4&amp;year=2020&amp;thetype=%A7%BA%CB%B9%E8%C7%C2%A7%D2%B9" TargetMode="External"/><Relationship Id="rId1301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539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1746" Type="http://schemas.openxmlformats.org/officeDocument/2006/relationships/hyperlink" Target="http://hfo63.cfo.in.th/CheckDataDtl.aspx?orgid=04566&amp;balance=%A7%BA%B4%D8%C5%3Cbr/%3E%A7%BA%CA%D1%C1%BE%D1%B9%B8%EC%A1%D1%B9&amp;month=4&amp;year=2020&amp;thetype=%A7%BA%CB%B9%E8%C7%C2%A7%D2%B9" TargetMode="External"/><Relationship Id="rId1953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8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03" Type="http://schemas.openxmlformats.org/officeDocument/2006/relationships/hyperlink" Target="http://hfo63.cfo.in.th/CheckDataDtl.aspx?orgid=05640&amp;balance=%A7%BA%B4%D8%C5%3Cbr/%3E%A7%BA%CA%D1%C1%BE%D1%B9%B8%EC%A1%D1%B9&amp;month=4&amp;year=2020&amp;thetype=%A7%BA%CB%B9%E8%C7%C2%A7%D2%B9" TargetMode="External"/><Relationship Id="rId310" Type="http://schemas.openxmlformats.org/officeDocument/2006/relationships/hyperlink" Target="http://hfo63.cfo.in.th/CheckDataDtl.aspx?orgid=11110&amp;balance=%A7%BA%B4%D8%C5%3Cbr/%3E%A7%BA%CA%D1%C1%BE%D1%B9%B8%EC%A1%D1%B9&amp;month=4&amp;year=2020&amp;thetype=%A7%BA%CB%B9%E8%C7%C2%A7%D2%B9" TargetMode="External"/><Relationship Id="rId548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5" Type="http://schemas.openxmlformats.org/officeDocument/2006/relationships/hyperlink" Target="http://hfo63.cfo.in.th/CheckDataDtl.aspx?orgid=13925&amp;balance=%A7%BA%B4%D8%C5%3Cbr/%3E%A7%BA%CA%D1%C1%BE%D1%B9%B8%EC%A1%D1%B9&amp;month=4&amp;year=2020&amp;thetype=%A7%BA%CB%B9%E8%C7%C2%A7%D2%B9" TargetMode="External"/><Relationship Id="rId962" Type="http://schemas.openxmlformats.org/officeDocument/2006/relationships/hyperlink" Target="http://hfo63.cfo.in.th/CheckDataDtl.aspx?orgid=05514&amp;balance=%A7%BA%B4%D8%C5%3Cbr/%3E%A7%BA%CA%D1%C1%BE%D1%B9%B8%EC%A1%D1%B9&amp;month=4&amp;year=2020&amp;thetype=%A7%BA%CB%B9%E8%C7%C2%A7%D2%B9" TargetMode="External"/><Relationship Id="rId1178" Type="http://schemas.openxmlformats.org/officeDocument/2006/relationships/hyperlink" Target="http://hfo63.cfo.in.th/CheckDataDtl.aspx?orgid=13977&amp;balance=%A7%BA%B4%D8%C5%3Cbr/%3E%A7%BA%CA%D1%C1%BE%D1%B9%B8%EC%A1%D1%B9&amp;month=4&amp;year=2020&amp;thetype=%A7%BA%CB%B9%E8%C7%C2%A7%D2%B9" TargetMode="External"/><Relationship Id="rId1385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2" Type="http://schemas.openxmlformats.org/officeDocument/2006/relationships/hyperlink" Target="http://hfo63.cfo.in.th/CheckDataDtl.aspx?orgid=04487&amp;balance=%A7%BA%B4%D8%C5%3Cbr/%3E%A7%BA%CA%D1%C1%BE%D1%B9%B8%EC%A1%D1%B9&amp;month=4&amp;year=2020&amp;thetype=%A7%BA%CB%B9%E8%C7%C2%A7%D2%B9" TargetMode="External"/><Relationship Id="rId1606" Type="http://schemas.openxmlformats.org/officeDocument/2006/relationships/hyperlink" Target="http://hfo63.cfo.in.th/CheckDataDtl.aspx?orgid=04494&amp;balance=%A7%BA%B4%D8%C5%3Cbr/%3E%A7%BA%CA%D1%C1%BE%D1%B9%B8%EC%A1%D1%B9&amp;month=4&amp;year=2020&amp;thetype=%A7%BA%CB%B9%E8%C7%C2%A7%D2%B9" TargetMode="External"/><Relationship Id="rId1813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91" Type="http://schemas.openxmlformats.org/officeDocument/2006/relationships/hyperlink" Target="http://hfo63.cfo.in.th/CheckDataDtl.aspx?orgid=05634&amp;balance=%A7%BA%B4%D8%C5%3Cbr/%3E%A7%BA%CA%D1%C1%BE%D1%B9%B8%EC%A1%D1%B9&amp;month=4&amp;year=2020&amp;thetype=%A7%BA%CB%B9%E8%C7%C2%A7%D2%B9" TargetMode="External"/><Relationship Id="rId187" Type="http://schemas.openxmlformats.org/officeDocument/2006/relationships/hyperlink" Target="http://hfo63.cfo.in.th/CheckDataDtl.aspx?orgid=05685&amp;balance=%A7%BA%B4%D8%C5%3Cbr/%3E%A7%BA%CA%D1%C1%BE%D1%B9%B8%EC%A1%D1%B9&amp;month=4&amp;year=2020&amp;thetype=%A7%BA%CB%B9%E8%C7%C2%A7%D2%B9" TargetMode="External"/><Relationship Id="rId394" Type="http://schemas.openxmlformats.org/officeDocument/2006/relationships/hyperlink" Target="http://hfo63.cfo.in.th/CheckDataDtl.aspx?orgid=04847&amp;balance=%A7%BA%B4%D8%C5%3Cbr/%3E%A7%BA%CA%D1%C1%BE%D1%B9%B8%EC%A1%D1%B9&amp;month=4&amp;year=2020&amp;thetype=%A7%BA%CB%B9%E8%C7%C2%A7%D2%B9" TargetMode="External"/><Relationship Id="rId408" Type="http://schemas.openxmlformats.org/officeDocument/2006/relationships/hyperlink" Target="http://hfo63.cfo.in.th/CheckDataDtl.aspx?orgid=04870&amp;balance=%A7%BA%B4%D8%C5%3Cbr/%3E%A7%BA%CA%D1%C1%BE%D1%B9%B8%EC%A1%D1%B9&amp;month=4&amp;year=2020&amp;thetype=%A7%BA%CB%B9%E8%C7%C2%A7%D2%B9" TargetMode="External"/><Relationship Id="rId615" Type="http://schemas.openxmlformats.org/officeDocument/2006/relationships/hyperlink" Target="http://hfo63.cfo.in.th/CheckDataDtl.aspx?orgid=04724&amp;balance=%A7%BA%B4%D8%C5%3Cbr/%3E%A7%BA%CA%D1%C1%BE%D1%B9%B8%EC%A1%D1%B9&amp;month=4&amp;year=2020&amp;thetype=%A7%BA%CB%B9%E8%C7%C2%A7%D2%B9" TargetMode="External"/><Relationship Id="rId822" Type="http://schemas.openxmlformats.org/officeDocument/2006/relationships/hyperlink" Target="http://hfo63.cfo.in.th/CheckDataDtl.aspx?orgid=05444&amp;balance=%A7%BA%B4%D8%C5%3Cbr/%3E%A7%BA%CA%D1%C1%BE%D1%B9%B8%EC%A1%D1%B9&amp;month=4&amp;year=2020&amp;thetype=%A7%BA%CB%B9%E8%C7%C2%A7%D2%B9" TargetMode="External"/><Relationship Id="rId1038" Type="http://schemas.openxmlformats.org/officeDocument/2006/relationships/hyperlink" Target="http://hfo63.cfo.in.th/CheckDataDtl.aspx?orgid=05552&amp;balance=%A7%BA%B4%D8%C5%3Cbr/%3E%A7%BA%CA%D1%C1%BE%D1%B9%B8%EC%A1%D1%B9&amp;month=4&amp;year=2020&amp;thetype=%A7%BA%CB%B9%E8%C7%C2%A7%D2%B9" TargetMode="External"/><Relationship Id="rId1245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2" Type="http://schemas.openxmlformats.org/officeDocument/2006/relationships/hyperlink" Target="http://hfo63.cfo.in.th/CheckDataDtl.aspx?orgid=04205&amp;balance=%A7%BA%B4%D8%C5%3Cbr/%3E%A7%BA%CA%D1%C1%BE%D1%B9%B8%EC%A1%D1%B9&amp;month=4&amp;year=2020&amp;thetype=%A7%BA%CB%B9%E8%C7%C2%A7%D2%B9" TargetMode="External"/><Relationship Id="rId1897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254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699" Type="http://schemas.openxmlformats.org/officeDocument/2006/relationships/hyperlink" Target="http://hfo63.cfo.in.th/CheckDataDtl.aspx?orgid=04767&amp;balance=%A7%BA%B4%D8%C5%3Cbr/%3E%A7%BA%CA%D1%C1%BE%D1%B9%B8%EC%A1%D1%B9&amp;month=4&amp;year=2020&amp;thetype=%A7%BA%CB%B9%E8%C7%C2%A7%D2%B9" TargetMode="External"/><Relationship Id="rId1091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05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2" Type="http://schemas.openxmlformats.org/officeDocument/2006/relationships/hyperlink" Target="http://hfo63.cfo.in.th/CheckDataDtl.aspx?orgid=04861&amp;balance=%A7%BA%B4%D8%C5%3Cbr/%3E%A7%BA%CA%D1%C1%BE%D1%B9%B8%EC%A1%D1%B9&amp;month=4&amp;year=2020&amp;thetype=%A7%BA%CB%B9%E8%C7%C2%A7%D2%B9" TargetMode="External"/><Relationship Id="rId1757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4" Type="http://schemas.openxmlformats.org/officeDocument/2006/relationships/hyperlink" Target="http://hfo63.cfo.in.th/CheckDataDtl.aspx?orgid=11024&amp;balance=%A7%BA%B4%D8%C5%3Cbr/%3E%A7%BA%CA%D1%C1%BE%D1%B9%B8%EC%A1%D1%B9&amp;month=4&amp;year=2020&amp;thetype=%A7%BA%CB%B9%E8%C7%C2%A7%D2%B9" TargetMode="External"/><Relationship Id="rId49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14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461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559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66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1189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6" Type="http://schemas.openxmlformats.org/officeDocument/2006/relationships/hyperlink" Target="http://hfo63.cfo.in.th/CheckDataDtl.aspx?orgid=04176&amp;balance=%A7%BA%B4%D8%C5%3Cbr/%3E%A7%BA%CA%D1%C1%BE%D1%B9%B8%EC%A1%D1%B9&amp;month=4&amp;year=2020&amp;thetype=%A7%BA%CB%B9%E8%C7%C2%A7%D2%B9" TargetMode="External"/><Relationship Id="rId1617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4" Type="http://schemas.openxmlformats.org/officeDocument/2006/relationships/hyperlink" Target="http://hfo63.cfo.in.th/CheckDataDtl.aspx?orgid=04606&amp;balance=%A7%BA%B4%D8%C5%3Cbr/%3E%A7%BA%CA%D1%C1%BE%D1%B9%B8%EC%A1%D1%B9&amp;month=4&amp;year=2020&amp;thetype=%A7%BA%CB%B9%E8%C7%C2%A7%D2%B9" TargetMode="External"/><Relationship Id="rId198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321" Type="http://schemas.openxmlformats.org/officeDocument/2006/relationships/hyperlink" Target="http://hfo63.cfo.in.th/CheckDataDtl.aspx?orgid=13980&amp;balance=%A7%BA%B4%D8%C5%3Cbr/%3E%A7%BA%CA%D1%C1%BE%D1%B9%B8%EC%A1%D1%B9&amp;month=4&amp;year=2020&amp;thetype=%A7%BA%CB%B9%E8%C7%C2%A7%D2%B9" TargetMode="External"/><Relationship Id="rId419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6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973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049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6" Type="http://schemas.openxmlformats.org/officeDocument/2006/relationships/hyperlink" Target="http://hfo63.cfo.in.th/CheckDataDtl.aspx?orgid=04803&amp;balance=%A7%BA%B4%D8%C5%3Cbr/%3E%A7%BA%CA%D1%C1%BE%D1%B9%B8%EC%A1%D1%B9&amp;month=4&amp;year=2020&amp;thetype=%A7%BA%CB%B9%E8%C7%C2%A7%D2%B9" TargetMode="External"/><Relationship Id="rId2002" Type="http://schemas.openxmlformats.org/officeDocument/2006/relationships/hyperlink" Target="http://hfo63.cfo.in.th/CheckDataDtl.aspx?orgid=13917&amp;balance=%A7%BA%B4%D8%C5%3Cbr/%3E%A7%BA%CA%D1%C1%BE%D1%B9%B8%EC%A1%D1%B9&amp;month=4&amp;year=2020&amp;thetype=%A7%BA%CB%B9%E8%C7%C2%A7%D2%B9" TargetMode="External"/><Relationship Id="rId833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116" Type="http://schemas.openxmlformats.org/officeDocument/2006/relationships/hyperlink" Target="http://hfo63.cfo.in.th/CheckDataDtl.aspx?orgid=05591&amp;balance=%A7%BA%B4%D8%C5%3Cbr/%3E%A7%BA%CA%D1%C1%BE%D1%B9%B8%EC%A1%D1%B9&amp;month=4&amp;year=2020&amp;thetype=%A7%BA%CB%B9%E8%C7%C2%A7%D2%B9" TargetMode="External"/><Relationship Id="rId1463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1670" Type="http://schemas.openxmlformats.org/officeDocument/2006/relationships/hyperlink" Target="http://hfo63.cfo.in.th/CheckDataDtl.aspx?orgid=04528&amp;balance=%A7%BA%B4%D8%C5%3Cbr/%3E%A7%BA%CA%D1%C1%BE%D1%B9%B8%EC%A1%D1%B9&amp;month=4&amp;year=2020&amp;thetype=%A7%BA%CB%B9%E8%C7%C2%A7%D2%B9" TargetMode="External"/><Relationship Id="rId1768" Type="http://schemas.openxmlformats.org/officeDocument/2006/relationships/hyperlink" Target="http://hfo63.cfo.in.th/CheckDataDtl.aspx?orgid=04577&amp;balance=%A7%BA%B4%D8%C5%3Cbr/%3E%A7%BA%CA%D1%C1%BE%D1%B9%B8%EC%A1%D1%B9&amp;month=4&amp;year=2020&amp;thetype=%A7%BA%CB%B9%E8%C7%C2%A7%D2%B9" TargetMode="External"/><Relationship Id="rId265" Type="http://schemas.openxmlformats.org/officeDocument/2006/relationships/hyperlink" Target="http://hfo63.cfo.in.th/CheckDataDtl.aspx?orgid=05726&amp;balance=%A7%BA%B4%D8%C5%3Cbr/%3E%A7%BA%CA%D1%C1%BE%D1%B9%B8%EC%A1%D1%B9&amp;month=4&amp;year=2020&amp;thetype=%A7%BA%CB%B9%E8%C7%C2%A7%D2%B9" TargetMode="External"/><Relationship Id="rId472" Type="http://schemas.openxmlformats.org/officeDocument/2006/relationships/hyperlink" Target="http://hfo63.cfo.in.th/CheckDataDtl.aspx?orgid=11047&amp;balance=%A7%BA%B4%D8%C5%3Cbr/%3E%A7%BA%CA%D1%C1%BE%D1%B9%B8%EC%A1%D1%B9&amp;month=4&amp;year=2020&amp;thetype=%A7%BA%CB%B9%E8%C7%C2%A7%D2%B9" TargetMode="External"/><Relationship Id="rId900" Type="http://schemas.openxmlformats.org/officeDocument/2006/relationships/hyperlink" Target="http://hfo63.cfo.in.th/CheckDataDtl.aspx?orgid=05483&amp;balance=%A7%BA%B4%D8%C5%3Cbr/%3E%A7%BA%CA%D1%C1%BE%D1%B9%B8%EC%A1%D1%B9&amp;month=4&amp;year=2020&amp;thetype=%A7%BA%CB%B9%E8%C7%C2%A7%D2%B9" TargetMode="External"/><Relationship Id="rId1323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530" Type="http://schemas.openxmlformats.org/officeDocument/2006/relationships/hyperlink" Target="http://hfo63.cfo.in.th/CheckDataDtl.aspx?orgid=04244&amp;balance=%A7%BA%B4%D8%C5%3Cbr/%3E%A7%BA%CA%D1%C1%BE%D1%B9%B8%EC%A1%D1%B9&amp;month=4&amp;year=2020&amp;thetype=%A7%BA%CB%B9%E8%C7%C2%A7%D2%B9" TargetMode="External"/><Relationship Id="rId1628" Type="http://schemas.openxmlformats.org/officeDocument/2006/relationships/hyperlink" Target="http://hfo63.cfo.in.th/CheckDataDtl.aspx?orgid=04505&amp;balance=%A7%BA%B4%D8%C5%3Cbr/%3E%A7%BA%CA%D1%C1%BE%D1%B9%B8%EC%A1%D1%B9&amp;month=4&amp;year=2020&amp;thetype=%A7%BA%CB%B9%E8%C7%C2%A7%D2%B9" TargetMode="External"/><Relationship Id="rId1975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125" Type="http://schemas.openxmlformats.org/officeDocument/2006/relationships/hyperlink" Target="http://hfo63.cfo.in.th/CheckDataDtl.aspx?orgid=05653&amp;balance=%A7%BA%B4%D8%C5%3Cbr/%3E%A7%BA%CA%D1%C1%BE%D1%B9%B8%EC%A1%D1%B9&amp;month=4&amp;year=2020&amp;thetype=%A7%BA%CB%B9%E8%C7%C2%A7%D2%B9" TargetMode="External"/><Relationship Id="rId332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777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4" Type="http://schemas.openxmlformats.org/officeDocument/2006/relationships/hyperlink" Target="http://hfo63.cfo.in.th/CheckDataDtl.aspx?orgid=05525&amp;balance=%A7%BA%B4%D8%C5%3Cbr/%3E%A7%BA%CA%D1%C1%BE%D1%B9%B8%EC%A1%D1%B9&amp;month=4&amp;year=2020&amp;thetype=%A7%BA%CB%B9%E8%C7%C2%A7%D2%B9" TargetMode="External"/><Relationship Id="rId1835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2013" Type="http://schemas.openxmlformats.org/officeDocument/2006/relationships/hyperlink" Target="http://hfo63.cfo.in.th/CheckDataDtl.aspx?orgid=14245&amp;balance=%A7%BA%B4%D8%C5%3Cbr/%3E%A7%BA%CA%D1%C1%BE%D1%B9%B8%EC%A1%D1%B9&amp;month=4&amp;year=2020&amp;thetype=%A7%BA%CB%B9%E8%C7%C2%A7%D2%B9" TargetMode="External"/><Relationship Id="rId637" Type="http://schemas.openxmlformats.org/officeDocument/2006/relationships/hyperlink" Target="http://hfo63.cfo.in.th/CheckDataDtl.aspx?orgid=04735&amp;balance=%A7%BA%B4%D8%C5%3Cbr/%3E%A7%BA%CA%D1%C1%BE%D1%B9%B8%EC%A1%D1%B9&amp;month=4&amp;year=2020&amp;thetype=%A7%BA%CB%B9%E8%C7%C2%A7%D2%B9" TargetMode="External"/><Relationship Id="rId844" Type="http://schemas.openxmlformats.org/officeDocument/2006/relationships/hyperlink" Target="http://hfo63.cfo.in.th/CheckDataDtl.aspx?orgid=05455&amp;balance=%A7%BA%B4%D8%C5%3Cbr/%3E%A7%BA%CA%D1%C1%BE%D1%B9%B8%EC%A1%D1%B9&amp;month=4&amp;year=2020&amp;thetype=%A7%BA%CB%B9%E8%C7%C2%A7%D2%B9" TargetMode="External"/><Relationship Id="rId1267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4" Type="http://schemas.openxmlformats.org/officeDocument/2006/relationships/hyperlink" Target="http://hfo63.cfo.in.th/CheckDataDtl.aspx?orgid=04216&amp;balance=%A7%BA%B4%D8%C5%3Cbr/%3E%A7%BA%CA%D1%C1%BE%D1%B9%B8%EC%A1%D1%B9&amp;month=4&amp;year=2020&amp;thetype=%A7%BA%CB%B9%E8%C7%C2%A7%D2%B9" TargetMode="External"/><Relationship Id="rId1681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902" Type="http://schemas.openxmlformats.org/officeDocument/2006/relationships/hyperlink" Target="http://hfo63.cfo.in.th/CheckDataDtl.aspx?orgid=04646&amp;balance=%A7%BA%B4%D8%C5%3Cbr/%3E%A7%BA%CA%D1%C1%BE%D1%B9%B8%EC%A1%D1%B9&amp;month=4&amp;year=2020&amp;thetype=%A7%BA%CB%B9%E8%C7%C2%A7%D2%B9" TargetMode="External"/><Relationship Id="rId276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3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690" Type="http://schemas.openxmlformats.org/officeDocument/2006/relationships/hyperlink" Target="http://hfo63.cfo.in.th/CheckDataDtl.aspx?orgid=04762&amp;balance=%A7%BA%B4%D8%C5%3Cbr/%3E%A7%BA%CA%D1%C1%BE%D1%B9%B8%EC%A1%D1%B9&amp;month=4&amp;year=2020&amp;thetype=%A7%BA%CB%B9%E8%C7%C2%A7%D2%B9" TargetMode="External"/><Relationship Id="rId704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1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127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334" Type="http://schemas.openxmlformats.org/officeDocument/2006/relationships/hyperlink" Target="http://hfo63.cfo.in.th/CheckDataDtl.aspx?orgid=04900&amp;balance=%A7%BA%B4%D8%C5%3Cbr/%3E%A7%BA%CA%D1%C1%BE%D1%B9%B8%EC%A1%D1%B9&amp;month=4&amp;year=2020&amp;thetype=%A7%BA%CB%B9%E8%C7%C2%A7%D2%B9" TargetMode="External"/><Relationship Id="rId1541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779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86" Type="http://schemas.openxmlformats.org/officeDocument/2006/relationships/hyperlink" Target="http://hfo63.cfo.in.th/CheckDataDtl.aspx?orgid=13908&amp;balance=%A7%BA%B4%D8%C5%3Cbr/%3E%A7%BA%CA%D1%C1%BE%D1%B9%B8%EC%A1%D1%B9&amp;month=4&amp;year=2020&amp;thetype=%A7%BA%CB%B9%E8%C7%C2%A7%D2%B9" TargetMode="External"/><Relationship Id="rId40" Type="http://schemas.openxmlformats.org/officeDocument/2006/relationships/hyperlink" Target="http://hfo63.cfo.in.th/CheckDataDtl.aspx?orgid=05608&amp;balance=%A7%BA%B4%D8%C5%3Cbr/%3E%A7%BA%CA%D1%C1%BE%D1%B9%B8%EC%A1%D1%B9&amp;month=4&amp;year=2020&amp;thetype=%A7%BA%CB%B9%E8%C7%C2%A7%D2%B9" TargetMode="External"/><Relationship Id="rId136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3" Type="http://schemas.openxmlformats.org/officeDocument/2006/relationships/hyperlink" Target="http://hfo63.cfo.in.th/CheckDataDtl.aspx?orgid=00438&amp;balance=%A7%BA%B4%D8%C5%3Cbr/%3E%A7%BA%CA%D1%C1%BE%D1%B9%B8%EC%A1%D1%B9&amp;month=4&amp;year=2020&amp;thetype=%A7%BA%CB%B9%E8%C7%C2%A7%D2%B9" TargetMode="External"/><Relationship Id="rId550" Type="http://schemas.openxmlformats.org/officeDocument/2006/relationships/hyperlink" Target="http://hfo63.cfo.in.th/CheckDataDtl.aspx?orgid=04689&amp;balance=%A7%BA%B4%D8%C5%3Cbr/%3E%A7%BA%CA%D1%C1%BE%D1%B9%B8%EC%A1%D1%B9&amp;month=4&amp;year=2020&amp;thetype=%A7%BA%CB%B9%E8%C7%C2%A7%D2%B9" TargetMode="External"/><Relationship Id="rId788" Type="http://schemas.openxmlformats.org/officeDocument/2006/relationships/hyperlink" Target="http://hfo63.cfo.in.th/CheckDataDtl.aspx?orgid=00495&amp;balance=%A7%BA%B4%D8%C5%3Cbr/%3E%A7%BA%CA%D1%C1%BE%D1%B9%B8%EC%A1%D1%B9&amp;month=4&amp;year=2020&amp;thetype=%A7%BA%CB%B9%E8%C7%C2%A7%D2%B9" TargetMode="External"/><Relationship Id="rId995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180" Type="http://schemas.openxmlformats.org/officeDocument/2006/relationships/hyperlink" Target="http://hfo63.cfo.in.th/CheckDataDtl.aspx?orgid=14441&amp;balance=%A7%BA%B4%D8%C5%3Cbr/%3E%A7%BA%CA%D1%C1%BE%D1%B9%B8%EC%A1%D1%B9&amp;month=4&amp;year=2020&amp;thetype=%A7%BA%CB%B9%E8%C7%C2%A7%D2%B9" TargetMode="External"/><Relationship Id="rId1401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639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846" Type="http://schemas.openxmlformats.org/officeDocument/2006/relationships/hyperlink" Target="http://hfo63.cfo.in.th/CheckDataDtl.aspx?orgid=04617&amp;balance=%A7%BA%B4%D8%C5%3Cbr/%3E%A7%BA%CA%D1%C1%BE%D1%B9%B8%EC%A1%D1%B9&amp;month=4&amp;year=2020&amp;thetype=%A7%BA%CB%B9%E8%C7%C2%A7%D2%B9" TargetMode="External"/><Relationship Id="rId2024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3" Type="http://schemas.openxmlformats.org/officeDocument/2006/relationships/hyperlink" Target="http://hfo63.cfo.in.th/CheckDataDtl.aspx?orgid=05694&amp;balance=%A7%BA%B4%D8%C5%3Cbr/%3E%A7%BA%CA%D1%C1%BE%D1%B9%B8%EC%A1%D1%B9&amp;month=4&amp;year=2020&amp;thetype=%A7%BA%CB%B9%E8%C7%C2%A7%D2%B9" TargetMode="External"/><Relationship Id="rId648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5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040" Type="http://schemas.openxmlformats.org/officeDocument/2006/relationships/hyperlink" Target="http://hfo63.cfo.in.th/CheckDataDtl.aspx?orgid=05553&amp;balance=%A7%BA%B4%D8%C5%3Cbr/%3E%A7%BA%CA%D1%C1%BE%D1%B9%B8%EC%A1%D1%B9&amp;month=4&amp;year=2020&amp;thetype=%A7%BA%CB%B9%E8%C7%C2%A7%D2%B9" TargetMode="External"/><Relationship Id="rId1278" Type="http://schemas.openxmlformats.org/officeDocument/2006/relationships/hyperlink" Target="http://hfo63.cfo.in.th/CheckDataDtl.aspx?orgid=04833&amp;balance=%A7%BA%B4%D8%C5%3Cbr/%3E%A7%BA%CA%D1%C1%BE%D1%B9%B8%EC%A1%D1%B9&amp;month=4&amp;year=2020&amp;thetype=%A7%BA%CB%B9%E8%C7%C2%A7%D2%B9" TargetMode="External"/><Relationship Id="rId1485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2" Type="http://schemas.openxmlformats.org/officeDocument/2006/relationships/hyperlink" Target="http://hfo63.cfo.in.th/CheckDataDtl.aspx?orgid=04539&amp;balance=%A7%BA%B4%D8%C5%3Cbr/%3E%A7%BA%CA%D1%C1%BE%D1%B9%B8%EC%A1%D1%B9&amp;month=4&amp;year=2020&amp;thetype=%A7%BA%CB%B9%E8%C7%C2%A7%D2%B9" TargetMode="External"/><Relationship Id="rId1706" Type="http://schemas.openxmlformats.org/officeDocument/2006/relationships/hyperlink" Target="http://hfo63.cfo.in.th/CheckDataDtl.aspx?orgid=04546&amp;balance=%A7%BA%B4%D8%C5%3Cbr/%3E%A7%BA%CA%D1%C1%BE%D1%B9%B8%EC%A1%D1%B9&amp;month=4&amp;year=2020&amp;thetype=%A7%BA%CB%B9%E8%C7%C2%A7%D2%B9" TargetMode="External"/><Relationship Id="rId1913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7" Type="http://schemas.openxmlformats.org/officeDocument/2006/relationships/hyperlink" Target="http://hfo63.cfo.in.th/CheckDataDtl.aspx?orgid=05737&amp;balance=%A7%BA%B4%D8%C5%3Cbr/%3E%A7%BA%CA%D1%C1%BE%D1%B9%B8%EC%A1%D1%B9&amp;month=4&amp;year=2020&amp;thetype=%A7%BA%CB%B9%E8%C7%C2%A7%D2%B9" TargetMode="External"/><Relationship Id="rId410" Type="http://schemas.openxmlformats.org/officeDocument/2006/relationships/hyperlink" Target="http://hfo63.cfo.in.th/CheckDataDtl.aspx?orgid=04871&amp;balance=%A7%BA%B4%D8%C5%3Cbr/%3E%A7%BA%CA%D1%C1%BE%D1%B9%B8%EC%A1%D1%B9&amp;month=4&amp;year=2020&amp;thetype=%A7%BA%CB%B9%E8%C7%C2%A7%D2%B9" TargetMode="External"/><Relationship Id="rId494" Type="http://schemas.openxmlformats.org/officeDocument/2006/relationships/hyperlink" Target="http://hfo63.cfo.in.th/CheckDataDtl.aspx?orgid=00422&amp;balance=&amp;month=4&amp;year=2020&amp;thetype=%A7%BA%CB%B9%E8%C7%C2%A7%D2%B9" TargetMode="External"/><Relationship Id="rId508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5" Type="http://schemas.openxmlformats.org/officeDocument/2006/relationships/hyperlink" Target="http://hfo63.cfo.in.th/CheckDataDtl.aspx?orgid=04775&amp;balance=%A7%BA%B4%D8%C5%3Cbr/%3E%A7%BA%CA%D1%C1%BE%D1%B9%B8%EC%A1%D1%B9&amp;month=4&amp;year=2020&amp;thetype=%A7%BA%CB%B9%E8%C7%C2%A7%D2%B9" TargetMode="External"/><Relationship Id="rId922" Type="http://schemas.openxmlformats.org/officeDocument/2006/relationships/hyperlink" Target="http://hfo63.cfo.in.th/CheckDataDtl.aspx?orgid=05494&amp;balance=%A7%BA%B4%D8%C5%3Cbr/%3E%A7%BA%CA%D1%C1%BE%D1%B9%B8%EC%A1%D1%B9&amp;month=4&amp;year=2020&amp;thetype=%A7%BA%CB%B9%E8%C7%C2%A7%D2%B9" TargetMode="External"/><Relationship Id="rId1138" Type="http://schemas.openxmlformats.org/officeDocument/2006/relationships/hyperlink" Target="http://hfo63.cfo.in.th/CheckDataDtl.aspx?orgid=11095&amp;balance=%A7%BA%B4%D8%C5%3Cbr/%3E%A7%BA%CA%D1%C1%BE%D1%B9%B8%EC%A1%D1%B9&amp;month=4&amp;year=2020&amp;thetype=%A7%BA%CB%B9%E8%C7%C2%A7%D2%B9" TargetMode="External"/><Relationship Id="rId1345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2" Type="http://schemas.openxmlformats.org/officeDocument/2006/relationships/hyperlink" Target="http://hfo63.cfo.in.th/CheckDataDtl.aspx?orgid=13893&amp;balance=%A7%BA%B4%D8%C5%3Cbr/%3E%A7%BA%CA%D1%C1%BE%D1%B9%B8%EC%A1%D1%B9&amp;month=4&amp;year=2020&amp;thetype=%A7%BA%CB%B9%E8%C7%C2%A7%D2%B9" TargetMode="External"/><Relationship Id="rId1997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147" Type="http://schemas.openxmlformats.org/officeDocument/2006/relationships/hyperlink" Target="http://hfo63.cfo.in.th/CheckDataDtl.aspx?orgid=05664&amp;balance=%A7%BA%B4%D8%C5%3Cbr/%3E%A7%BA%CA%D1%C1%BE%D1%B9%B8%EC%A1%D1%B9&amp;month=4&amp;year=2020&amp;thetype=%A7%BA%CB%B9%E8%C7%C2%A7%D2%B9" TargetMode="External"/><Relationship Id="rId354" Type="http://schemas.openxmlformats.org/officeDocument/2006/relationships/hyperlink" Target="http://hfo63.cfo.in.th/CheckDataDtl.aspx?orgid=04811&amp;balance=%A7%BA%B4%D8%C5%3Cbr/%3E%A7%BA%CA%D1%C1%BE%D1%B9%B8%EC%A1%D1%B9&amp;month=4&amp;year=2020&amp;thetype=%A7%BA%CB%B9%E8%C7%C2%A7%D2%B9" TargetMode="External"/><Relationship Id="rId799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1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1205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857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2035" Type="http://schemas.openxmlformats.org/officeDocument/2006/relationships/hyperlink" Target="http://hfo63.cfo.in.th/CheckDataDtl.aspx?orgid=21440&amp;balance=%A7%BA%B4%D8%C5%3Cbr/%3E%A7%BA%CA%D1%C1%BE%D1%B9%B8%EC%A1%D1%B9&amp;month=4&amp;year=2020&amp;thetype=%A7%BA%CB%B9%E8%C7%C2%A7%D2%B9" TargetMode="External"/><Relationship Id="rId51" Type="http://schemas.openxmlformats.org/officeDocument/2006/relationships/hyperlink" Target="http://hfo63.cfo.in.th/CheckDataDtl.aspx?orgid=05614&amp;balance=%A7%BA%B4%D8%C5%3Cbr/%3E%A7%BA%CA%D1%C1%BE%D1%B9%B8%EC%A1%D1%B9&amp;month=4&amp;year=2020&amp;thetype=%A7%BA%CB%B9%E8%C7%C2%A7%D2%B9" TargetMode="External"/><Relationship Id="rId561" Type="http://schemas.openxmlformats.org/officeDocument/2006/relationships/hyperlink" Target="http://hfo63.cfo.in.th/CheckDataDtl.aspx?orgid=04695&amp;balance=%A7%BA%B4%D8%C5%3Cbr/%3E%A7%BA%CA%D1%C1%BE%D1%B9%B8%EC%A1%D1%B9&amp;month=4&amp;year=2020&amp;thetype=%A7%BA%CB%B9%E8%C7%C2%A7%D2%B9" TargetMode="External"/><Relationship Id="rId659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66" Type="http://schemas.openxmlformats.org/officeDocument/2006/relationships/hyperlink" Target="http://hfo63.cfo.in.th/CheckDataDtl.aspx?orgid=05466&amp;balance=%A7%BA%B4%D8%C5%3Cbr/%3E%A7%BA%CA%D1%C1%BE%D1%B9%B8%EC%A1%D1%B9&amp;month=4&amp;year=2020&amp;thetype=%A7%BA%CB%B9%E8%C7%C2%A7%D2%B9" TargetMode="External"/><Relationship Id="rId1289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12" Type="http://schemas.openxmlformats.org/officeDocument/2006/relationships/hyperlink" Target="http://hfo63.cfo.in.th/CheckDataDtl.aspx?orgid=04185&amp;balance=%A7%BA%B4%D8%C5%3Cbr/%3E%A7%BA%CA%D1%C1%BE%D1%B9%B8%EC%A1%D1%B9&amp;month=4&amp;year=2020&amp;thetype=%A7%BA%CB%B9%E8%C7%C2%A7%D2%B9" TargetMode="External"/><Relationship Id="rId1496" Type="http://schemas.openxmlformats.org/officeDocument/2006/relationships/hyperlink" Target="http://hfo63.cfo.in.th/CheckDataDtl.aspx?orgid=04227&amp;balance=%A7%BA%B4%D8%C5%3Cbr/%3E%A7%BA%CA%D1%C1%BE%D1%B9%B8%EC%A1%D1%B9&amp;month=4&amp;year=2020&amp;thetype=%A7%BA%CB%B9%E8%C7%C2%A7%D2%B9" TargetMode="External"/><Relationship Id="rId1717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4" Type="http://schemas.openxmlformats.org/officeDocument/2006/relationships/hyperlink" Target="http://hfo63.cfo.in.th/CheckDataDtl.aspx?orgid=04657&amp;balance=%A7%BA%B4%D8%C5%3Cbr/%3E%A7%BA%CA%D1%C1%BE%D1%B9%B8%EC%A1%D1%B9&amp;month=4&amp;year=2020&amp;thetype=%A7%BA%CB%B9%E8%C7%C2%A7%D2%B9" TargetMode="External"/><Relationship Id="rId214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298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421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519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1051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149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6" Type="http://schemas.openxmlformats.org/officeDocument/2006/relationships/hyperlink" Target="http://hfo63.cfo.in.th/CheckDataDtl.aspx?orgid=10241&amp;balance=%A7%BA%B4%D8%C5%3Cbr/%3E%A7%BA%CA%D1%C1%BE%D1%B9%B8%EC%A1%D1%B9&amp;month=4&amp;year=2020&amp;thetype=%A7%BA%CB%B9%E8%C7%C2%A7%D2%B9" TargetMode="External"/><Relationship Id="rId158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726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3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009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563" Type="http://schemas.openxmlformats.org/officeDocument/2006/relationships/hyperlink" Target="http://hfo63.cfo.in.th/CheckDataDtl.aspx?orgid=00400&amp;balance=&amp;month=4&amp;year=2020&amp;thetype=%A7%BA%CB%B9%E8%C7%C2%A7%D2%B9" TargetMode="External"/><Relationship Id="rId1770" Type="http://schemas.openxmlformats.org/officeDocument/2006/relationships/hyperlink" Target="http://hfo63.cfo.in.th/CheckDataDtl.aspx?orgid=04578&amp;balance=%A7%BA%B4%D8%C5%3Cbr/%3E%A7%BA%CA%D1%C1%BE%D1%B9%B8%EC%A1%D1%B9&amp;month=4&amp;year=2020&amp;thetype=%A7%BA%CB%B9%E8%C7%C2%A7%D2%B9" TargetMode="External"/><Relationship Id="rId1868" Type="http://schemas.openxmlformats.org/officeDocument/2006/relationships/hyperlink" Target="http://hfo63.cfo.in.th/CheckDataDtl.aspx?orgid=04629&amp;balance=%A7%BA%B4%D8%C5%3Cbr/%3E%A7%BA%CA%D1%C1%BE%D1%B9%B8%EC%A1%D1%B9&amp;month=4&amp;year=2020&amp;thetype=%A7%BA%CB%B9%E8%C7%C2%A7%D2%B9" TargetMode="External"/><Relationship Id="rId62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365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572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1216" Type="http://schemas.openxmlformats.org/officeDocument/2006/relationships/hyperlink" Target="http://hfo63.cfo.in.th/CheckDataDtl.aspx?orgid=04783&amp;balance=%A7%BA%B4%D8%C5%3Cbr/%3E%A7%BA%CA%D1%C1%BE%D1%B9%B8%EC%A1%D1%B9&amp;month=4&amp;year=2020&amp;thetype=%A7%BA%CB%B9%E8%C7%C2%A7%D2%B9" TargetMode="External"/><Relationship Id="rId1423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630" Type="http://schemas.openxmlformats.org/officeDocument/2006/relationships/hyperlink" Target="http://hfo63.cfo.in.th/CheckDataDtl.aspx?orgid=04506&amp;balance=%A7%BA%B4%D8%C5%3Cbr/%3E%A7%BA%CA%D1%C1%BE%D1%B9%B8%EC%A1%D1%B9&amp;month=4&amp;year=2020&amp;thetype=%A7%BA%CB%B9%E8%C7%C2%A7%D2%B9" TargetMode="External"/><Relationship Id="rId2046" Type="http://schemas.openxmlformats.org/officeDocument/2006/relationships/drawing" Target="../drawings/drawing2.xml"/><Relationship Id="rId225" Type="http://schemas.openxmlformats.org/officeDocument/2006/relationships/hyperlink" Target="http://hfo63.cfo.in.th/CheckDataDtl.aspx?orgid=05706&amp;balance=%A7%BA%B4%D8%C5%3Cbr/%3E%A7%BA%CA%D1%C1%BE%D1%B9%B8%EC%A1%D1%B9&amp;month=4&amp;year=2020&amp;thetype=%A7%BA%CB%B9%E8%C7%C2%A7%D2%B9" TargetMode="External"/><Relationship Id="rId432" Type="http://schemas.openxmlformats.org/officeDocument/2006/relationships/hyperlink" Target="http://hfo63.cfo.in.th/CheckDataDtl.aspx?orgid=04882&amp;balance=%A7%BA%B4%D8%C5%3Cbr/%3E%A7%BA%CA%D1%C1%BE%D1%B9%B8%EC%A1%D1%B9&amp;month=4&amp;year=2020&amp;thetype=%A7%BA%CB%B9%E8%C7%C2%A7%D2%B9" TargetMode="External"/><Relationship Id="rId877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062" Type="http://schemas.openxmlformats.org/officeDocument/2006/relationships/hyperlink" Target="http://hfo63.cfo.in.th/CheckDataDtl.aspx?orgid=05564&amp;balance=%A7%BA%B4%D8%C5%3Cbr/%3E%A7%BA%CA%D1%C1%BE%D1%B9%B8%EC%A1%D1%B9&amp;month=4&amp;year=2020&amp;thetype=%A7%BA%CB%B9%E8%C7%C2%A7%D2%B9" TargetMode="External"/><Relationship Id="rId1728" Type="http://schemas.openxmlformats.org/officeDocument/2006/relationships/hyperlink" Target="http://hfo63.cfo.in.th/CheckDataDtl.aspx?orgid=04557&amp;balance=%A7%BA%B4%D8%C5%3Cbr/%3E%A7%BA%CA%D1%C1%BE%D1%B9%B8%EC%A1%D1%B9&amp;month=4&amp;year=2020&amp;thetype=%A7%BA%CB%B9%E8%C7%C2%A7%D2%B9" TargetMode="External"/><Relationship Id="rId1935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737" Type="http://schemas.openxmlformats.org/officeDocument/2006/relationships/hyperlink" Target="http://hfo63.cfo.in.th/CheckDataDtl.aspx?orgid=11033&amp;balance=%A7%BA%B4%D8%C5%3Cbr/%3E%A7%BA%CA%D1%C1%BE%D1%B9%B8%EC%A1%D1%B9&amp;month=4&amp;year=2020&amp;thetype=%A7%BA%CB%B9%E8%C7%C2%A7%D2%B9" TargetMode="External"/><Relationship Id="rId944" Type="http://schemas.openxmlformats.org/officeDocument/2006/relationships/hyperlink" Target="http://hfo63.cfo.in.th/CheckDataDtl.aspx?orgid=05505&amp;balance=%A7%BA%B4%D8%C5%3Cbr/%3E%A7%BA%CA%D1%C1%BE%D1%B9%B8%EC%A1%D1%B9&amp;month=4&amp;year=2020&amp;thetype=%A7%BA%CB%B9%E8%C7%C2%A7%D2%B9" TargetMode="External"/><Relationship Id="rId1367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574" Type="http://schemas.openxmlformats.org/officeDocument/2006/relationships/hyperlink" Target="http://hfo63.cfo.in.th/CheckDataDtl.aspx?orgid=00410&amp;balance=&amp;month=4&amp;year=2020&amp;thetype=%A7%BA%CB%B9%E8%C7%C2%A7%D2%B9" TargetMode="External"/><Relationship Id="rId1781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73" Type="http://schemas.openxmlformats.org/officeDocument/2006/relationships/hyperlink" Target="http://hfo63.cfo.in.th/CheckDataDtl.aspx?orgid=05625&amp;balance=%A7%BA%B4%D8%C5%3Cbr/%3E%A7%BA%CA%D1%C1%BE%D1%B9%B8%EC%A1%D1%B9&amp;month=4&amp;year=2020&amp;thetype=%A7%BA%CB%B9%E8%C7%C2%A7%D2%B9" TargetMode="External"/><Relationship Id="rId169" Type="http://schemas.openxmlformats.org/officeDocument/2006/relationships/hyperlink" Target="http://hfo63.cfo.in.th/CheckDataDtl.aspx?orgid=05675&amp;balance=%A7%BA%B4%D8%C5%3Cbr/%3E%A7%BA%CA%D1%C1%BE%D1%B9%B8%EC%A1%D1%B9&amp;month=4&amp;year=2020&amp;thetype=%A7%BA%CB%B9%E8%C7%C2%A7%D2%B9" TargetMode="External"/><Relationship Id="rId376" Type="http://schemas.openxmlformats.org/officeDocument/2006/relationships/hyperlink" Target="http://hfo63.cfo.in.th/CheckDataDtl.aspx?orgid=04823&amp;balance=%A7%BA%B4%D8%C5%3Cbr/%3E%A7%BA%CA%D1%C1%BE%D1%B9%B8%EC%A1%D1%B9&amp;month=4&amp;year=2020&amp;thetype=%A7%BA%CB%B9%E8%C7%C2%A7%D2%B9" TargetMode="External"/><Relationship Id="rId583" Type="http://schemas.openxmlformats.org/officeDocument/2006/relationships/hyperlink" Target="http://hfo63.cfo.in.th/CheckDataDtl.aspx?orgid=04708&amp;balance=%A7%BA%B4%D8%C5%3Cbr/%3E%A7%BA%CA%D1%C1%BE%D1%B9%B8%EC%A1%D1%B9&amp;month=4&amp;year=2020&amp;thetype=%A7%BA%CB%B9%E8%C7%C2%A7%D2%B9" TargetMode="External"/><Relationship Id="rId790" Type="http://schemas.openxmlformats.org/officeDocument/2006/relationships/hyperlink" Target="http://hfo63.cfo.in.th/CheckDataDtl.aspx?orgid=00496&amp;balance=%A7%BA%B4%D8%C5%3Cbr/%3E%A7%BA%CA%D1%C1%BE%D1%B9%B8%EC%A1%D1%B9&amp;month=4&amp;year=2020&amp;thetype=%A7%BA%CB%B9%E8%C7%C2%A7%D2%B9" TargetMode="External"/><Relationship Id="rId804" Type="http://schemas.openxmlformats.org/officeDocument/2006/relationships/hyperlink" Target="http://hfo63.cfo.in.th/CheckDataDtl.aspx?orgid=00503&amp;balance=%A7%BA%B4%D8%C5%3Cbr/%3E%A7%BA%CA%D1%C1%BE%D1%B9%B8%EC%A1%D1%B9&amp;month=4&amp;year=2020&amp;thetype=%A7%BA%CB%B9%E8%C7%C2%A7%D2%B9" TargetMode="External"/><Relationship Id="rId1227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4" Type="http://schemas.openxmlformats.org/officeDocument/2006/relationships/hyperlink" Target="http://hfo63.cfo.in.th/CheckDataDtl.aspx?orgid=04196&amp;balance=%A7%BA%B4%D8%C5%3Cbr/%3E%A7%BA%CA%D1%C1%BE%D1%B9%B8%EC%A1%D1%B9&amp;month=4&amp;year=2020&amp;thetype=%A7%BA%CB%B9%E8%C7%C2%A7%D2%B9" TargetMode="External"/><Relationship Id="rId1641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879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2057" Type="http://schemas.openxmlformats.org/officeDocument/2006/relationships/image" Target="../media/image5.emf"/><Relationship Id="rId4" Type="http://schemas.openxmlformats.org/officeDocument/2006/relationships/hyperlink" Target="http://hfo63.cfo.in.th/CheckDataDtl.aspx?orgid=00514&amp;balance=&amp;month=4&amp;year=2020&amp;thetype=%A7%BA%CB%B9%E8%C7%C2%A7%D2%B9" TargetMode="External"/><Relationship Id="rId236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3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650" Type="http://schemas.openxmlformats.org/officeDocument/2006/relationships/hyperlink" Target="http://hfo63.cfo.in.th/CheckDataDtl.aspx?orgid=04741&amp;balance=%A7%BA%B4%D8%C5%3Cbr/%3E%A7%BA%CA%D1%C1%BE%D1%B9%B8%EC%A1%D1%B9&amp;month=4&amp;year=2020&amp;thetype=%A7%BA%CB%B9%E8%C7%C2%A7%D2%B9" TargetMode="External"/><Relationship Id="rId888" Type="http://schemas.openxmlformats.org/officeDocument/2006/relationships/hyperlink" Target="http://hfo63.cfo.in.th/CheckDataDtl.aspx?orgid=05477&amp;balance=%A7%BA%B4%D8%C5%3Cbr/%3E%A7%BA%CA%D1%C1%BE%D1%B9%B8%EC%A1%D1%B9&amp;month=4&amp;year=2020&amp;thetype=%A7%BA%CB%B9%E8%C7%C2%A7%D2%B9" TargetMode="External"/><Relationship Id="rId1073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280" Type="http://schemas.openxmlformats.org/officeDocument/2006/relationships/hyperlink" Target="http://hfo63.cfo.in.th/CheckDataDtl.aspx?orgid=04834&amp;balance=%A7%BA%B4%D8%C5%3Cbr/%3E%A7%BA%CA%D1%C1%BE%D1%B9%B8%EC%A1%D1%B9&amp;month=4&amp;year=2020&amp;thetype=%A7%BA%CB%B9%E8%C7%C2%A7%D2%B9" TargetMode="External"/><Relationship Id="rId1501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739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1946" Type="http://schemas.openxmlformats.org/officeDocument/2006/relationships/hyperlink" Target="http://hfo63.cfo.in.th/CheckDataDtl.aspx?orgid=11015&amp;balance=%A7%BA%B4%D8%C5%3Cbr/%3E%A7%BA%CA%D1%C1%BE%D1%B9%B8%EC%A1%D1%B9&amp;month=4&amp;year=2020&amp;thetype=%A7%BA%CB%B9%E8%C7%C2%A7%D2%B9" TargetMode="External"/><Relationship Id="rId303" Type="http://schemas.openxmlformats.org/officeDocument/2006/relationships/hyperlink" Target="http://hfo63.cfo.in.th/CheckDataDtl.aspx?orgid=11107&amp;balance=%A7%BA%B4%D8%C5%3Cbr/%3E%A7%BA%CA%D1%C1%BE%D1%B9%B8%EC%A1%D1%B9&amp;month=4&amp;year=2020&amp;thetype=%A7%BA%CB%B9%E8%C7%C2%A7%D2%B9" TargetMode="External"/><Relationship Id="rId748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5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140" Type="http://schemas.openxmlformats.org/officeDocument/2006/relationships/hyperlink" Target="http://hfo63.cfo.in.th/CheckDataDtl.aspx?orgid=11096&amp;balance=%A7%BA%B4%D8%C5%3Cbr/%3E%A7%BA%CA%D1%C1%BE%D1%B9%B8%EC%A1%D1%B9&amp;month=4&amp;year=2020&amp;thetype=%A7%BA%CB%B9%E8%C7%C2%A7%D2%B9" TargetMode="External"/><Relationship Id="rId1378" Type="http://schemas.openxmlformats.org/officeDocument/2006/relationships/hyperlink" Target="http://hfo63.cfo.in.th/CheckDataDtl.aspx?orgid=28811&amp;balance=%A7%BA%B4%D8%C5%3Cbr/%3E%A7%BA%CA%D1%C1%BE%D1%B9%B8%EC%A1%D1%B9&amp;month=4&amp;year=2020&amp;thetype=%A7%BA%CB%B9%E8%C7%C2%A7%D2%B9" TargetMode="External"/><Relationship Id="rId1585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2" Type="http://schemas.openxmlformats.org/officeDocument/2006/relationships/hyperlink" Target="http://hfo63.cfo.in.th/CheckDataDtl.aspx?orgid=04589&amp;balance=%A7%BA%B4%D8%C5%3Cbr/%3E%A7%BA%CA%D1%C1%BE%D1%B9%B8%EC%A1%D1%B9&amp;month=4&amp;year=2020&amp;thetype=%A7%BA%CB%B9%E8%C7%C2%A7%D2%B9" TargetMode="External"/><Relationship Id="rId1806" Type="http://schemas.openxmlformats.org/officeDocument/2006/relationships/hyperlink" Target="http://hfo63.cfo.in.th/CheckDataDtl.aspx?orgid=04597&amp;balance=%A7%BA%B4%D8%C5%3Cbr/%3E%A7%BA%CA%D1%C1%BE%D1%B9%B8%EC%A1%D1%B9&amp;month=4&amp;year=2020&amp;thetype=%A7%BA%CB%B9%E8%C7%C2%A7%D2%B9" TargetMode="External"/><Relationship Id="rId84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387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10" Type="http://schemas.openxmlformats.org/officeDocument/2006/relationships/hyperlink" Target="http://hfo63.cfo.in.th/CheckDataDtl.aspx?orgid=04669&amp;balance=%A7%BA%B4%D8%C5%3Cbr/%3E%A7%BA%CA%D1%C1%BE%D1%B9%B8%EC%A1%D1%B9&amp;month=4&amp;year=2020&amp;thetype=%A7%BA%CB%B9%E8%C7%C2%A7%D2%B9" TargetMode="External"/><Relationship Id="rId594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608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5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8" Type="http://schemas.openxmlformats.org/officeDocument/2006/relationships/hyperlink" Target="http://hfo63.cfo.in.th/CheckDataDtl.aspx?orgid=04794&amp;balance=%A7%BA%B4%D8%C5%3Cbr/%3E%A7%BA%CA%D1%C1%BE%D1%B9%B8%EC%A1%D1%B9&amp;month=4&amp;year=2020&amp;thetype=%A7%BA%CB%B9%E8%C7%C2%A7%D2%B9" TargetMode="External"/><Relationship Id="rId1445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2" Type="http://schemas.openxmlformats.org/officeDocument/2006/relationships/hyperlink" Target="http://hfo63.cfo.in.th/CheckDataDtl.aspx?orgid=04519&amp;balance=%A7%BA%B4%D8%C5%3Cbr/%3E%A7%BA%CA%D1%C1%BE%D1%B9%B8%EC%A1%D1%B9&amp;month=4&amp;year=2020&amp;thetype=%A7%BA%CB%B9%E8%C7%C2%A7%D2%B9" TargetMode="External"/><Relationship Id="rId247" Type="http://schemas.openxmlformats.org/officeDocument/2006/relationships/hyperlink" Target="http://hfo63.cfo.in.th/CheckDataDtl.aspx?orgid=05717&amp;balance=%A7%BA%B4%D8%C5%3Cbr/%3E%A7%BA%CA%D1%C1%BE%D1%B9%B8%EC%A1%D1%B9&amp;month=4&amp;year=2020&amp;thetype=%A7%BA%CB%B9%E8%C7%C2%A7%D2%B9" TargetMode="External"/><Relationship Id="rId899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00" Type="http://schemas.openxmlformats.org/officeDocument/2006/relationships/hyperlink" Target="http://hfo63.cfo.in.th/CheckDataDtl.aspx?orgid=05533&amp;balance=%A7%BA%B4%D8%C5%3Cbr/%3E%A7%BA%CA%D1%C1%BE%D1%B9%B8%EC%A1%D1%B9&amp;month=4&amp;year=2020&amp;thetype=%A7%BA%CB%B9%E8%C7%C2%A7%D2%B9" TargetMode="External"/><Relationship Id="rId1084" Type="http://schemas.openxmlformats.org/officeDocument/2006/relationships/hyperlink" Target="http://hfo63.cfo.in.th/CheckDataDtl.aspx?orgid=05575&amp;balance=%A7%BA%B4%D8%C5%3Cbr/%3E%A7%BA%CA%D1%C1%BE%D1%B9%B8%EC%A1%D1%B9&amp;month=4&amp;year=2020&amp;thetype=%A7%BA%CB%B9%E8%C7%C2%A7%D2%B9" TargetMode="External"/><Relationship Id="rId1305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957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07" Type="http://schemas.openxmlformats.org/officeDocument/2006/relationships/hyperlink" Target="http://hfo63.cfo.in.th/CheckDataDtl.aspx?orgid=05642&amp;balance=%A7%BA%B4%D8%C5%3Cbr/%3E%A7%BA%CA%D1%C1%BE%D1%B9%B8%EC%A1%D1%B9&amp;month=4&amp;year=2020&amp;thetype=%A7%BA%CB%B9%E8%C7%C2%A7%D2%B9" TargetMode="External"/><Relationship Id="rId454" Type="http://schemas.openxmlformats.org/officeDocument/2006/relationships/hyperlink" Target="http://hfo63.cfo.in.th/CheckDataDtl.aspx?orgid=04893&amp;balance=%A7%BA%B4%D8%C5%3Cbr/%3E%A7%BA%CA%D1%C1%BE%D1%B9%B8%EC%A1%D1%B9&amp;month=4&amp;year=2020&amp;thetype=%A7%BA%CB%B9%E8%C7%C2%A7%D2%B9" TargetMode="External"/><Relationship Id="rId661" Type="http://schemas.openxmlformats.org/officeDocument/2006/relationships/hyperlink" Target="http://hfo63.cfo.in.th/CheckDataDtl.aspx?orgid=04747&amp;balance=%A7%BA%B4%D8%C5%3Cbr/%3E%A7%BA%CA%D1%C1%BE%D1%B9%B8%EC%A1%D1%B9&amp;month=4&amp;year=2020&amp;thetype=%A7%BA%CB%B9%E8%C7%C2%A7%D2%B9" TargetMode="External"/><Relationship Id="rId759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66" Type="http://schemas.openxmlformats.org/officeDocument/2006/relationships/hyperlink" Target="http://hfo63.cfo.in.th/CheckDataDtl.aspx?orgid=05516&amp;balance=%A7%BA%B4%D8%C5%3Cbr/%3E%A7%BA%CA%D1%C1%BE%D1%B9%B8%EC%A1%D1%B9&amp;month=4&amp;year=2020&amp;thetype=%A7%BA%CB%B9%E8%C7%C2%A7%D2%B9" TargetMode="External"/><Relationship Id="rId1291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89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12" Type="http://schemas.openxmlformats.org/officeDocument/2006/relationships/hyperlink" Target="http://hfo63.cfo.in.th/CheckDataDtl.aspx?orgid=04235&amp;balance=%A7%BA%B4%D8%C5%3Cbr/%3E%A7%BA%CA%D1%C1%BE%D1%B9%B8%EC%A1%D1%B9&amp;month=4&amp;year=2020&amp;thetype=%A7%BA%CB%B9%E8%C7%C2%A7%D2%B9" TargetMode="External"/><Relationship Id="rId1596" Type="http://schemas.openxmlformats.org/officeDocument/2006/relationships/hyperlink" Target="http://hfo63.cfo.in.th/CheckDataDtl.aspx?orgid=04489&amp;balance=%A7%BA%B4%D8%C5%3Cbr/%3E%A7%BA%CA%D1%C1%BE%D1%B9%B8%EC%A1%D1%B9&amp;month=4&amp;year=2020&amp;thetype=%A7%BA%CB%B9%E8%C7%C2%A7%D2%B9" TargetMode="External"/><Relationship Id="rId1817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1" Type="http://schemas.openxmlformats.org/officeDocument/2006/relationships/hyperlink" Target="http://hfo63.cfo.in.th/CheckDataDtl.aspx?orgid=00521&amp;balance=&amp;month=4&amp;year=2020&amp;thetype=%A7%BA%CB%B9%E8%C7%C2%A7%D2%B9" TargetMode="External"/><Relationship Id="rId314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398" Type="http://schemas.openxmlformats.org/officeDocument/2006/relationships/hyperlink" Target="http://hfo63.cfo.in.th/CheckDataDtl.aspx?orgid=04849&amp;balance=%A7%BA%B4%D8%C5%3Cbr/%3E%A7%BA%CA%D1%C1%BE%D1%B9%B8%EC%A1%D1%B9&amp;month=4&amp;year=2020&amp;thetype=%A7%BA%CB%B9%E8%C7%C2%A7%D2%B9" TargetMode="External"/><Relationship Id="rId521" Type="http://schemas.openxmlformats.org/officeDocument/2006/relationships/hyperlink" Target="http://hfo63.cfo.in.th/CheckDataDtl.aspx?orgid=04675&amp;balance=%A7%BA%B4%D8%C5%3Cbr/%3E%A7%BA%CA%D1%C1%BE%D1%B9%B8%EC%A1%D1%B9&amp;month=4&amp;year=2020&amp;thetype=%A7%BA%CB%B9%E8%C7%C2%A7%D2%B9" TargetMode="External"/><Relationship Id="rId619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1151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249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95" Type="http://schemas.openxmlformats.org/officeDocument/2006/relationships/hyperlink" Target="http://hfo63.cfo.in.th/CheckDataDtl.aspx?orgid=05636&amp;balance=%A7%BA%B4%D8%C5%3Cbr/%3E%A7%BA%CA%D1%C1%BE%D1%B9%B8%EC%A1%D1%B9&amp;month=4&amp;year=2020&amp;thetype=%A7%BA%CB%B9%E8%C7%C2%A7%D2%B9" TargetMode="External"/><Relationship Id="rId160" Type="http://schemas.openxmlformats.org/officeDocument/2006/relationships/hyperlink" Target="http://hfo63.cfo.in.th/CheckDataDtl.aspx?orgid=05670&amp;balance=%A7%BA%B4%D8%C5%3Cbr/%3E%A7%BA%CA%D1%C1%BE%D1%B9%B8%EC%A1%D1%B9&amp;month=4&amp;year=2020&amp;thetype=%A7%BA%CB%B9%E8%C7%C2%A7%D2%B9" TargetMode="External"/><Relationship Id="rId826" Type="http://schemas.openxmlformats.org/officeDocument/2006/relationships/hyperlink" Target="http://hfo63.cfo.in.th/CheckDataDtl.aspx?orgid=05446&amp;balance=%A7%BA%B4%D8%C5%3Cbr/%3E%A7%BA%CA%D1%C1%BE%D1%B9%B8%EC%A1%D1%B9&amp;month=4&amp;year=2020&amp;thetype=%A7%BA%CB%B9%E8%C7%C2%A7%D2%B9" TargetMode="External"/><Relationship Id="rId1011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109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456" Type="http://schemas.openxmlformats.org/officeDocument/2006/relationships/hyperlink" Target="http://hfo63.cfo.in.th/CheckDataDtl.aspx?orgid=04207&amp;balance=%A7%BA%B4%D8%C5%3Cbr/%3E%A7%BA%CA%D1%C1%BE%D1%B9%B8%EC%A1%D1%B9&amp;month=4&amp;year=2020&amp;thetype=%A7%BA%CB%B9%E8%C7%C2%A7%D2%B9" TargetMode="External"/><Relationship Id="rId1663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1870" Type="http://schemas.openxmlformats.org/officeDocument/2006/relationships/hyperlink" Target="http://hfo63.cfo.in.th/CheckDataDtl.aspx?orgid=04630&amp;balance=%A7%BA%B4%D8%C5%3Cbr/%3E%A7%BA%CA%D1%C1%BE%D1%B9%B8%EC%A1%D1%B9&amp;month=4&amp;year=2020&amp;thetype=%A7%BA%CB%B9%E8%C7%C2%A7%D2%B9" TargetMode="External"/><Relationship Id="rId1968" Type="http://schemas.openxmlformats.org/officeDocument/2006/relationships/hyperlink" Target="http://hfo63.cfo.in.th/CheckDataDtl.aspx?orgid=11026&amp;balance=%A7%BA%B4%D8%C5%3Cbr/%3E%A7%BA%CA%D1%C1%BE%D1%B9%B8%EC%A1%D1%B9&amp;month=4&amp;year=2020&amp;thetype=%A7%BA%CB%B9%E8%C7%C2%A7%D2%B9" TargetMode="External"/><Relationship Id="rId258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5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672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1095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316" Type="http://schemas.openxmlformats.org/officeDocument/2006/relationships/hyperlink" Target="http://hfo63.cfo.in.th/CheckDataDtl.aspx?orgid=04864&amp;balance=%A7%BA%B4%D8%C5%3Cbr/%3E%A7%BA%CA%D1%C1%BE%D1%B9%B8%EC%A1%D1%B9&amp;month=4&amp;year=2020&amp;thetype=%A7%BA%CB%B9%E8%C7%C2%A7%D2%B9" TargetMode="External"/><Relationship Id="rId1523" Type="http://schemas.openxmlformats.org/officeDocument/2006/relationships/hyperlink" Target="http://hfo63.cfo.in.th/CheckDataDtl.aspx?orgid=04240&amp;balance=%A7%BA%B4%D8%C5%3Cbr/%3E%A7%BA%CA%D1%C1%BE%D1%B9%B8%EC%A1%D1%B9&amp;month=4&amp;year=2020&amp;thetype=%A7%BA%CB%B9%E8%C7%C2%A7%D2%B9" TargetMode="External"/><Relationship Id="rId1730" Type="http://schemas.openxmlformats.org/officeDocument/2006/relationships/hyperlink" Target="http://hfo63.cfo.in.th/CheckDataDtl.aspx?orgid=04558&amp;balance=%A7%BA%B4%D8%C5%3Cbr/%3E%A7%BA%CA%D1%C1%BE%D1%B9%B8%EC%A1%D1%B9&amp;month=4&amp;year=2020&amp;thetype=%A7%BA%CB%B9%E8%C7%C2%A7%D2%B9" TargetMode="External"/><Relationship Id="rId22" Type="http://schemas.openxmlformats.org/officeDocument/2006/relationships/hyperlink" Target="http://hfo63.cfo.in.th/CheckDataDtl.aspx?orgid=05599&amp;balance=%A7%BA%B4%D8%C5%3Cbr/%3E%A7%BA%CA%D1%C1%BE%D1%B9%B8%EC%A1%D1%B9&amp;month=4&amp;year=2020&amp;thetype=%A7%BA%CB%B9%E8%C7%C2%A7%D2%B9" TargetMode="External"/><Relationship Id="rId118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325" Type="http://schemas.openxmlformats.org/officeDocument/2006/relationships/hyperlink" Target="http://hfo63.cfo.in.th/CheckDataDtl.aspx?orgid=13982&amp;balance=%A7%BA%B4%D8%C5%3Cbr/%3E%A7%BA%CA%D1%C1%BE%D1%B9%B8%EC%A1%D1%B9&amp;month=4&amp;year=2020&amp;thetype=%A7%BA%CB%B9%E8%C7%C2%A7%D2%B9" TargetMode="External"/><Relationship Id="rId532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977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162" Type="http://schemas.openxmlformats.org/officeDocument/2006/relationships/hyperlink" Target="http://hfo63.cfo.in.th/CheckDataDtl.aspx?orgid=13968&amp;balance=%A7%BA%B4%D8%C5%3Cbr/%3E%A7%BA%CA%D1%C1%BE%D1%B9%B8%EC%A1%D1%B9&amp;month=4&amp;year=2020&amp;thetype=%A7%BA%CB%B9%E8%C7%C2%A7%D2%B9" TargetMode="External"/><Relationship Id="rId1828" Type="http://schemas.openxmlformats.org/officeDocument/2006/relationships/hyperlink" Target="http://hfo63.cfo.in.th/CheckDataDtl.aspx?orgid=04608&amp;balance=%A7%BA%B4%D8%C5%3Cbr/%3E%A7%BA%CA%D1%C1%BE%D1%B9%B8%EC%A1%D1%B9&amp;month=4&amp;year=2020&amp;thetype=%A7%BA%CB%B9%E8%C7%C2%A7%D2%B9" TargetMode="External"/><Relationship Id="rId2006" Type="http://schemas.openxmlformats.org/officeDocument/2006/relationships/hyperlink" Target="http://hfo63.cfo.in.th/CheckDataDtl.aspx?orgid=13919&amp;balance=%A7%BA%B4%D8%C5%3Cbr/%3E%A7%BA%CA%D1%C1%BE%D1%B9%B8%EC%A1%D1%B9&amp;month=4&amp;year=2020&amp;thetype=%A7%BA%CB%B9%E8%C7%C2%A7%D2%B9" TargetMode="External"/><Relationship Id="rId171" Type="http://schemas.openxmlformats.org/officeDocument/2006/relationships/hyperlink" Target="http://hfo63.cfo.in.th/CheckDataDtl.aspx?orgid=05676&amp;balance=%A7%BA%B4%D8%C5%3Cbr/%3E%A7%BA%CA%D1%C1%BE%D1%B9%B8%EC%A1%D1%B9&amp;month=4&amp;year=2020&amp;thetype=%A7%BA%CB%B9%E8%C7%C2%A7%D2%B9" TargetMode="External"/><Relationship Id="rId837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2" Type="http://schemas.openxmlformats.org/officeDocument/2006/relationships/hyperlink" Target="http://hfo63.cfo.in.th/CheckDataDtl.aspx?orgid=05544&amp;balance=%A7%BA%B4%D8%C5%3Cbr/%3E%A7%BA%CA%D1%C1%BE%D1%B9%B8%EC%A1%D1%B9&amp;month=4&amp;year=2020&amp;thetype=%A7%BA%CB%B9%E8%C7%C2%A7%D2%B9" TargetMode="External"/><Relationship Id="rId1467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1674" Type="http://schemas.openxmlformats.org/officeDocument/2006/relationships/hyperlink" Target="http://hfo63.cfo.in.th/CheckDataDtl.aspx?orgid=04530&amp;balance=%A7%BA%B4%D8%C5%3Cbr/%3E%A7%BA%CA%D1%C1%BE%D1%B9%B8%EC%A1%D1%B9&amp;month=4&amp;year=2020&amp;thetype=%A7%BA%CB%B9%E8%C7%C2%A7%D2%B9" TargetMode="External"/><Relationship Id="rId1881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269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476" Type="http://schemas.openxmlformats.org/officeDocument/2006/relationships/hyperlink" Target="http://hfo63.cfo.in.th/CheckDataDtl.aspx?orgid=11049&amp;balance=%A7%BA%B4%D8%C5%3Cbr/%3E%A7%BA%CA%D1%C1%BE%D1%B9%B8%EC%A1%D1%B9&amp;month=4&amp;year=2020&amp;thetype=%A7%BA%CB%B9%E8%C7%C2%A7%D2%B9" TargetMode="External"/><Relationship Id="rId683" Type="http://schemas.openxmlformats.org/officeDocument/2006/relationships/hyperlink" Target="http://hfo63.cfo.in.th/CheckDataDtl.aspx?orgid=04759&amp;balance=%A7%BA%B4%D8%C5%3Cbr/%3E%A7%BA%CA%D1%C1%BE%D1%B9%B8%EC%A1%D1%B9&amp;month=4&amp;year=2020&amp;thetype=%A7%BA%CB%B9%E8%C7%C2%A7%D2%B9" TargetMode="External"/><Relationship Id="rId890" Type="http://schemas.openxmlformats.org/officeDocument/2006/relationships/hyperlink" Target="http://hfo63.cfo.in.th/CheckDataDtl.aspx?orgid=05478&amp;balance=%A7%BA%B4%D8%C5%3Cbr/%3E%A7%BA%CA%D1%C1%BE%D1%B9%B8%EC%A1%D1%B9&amp;month=4&amp;year=2020&amp;thetype=%A7%BA%CB%B9%E8%C7%C2%A7%D2%B9" TargetMode="External"/><Relationship Id="rId904" Type="http://schemas.openxmlformats.org/officeDocument/2006/relationships/hyperlink" Target="http://hfo63.cfo.in.th/CheckDataDtl.aspx?orgid=05485&amp;balance=%A7%BA%B4%D8%C5%3Cbr/%3E%A7%BA%CA%D1%C1%BE%D1%B9%B8%EC%A1%D1%B9&amp;month=4&amp;year=2020&amp;thetype=%A7%BA%CB%B9%E8%C7%C2%A7%D2%B9" TargetMode="External"/><Relationship Id="rId1327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4" Type="http://schemas.openxmlformats.org/officeDocument/2006/relationships/hyperlink" Target="http://hfo63.cfo.in.th/CheckDataDtl.aspx?orgid=04246&amp;balance=%A7%BA%B4%D8%C5%3Cbr/%3E%A7%BA%CA%D1%C1%BE%D1%B9%B8%EC%A1%D1%B9&amp;month=4&amp;year=2020&amp;thetype=%A7%BA%CB%B9%E8%C7%C2%A7%D2%B9" TargetMode="External"/><Relationship Id="rId1741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1979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33" Type="http://schemas.openxmlformats.org/officeDocument/2006/relationships/hyperlink" Target="http://hfo63.cfo.in.th/CheckDataDtl.aspx?orgid=05605&amp;balance=%A7%BA%B4%D8%C5%3Cbr/%3E%A7%BA%CA%D1%C1%BE%D1%B9%B8%EC%A1%D1%B9&amp;month=4&amp;year=2020&amp;thetype=%A7%BA%CB%B9%E8%C7%C2%A7%D2%B9" TargetMode="External"/><Relationship Id="rId129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36" Type="http://schemas.openxmlformats.org/officeDocument/2006/relationships/hyperlink" Target="http://hfo63.cfo.in.th/CheckDataDtl.aspx?orgid=24724&amp;balance=%A7%BA%B4%D8%C5%3Cbr/%3E%A7%BA%CA%D1%C1%BE%D1%B9%B8%EC%A1%D1%B9&amp;month=4&amp;year=2020&amp;thetype=%A7%BA%CB%B9%E8%C7%C2%A7%D2%B9" TargetMode="External"/><Relationship Id="rId543" Type="http://schemas.openxmlformats.org/officeDocument/2006/relationships/hyperlink" Target="http://hfo63.cfo.in.th/CheckDataDtl.aspx?orgid=04686&amp;balance=%A7%BA%B4%D8%C5%3Cbr/%3E%A7%BA%CA%D1%C1%BE%D1%B9%B8%EC%A1%D1%B9&amp;month=4&amp;year=2020&amp;thetype=%A7%BA%CB%B9%E8%C7%C2%A7%D2%B9" TargetMode="External"/><Relationship Id="rId988" Type="http://schemas.openxmlformats.org/officeDocument/2006/relationships/hyperlink" Target="http://hfo63.cfo.in.th/CheckDataDtl.aspx?orgid=05527&amp;balance=%A7%BA%B4%D8%C5%3Cbr/%3E%A7%BA%CA%D1%C1%BE%D1%B9%B8%EC%A1%D1%B9&amp;month=4&amp;year=2020&amp;thetype=%A7%BA%CB%B9%E8%C7%C2%A7%D2%B9" TargetMode="External"/><Relationship Id="rId1173" Type="http://schemas.openxmlformats.org/officeDocument/2006/relationships/hyperlink" Target="http://hfo63.cfo.in.th/CheckDataDtl.aspx?orgid=13973&amp;balance=%A7%BA%B4%D8%C5%3Cbr/%3E%A7%BA%CA%D1%C1%BE%D1%B9%B8%EC%A1%D1%B9&amp;month=4&amp;year=2020&amp;thetype=%A7%BA%CB%B9%E8%C7%C2%A7%D2%B9" TargetMode="External"/><Relationship Id="rId1380" Type="http://schemas.openxmlformats.org/officeDocument/2006/relationships/hyperlink" Target="http://hfo63.cfo.in.th/CheckDataDtl.aspx?orgid=28815&amp;balance=%A7%BA%B4%D8%C5%3Cbr/%3E%A7%BA%CA%D1%C1%BE%D1%B9%B8%EC%A1%D1%B9&amp;month=4&amp;year=2020&amp;thetype=%A7%BA%CB%B9%E8%C7%C2%A7%D2%B9" TargetMode="External"/><Relationship Id="rId1601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9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2017" Type="http://schemas.openxmlformats.org/officeDocument/2006/relationships/hyperlink" Target="http://hfo63.cfo.in.th/CheckDataDtl.aspx?orgid=14247&amp;balance=%A7%BA%B4%D8%C5%3Cbr/%3E%A7%BA%CA%D1%C1%BE%D1%B9%B8%EC%A1%D1%B9&amp;month=4&amp;year=2020&amp;thetype=%A7%BA%CB%B9%E8%C7%C2%A7%D2%B9" TargetMode="External"/><Relationship Id="rId182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403" Type="http://schemas.openxmlformats.org/officeDocument/2006/relationships/hyperlink" Target="http://hfo63.cfo.in.th/CheckDataDtl.aspx?orgid=04851&amp;balance=%A7%BA%B4%D8%C5%3Cbr/%3E%A7%BA%CA%D1%C1%BE%D1%B9%B8%EC%A1%D1%B9&amp;month=4&amp;year=2020&amp;thetype=%A7%BA%CB%B9%E8%C7%C2%A7%D2%B9" TargetMode="External"/><Relationship Id="rId750" Type="http://schemas.openxmlformats.org/officeDocument/2006/relationships/hyperlink" Target="http://hfo63.cfo.in.th/CheckDataDtl.aspx?orgid=11039&amp;balance=%A7%BA%B4%D8%C5%3Cbr/%3E%A7%BA%CA%D1%C1%BE%D1%B9%B8%EC%A1%D1%B9&amp;month=4&amp;year=2020&amp;thetype=%A7%BA%CB%B9%E8%C7%C2%A7%D2%B9" TargetMode="External"/><Relationship Id="rId848" Type="http://schemas.openxmlformats.org/officeDocument/2006/relationships/hyperlink" Target="http://hfo63.cfo.in.th/CheckDataDtl.aspx?orgid=05457&amp;balance=%A7%BA%B4%D8%C5%3Cbr/%3E%A7%BA%CA%D1%C1%BE%D1%B9%B8%EC%A1%D1%B9&amp;month=4&amp;year=2020&amp;thetype=%A7%BA%CB%B9%E8%C7%C2%A7%D2%B9" TargetMode="External"/><Relationship Id="rId1033" Type="http://schemas.openxmlformats.org/officeDocument/2006/relationships/hyperlink" Target="http://hfo63.cfo.in.th/CheckDataDtl.aspx?orgid=05549&amp;balance=%A7%BA%B4%D8%C5%3Cbr/%3E%A7%BA%CA%D1%C1%BE%D1%B9%B8%EC%A1%D1%B9&amp;month=4&amp;year=2020&amp;thetype=%A7%BA%CB%B9%E8%C7%C2%A7%D2%B9" TargetMode="External"/><Relationship Id="rId1478" Type="http://schemas.openxmlformats.org/officeDocument/2006/relationships/hyperlink" Target="http://hfo63.cfo.in.th/CheckDataDtl.aspx?orgid=04218&amp;balance=%A7%BA%B4%D8%C5%3Cbr/%3E%A7%BA%CA%D1%C1%BE%D1%B9%B8%EC%A1%D1%B9&amp;month=4&amp;year=2020&amp;thetype=%A7%BA%CB%B9%E8%C7%C2%A7%D2%B9" TargetMode="External"/><Relationship Id="rId1685" Type="http://schemas.openxmlformats.org/officeDocument/2006/relationships/hyperlink" Target="http://hfo63.cfo.in.th/CheckDataDtl.aspx?orgid=04535&amp;balance=%A7%BA%B4%D8%C5%3Cbr/%3E%A7%BA%CA%D1%C1%BE%D1%B9%B8%EC%A1%D1%B9&amp;month=4&amp;year=2020&amp;thetype=%A7%BA%CB%B9%E8%C7%C2%A7%D2%B9" TargetMode="External"/><Relationship Id="rId1892" Type="http://schemas.openxmlformats.org/officeDocument/2006/relationships/hyperlink" Target="http://hfo63.cfo.in.th/CheckDataDtl.aspx?orgid=04641&amp;balance=%A7%BA%B4%D8%C5%3Cbr/%3E%A7%BA%CA%D1%C1%BE%D1%B9%B8%EC%A1%D1%B9&amp;month=4&amp;year=2020&amp;thetype=%A7%BA%CB%B9%E8%C7%C2%A7%D2%B9" TargetMode="External"/><Relationship Id="rId1906" Type="http://schemas.openxmlformats.org/officeDocument/2006/relationships/hyperlink" Target="http://hfo63.cfo.in.th/CheckDataDtl.aspx?orgid=04648&amp;balance=%A7%BA%B4%D8%C5%3Cbr/%3E%A7%BA%CA%D1%C1%BE%D1%B9%B8%EC%A1%D1%B9&amp;month=4&amp;year=2020&amp;thetype=%A7%BA%CB%B9%E8%C7%C2%A7%D2%B9" TargetMode="External"/><Relationship Id="rId487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10" Type="http://schemas.openxmlformats.org/officeDocument/2006/relationships/hyperlink" Target="http://hfo63.cfo.in.th/CheckDataDtl.aspx?orgid=04721&amp;balance=%A7%BA%B4%D8%C5%3Cbr/%3E%A7%BA%CA%D1%C1%BE%D1%B9%B8%EC%A1%D1%B9&amp;month=4&amp;year=2020&amp;thetype=%A7%BA%CB%B9%E8%C7%C2%A7%D2%B9" TargetMode="External"/><Relationship Id="rId694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708" Type="http://schemas.openxmlformats.org/officeDocument/2006/relationships/hyperlink" Target="http://hfo63.cfo.in.th/CheckDataDtl.aspx?orgid=04771&amp;balance=%A7%BA%B4%D8%C5%3Cbr/%3E%A7%BA%CA%D1%C1%BE%D1%B9%B8%EC%A1%D1%B9&amp;month=4&amp;year=2020&amp;thetype=%A7%BA%CB%B9%E8%C7%C2%A7%D2%B9" TargetMode="External"/><Relationship Id="rId915" Type="http://schemas.openxmlformats.org/officeDocument/2006/relationships/hyperlink" Target="http://hfo63.cfo.in.th/CheckDataDtl.aspx?orgid=05490&amp;balance=%A7%BA%B4%D8%C5%3Cbr/%3E%A7%BA%CA%D1%C1%BE%D1%B9%B8%EC%A1%D1%B9&amp;month=4&amp;year=2020&amp;thetype=%A7%BA%CB%B9%E8%C7%C2%A7%D2%B9" TargetMode="External"/><Relationship Id="rId1240" Type="http://schemas.openxmlformats.org/officeDocument/2006/relationships/hyperlink" Target="http://hfo63.cfo.in.th/CheckDataDtl.aspx?orgid=04795&amp;balance=%A7%BA%B4%D8%C5%3Cbr/%3E%A7%BA%CA%D1%C1%BE%D1%B9%B8%EC%A1%D1%B9&amp;month=4&amp;year=2020&amp;thetype=%A7%BA%CB%B9%E8%C7%C2%A7%D2%B9" TargetMode="External"/><Relationship Id="rId1338" Type="http://schemas.openxmlformats.org/officeDocument/2006/relationships/hyperlink" Target="http://hfo63.cfo.in.th/CheckDataDtl.aspx?orgid=04902&amp;balance=%A7%BA%B4%D8%C5%3Cbr/%3E%A7%BA%CA%D1%C1%BE%D1%B9%B8%EC%A1%D1%B9&amp;month=4&amp;year=2020&amp;thetype=%A7%BA%CB%B9%E8%C7%C2%A7%D2%B9" TargetMode="External"/><Relationship Id="rId1545" Type="http://schemas.openxmlformats.org/officeDocument/2006/relationships/hyperlink" Target="http://hfo63.cfo.in.th/CheckDataDtl.aspx?orgid=10993&amp;balance=%A7%BA%B4%D8%C5%3Cbr/%3E%A7%BA%CA%D1%C1%BE%D1%B9%B8%EC%A1%D1%B9&amp;month=4&amp;year=2020&amp;thetype=%A7%BA%CB%B9%E8%C7%C2%A7%D2%B9" TargetMode="External"/><Relationship Id="rId347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999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00" Type="http://schemas.openxmlformats.org/officeDocument/2006/relationships/hyperlink" Target="http://hfo63.cfo.in.th/CheckDataDtl.aspx?orgid=05583&amp;balance=%A7%BA%B4%D8%C5%3Cbr/%3E%A7%BA%CA%D1%C1%BE%D1%B9%B8%EC%A1%D1%B9&amp;month=4&amp;year=2020&amp;thetype=%A7%BA%CB%B9%E8%C7%C2%A7%D2%B9" TargetMode="External"/><Relationship Id="rId1184" Type="http://schemas.openxmlformats.org/officeDocument/2006/relationships/hyperlink" Target="http://hfo63.cfo.in.th/CheckDataDtl.aspx?orgid=14887&amp;balance=%A7%BA%B4%D8%C5%3Cbr/%3E%A7%BA%CA%D1%C1%BE%D1%B9%B8%EC%A1%D1%B9&amp;month=4&amp;year=2020&amp;thetype=%A7%BA%CB%B9%E8%C7%C2%A7%D2%B9" TargetMode="External"/><Relationship Id="rId1405" Type="http://schemas.openxmlformats.org/officeDocument/2006/relationships/hyperlink" Target="http://hfo63.cfo.in.th/CheckDataDtl.aspx?orgid=04180&amp;balance=%A7%BA%B4%D8%C5%3Cbr/%3E%A7%BA%CA%D1%C1%BE%D1%B9%B8%EC%A1%D1%B9&amp;month=4&amp;year=2020&amp;thetype=%A7%BA%CB%B9%E8%C7%C2%A7%D2%B9" TargetMode="External"/><Relationship Id="rId1752" Type="http://schemas.openxmlformats.org/officeDocument/2006/relationships/hyperlink" Target="http://hfo63.cfo.in.th/CheckDataDtl.aspx?orgid=04569&amp;balance=%A7%BA%B4%D8%C5%3Cbr/%3E%A7%BA%CA%D1%C1%BE%D1%B9%B8%EC%A1%D1%B9&amp;month=4&amp;year=2020&amp;thetype=%A7%BA%CB%B9%E8%C7%C2%A7%D2%B9" TargetMode="External"/><Relationship Id="rId2028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44" Type="http://schemas.openxmlformats.org/officeDocument/2006/relationships/hyperlink" Target="http://hfo63.cfo.in.th/CheckDataDtl.aspx?orgid=05610&amp;balance=%A7%BA%B4%D8%C5%3Cbr/%3E%A7%BA%CA%D1%C1%BE%D1%B9%B8%EC%A1%D1%B9&amp;month=4&amp;year=2020&amp;thetype=%A7%BA%CB%B9%E8%C7%C2%A7%D2%B9" TargetMode="External"/><Relationship Id="rId554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1" Type="http://schemas.openxmlformats.org/officeDocument/2006/relationships/hyperlink" Target="http://hfo63.cfo.in.th/CheckDataDtl.aspx?orgid=13928&amp;balance=%A7%BA%B4%D8%C5%3Cbr/%3E%A7%BA%CA%D1%C1%BE%D1%B9%B8%EC%A1%D1%B9&amp;month=4&amp;year=2020&amp;thetype=%A7%BA%CB%B9%E8%C7%C2%A7%D2%B9" TargetMode="External"/><Relationship Id="rId859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391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1489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12" Type="http://schemas.openxmlformats.org/officeDocument/2006/relationships/hyperlink" Target="http://hfo63.cfo.in.th/CheckDataDtl.aspx?orgid=04497&amp;balance=%A7%BA%B4%D8%C5%3Cbr/%3E%A7%BA%CA%D1%C1%BE%D1%B9%B8%EC%A1%D1%B9&amp;month=4&amp;year=2020&amp;thetype=%A7%BA%CB%B9%E8%C7%C2%A7%D2%B9" TargetMode="External"/><Relationship Id="rId1696" Type="http://schemas.openxmlformats.org/officeDocument/2006/relationships/hyperlink" Target="http://hfo63.cfo.in.th/CheckDataDtl.aspx?orgid=04541&amp;balance=%A7%BA%B4%D8%C5%3Cbr/%3E%A7%BA%CA%D1%C1%BE%D1%B9%B8%EC%A1%D1%B9&amp;month=4&amp;year=2020&amp;thetype=%A7%BA%CB%B9%E8%C7%C2%A7%D2%B9" TargetMode="External"/><Relationship Id="rId1917" Type="http://schemas.openxmlformats.org/officeDocument/2006/relationships/hyperlink" Target="http://hfo63.cfo.in.th/CheckDataDtl.aspx?orgid=04653&amp;balance=%A7%BA%B4%D8%C5%3Cbr/%3E%A7%BA%CA%D1%C1%BE%D1%B9%B8%EC%A1%D1%B9&amp;month=4&amp;year=2020&amp;thetype=%A7%BA%CB%B9%E8%C7%C2%A7%D2%B9" TargetMode="External"/><Relationship Id="rId193" Type="http://schemas.openxmlformats.org/officeDocument/2006/relationships/hyperlink" Target="http://hfo63.cfo.in.th/CheckDataDtl.aspx?orgid=05688&amp;balance=%A7%BA%B4%D8%C5%3Cbr/%3E%A7%BA%CA%D1%C1%BE%D1%B9%B8%EC%A1%D1%B9&amp;month=4&amp;year=2020&amp;thetype=%A7%BA%CB%B9%E8%C7%C2%A7%D2%B9" TargetMode="External"/><Relationship Id="rId207" Type="http://schemas.openxmlformats.org/officeDocument/2006/relationships/hyperlink" Target="http://hfo63.cfo.in.th/CheckDataDtl.aspx?orgid=05696&amp;balance=%A7%BA%B4%D8%C5%3Cbr/%3E%A7%BA%CA%D1%C1%BE%D1%B9%B8%EC%A1%D1%B9&amp;month=4&amp;year=2020&amp;thetype=%A7%BA%CB%B9%E8%C7%C2%A7%D2%B9" TargetMode="External"/><Relationship Id="rId414" Type="http://schemas.openxmlformats.org/officeDocument/2006/relationships/hyperlink" Target="http://hfo63.cfo.in.th/CheckDataDtl.aspx?orgid=04873&amp;balance=%A7%BA%B4%D8%C5%3Cbr/%3E%A7%BA%CA%D1%C1%BE%D1%B9%B8%EC%A1%D1%B9&amp;month=4&amp;year=2020&amp;thetype=%A7%BA%CB%B9%E8%C7%C2%A7%D2%B9" TargetMode="External"/><Relationship Id="rId498" Type="http://schemas.openxmlformats.org/officeDocument/2006/relationships/hyperlink" Target="http://hfo63.cfo.in.th/CheckDataDtl.aspx?orgid=00426&amp;balance=&amp;month=4&amp;year=2020&amp;thetype=%A7%BA%CB%B9%E8%C7%C2%A7%D2%B9" TargetMode="External"/><Relationship Id="rId621" Type="http://schemas.openxmlformats.org/officeDocument/2006/relationships/hyperlink" Target="http://hfo63.cfo.in.th/CheckDataDtl.aspx?orgid=04727&amp;balance=%A7%BA%B4%D8%C5%3Cbr/%3E%A7%BA%CA%D1%C1%BE%D1%B9%B8%EC%A1%D1%B9&amp;month=4&amp;year=2020&amp;thetype=%A7%BA%CB%B9%E8%C7%C2%A7%D2%B9" TargetMode="External"/><Relationship Id="rId1044" Type="http://schemas.openxmlformats.org/officeDocument/2006/relationships/hyperlink" Target="http://hfo63.cfo.in.th/CheckDataDtl.aspx?orgid=05555&amp;balance=%A7%BA%B4%D8%C5%3Cbr/%3E%A7%BA%CA%D1%C1%BE%D1%B9%B8%EC%A1%D1%B9&amp;month=4&amp;year=2020&amp;thetype=%A7%BA%CB%B9%E8%C7%C2%A7%D2%B9" TargetMode="External"/><Relationship Id="rId1251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9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260" Type="http://schemas.openxmlformats.org/officeDocument/2006/relationships/hyperlink" Target="http://hfo63.cfo.in.th/CheckDataDtl.aspx?orgid=05723&amp;balance=%A7%BA%B4%D8%C5%3Cbr/%3E%A7%BA%CA%D1%C1%BE%D1%B9%B8%EC%A1%D1%B9&amp;month=4&amp;year=2020&amp;thetype=%A7%BA%CB%B9%E8%C7%C2%A7%D2%B9" TargetMode="External"/><Relationship Id="rId719" Type="http://schemas.openxmlformats.org/officeDocument/2006/relationships/hyperlink" Target="http://hfo63.cfo.in.th/CheckDataDtl.aspx?orgid=04777&amp;balance=%A7%BA%B4%D8%C5%3Cbr/%3E%A7%BA%CA%D1%C1%BE%D1%B9%B8%EC%A1%D1%B9&amp;month=4&amp;year=2020&amp;thetype=%A7%BA%CB%B9%E8%C7%C2%A7%D2%B9" TargetMode="External"/><Relationship Id="rId926" Type="http://schemas.openxmlformats.org/officeDocument/2006/relationships/hyperlink" Target="http://hfo63.cfo.in.th/CheckDataDtl.aspx?orgid=05496&amp;balance=%A7%BA%B4%D8%C5%3Cbr/%3E%A7%BA%CA%D1%C1%BE%D1%B9%B8%EC%A1%D1%B9&amp;month=4&amp;year=2020&amp;thetype=%A7%BA%CB%B9%E8%C7%C2%A7%D2%B9" TargetMode="External"/><Relationship Id="rId1111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556" Type="http://schemas.openxmlformats.org/officeDocument/2006/relationships/hyperlink" Target="http://hfo63.cfo.in.th/CheckDataDtl.aspx?orgid=14864&amp;balance=%A7%BA%B4%D8%C5%3Cbr/%3E%A7%BA%CA%D1%C1%BE%D1%B9%B8%EC%A1%D1%B9&amp;month=4&amp;year=2020&amp;thetype=%A7%BA%CB%B9%E8%C7%C2%A7%D2%B9" TargetMode="External"/><Relationship Id="rId1763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970" Type="http://schemas.openxmlformats.org/officeDocument/2006/relationships/hyperlink" Target="http://hfo63.cfo.in.th/CheckDataDtl.aspx?orgid=11027&amp;balance=%A7%BA%B4%D8%C5%3Cbr/%3E%A7%BA%CA%D1%C1%BE%D1%B9%B8%EC%A1%D1%B9&amp;month=4&amp;year=2020&amp;thetype=%A7%BA%CB%B9%E8%C7%C2%A7%D2%B9" TargetMode="External"/><Relationship Id="rId55" Type="http://schemas.openxmlformats.org/officeDocument/2006/relationships/hyperlink" Target="http://hfo63.cfo.in.th/CheckDataDtl.aspx?orgid=05616&amp;balance=%A7%BA%B4%D8%C5%3Cbr/%3E%A7%BA%CA%D1%C1%BE%D1%B9%B8%EC%A1%D1%B9&amp;month=4&amp;year=2020&amp;thetype=%A7%BA%CB%B9%E8%C7%C2%A7%D2%B9" TargetMode="External"/><Relationship Id="rId120" Type="http://schemas.openxmlformats.org/officeDocument/2006/relationships/hyperlink" Target="http://hfo63.cfo.in.th/CheckDataDtl.aspx?orgid=05649&amp;balance=%A7%BA%B4%D8%C5%3Cbr/%3E%A7%BA%CA%D1%C1%BE%D1%B9%B8%EC%A1%D1%B9&amp;month=4&amp;year=2020&amp;thetype=%A7%BA%CB%B9%E8%C7%C2%A7%D2%B9" TargetMode="External"/><Relationship Id="rId358" Type="http://schemas.openxmlformats.org/officeDocument/2006/relationships/hyperlink" Target="http://hfo63.cfo.in.th/CheckDataDtl.aspx?orgid=04813&amp;balance=%A7%BA%B4%D8%C5%3Cbr/%3E%A7%BA%CA%D1%C1%BE%D1%B9%B8%EC%A1%D1%B9&amp;month=4&amp;year=2020&amp;thetype=%A7%BA%CB%B9%E8%C7%C2%A7%D2%B9" TargetMode="External"/><Relationship Id="rId565" Type="http://schemas.openxmlformats.org/officeDocument/2006/relationships/hyperlink" Target="http://hfo63.cfo.in.th/CheckDataDtl.aspx?orgid=04697&amp;balance=%A7%BA%B4%D8%C5%3Cbr/%3E%A7%BA%CA%D1%C1%BE%D1%B9%B8%EC%A1%D1%B9&amp;month=4&amp;year=2020&amp;thetype=%A7%BA%CB%B9%E8%C7%C2%A7%D2%B9" TargetMode="External"/><Relationship Id="rId772" Type="http://schemas.openxmlformats.org/officeDocument/2006/relationships/hyperlink" Target="http://hfo63.cfo.in.th/CheckDataDtl.aspx?orgid=14353&amp;balance=%A7%BA%B4%D8%C5%3Cbr/%3E%A7%BA%CA%D1%C1%BE%D1%B9%B8%EC%A1%D1%B9&amp;month=4&amp;year=2020&amp;thetype=%A7%BA%CB%B9%E8%C7%C2%A7%D2%B9" TargetMode="External"/><Relationship Id="rId1195" Type="http://schemas.openxmlformats.org/officeDocument/2006/relationships/hyperlink" Target="http://hfo63.cfo.in.th/CheckDataDtl.aspx?orgid=23816&amp;balance=%A7%BA%B4%D8%C5%3Cbr/%3E%A7%BA%CA%D1%C1%BE%D1%B9%B8%EC%A1%D1%B9&amp;month=4&amp;year=2020&amp;thetype=%A7%BA%CB%B9%E8%C7%C2%A7%D2%B9" TargetMode="External"/><Relationship Id="rId1209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6" Type="http://schemas.openxmlformats.org/officeDocument/2006/relationships/hyperlink" Target="http://hfo63.cfo.in.th/CheckDataDtl.aspx?orgid=04187&amp;balance=%A7%BA%B4%D8%C5%3Cbr/%3E%A7%BA%CA%D1%C1%BE%D1%B9%B8%EC%A1%D1%B9&amp;month=4&amp;year=2020&amp;thetype=%A7%BA%CB%B9%E8%C7%C2%A7%D2%B9" TargetMode="External"/><Relationship Id="rId1623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830" Type="http://schemas.openxmlformats.org/officeDocument/2006/relationships/hyperlink" Target="http://hfo63.cfo.in.th/CheckDataDtl.aspx?orgid=04609&amp;balance=%A7%BA%B4%D8%C5%3Cbr/%3E%A7%BA%CA%D1%C1%BE%D1%B9%B8%EC%A1%D1%B9&amp;month=4&amp;year=2020&amp;thetype=%A7%BA%CB%B9%E8%C7%C2%A7%D2%B9" TargetMode="External"/><Relationship Id="rId2039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218" Type="http://schemas.openxmlformats.org/officeDocument/2006/relationships/hyperlink" Target="http://hfo63.cfo.in.th/CheckDataDtl.aspx?orgid=05702&amp;balance=%A7%BA%B4%D8%C5%3Cbr/%3E%A7%BA%CA%D1%C1%BE%D1%B9%B8%EC%A1%D1%B9&amp;month=4&amp;year=2020&amp;thetype=%A7%BA%CB%B9%E8%C7%C2%A7%D2%B9" TargetMode="External"/><Relationship Id="rId425" Type="http://schemas.openxmlformats.org/officeDocument/2006/relationships/hyperlink" Target="http://hfo63.cfo.in.th/CheckDataDtl.aspx?orgid=04878&amp;balance=%A7%BA%B4%D8%C5%3Cbr/%3E%A7%BA%CA%D1%C1%BE%D1%B9%B8%EC%A1%D1%B9&amp;month=4&amp;year=2020&amp;thetype=%A7%BA%CB%B9%E8%C7%C2%A7%D2%B9" TargetMode="External"/><Relationship Id="rId632" Type="http://schemas.openxmlformats.org/officeDocument/2006/relationships/hyperlink" Target="http://hfo63.cfo.in.th/CheckDataDtl.aspx?orgid=04732&amp;balance=%A7%BA%B4%D8%C5%3Cbr/%3E%A7%BA%CA%D1%C1%BE%D1%B9%B8%EC%A1%D1%B9&amp;month=4&amp;year=2020&amp;thetype=%A7%BA%CB%B9%E8%C7%C2%A7%D2%B9" TargetMode="External"/><Relationship Id="rId1055" Type="http://schemas.openxmlformats.org/officeDocument/2006/relationships/hyperlink" Target="http://hfo63.cfo.in.th/CheckDataDtl.aspx?orgid=05560&amp;balance=%A7%BA%B4%D8%C5%3Cbr/%3E%A7%BA%CA%D1%C1%BE%D1%B9%B8%EC%A1%D1%B9&amp;month=4&amp;year=2020&amp;thetype=%A7%BA%CB%B9%E8%C7%C2%A7%D2%B9" TargetMode="External"/><Relationship Id="rId1262" Type="http://schemas.openxmlformats.org/officeDocument/2006/relationships/hyperlink" Target="http://hfo63.cfo.in.th/CheckDataDtl.aspx?orgid=04806&amp;balance=%A7%BA%B4%D8%C5%3Cbr/%3E%A7%BA%E4%C1%E8%CA%D1%C1%BE%D1%B9%B8%EC%A1%D1%B9&amp;month=4&amp;year=2020&amp;thetype=%A7%BA%CB%B9%E8%C7%C2%A7%D2%B9" TargetMode="External"/><Relationship Id="rId1928" Type="http://schemas.openxmlformats.org/officeDocument/2006/relationships/hyperlink" Target="http://hfo63.cfo.in.th/CheckDataDtl.aspx?orgid=04659&amp;balance=%A7%BA%B4%D8%C5%3Cbr/%3E%A7%BA%CA%D1%C1%BE%D1%B9%B8%EC%A1%D1%B9&amp;month=4&amp;year=2020&amp;thetype=%A7%BA%CB%B9%E8%C7%C2%A7%D2%B9" TargetMode="External"/><Relationship Id="rId271" Type="http://schemas.openxmlformats.org/officeDocument/2006/relationships/hyperlink" Target="http://hfo63.cfo.in.th/CheckDataDtl.aspx?orgid=05729&amp;balance=%A7%BA%B4%D8%C5%3Cbr/%3E%A7%BA%CA%D1%C1%BE%D1%B9%B8%EC%A1%D1%B9&amp;month=4&amp;year=2020&amp;thetype=%A7%BA%CB%B9%E8%C7%C2%A7%D2%B9" TargetMode="External"/><Relationship Id="rId937" Type="http://schemas.openxmlformats.org/officeDocument/2006/relationships/hyperlink" Target="http://hfo63.cfo.in.th/CheckDataDtl.aspx?orgid=05501&amp;balance=%A7%BA%B4%D8%C5%3Cbr/%3E%A7%BA%CA%D1%C1%BE%D1%B9%B8%EC%A1%D1%B9&amp;month=4&amp;year=2020&amp;thetype=%A7%BA%CB%B9%E8%C7%C2%A7%D2%B9" TargetMode="External"/><Relationship Id="rId1122" Type="http://schemas.openxmlformats.org/officeDocument/2006/relationships/hyperlink" Target="http://hfo63.cfo.in.th/CheckDataDtl.aspx?orgid=05594&amp;balance=%A7%BA%B4%D8%C5%3Cbr/%3E%A7%BA%CA%D1%C1%BE%D1%B9%B8%EC%A1%D1%B9&amp;month=4&amp;year=2020&amp;thetype=%A7%BA%CB%B9%E8%C7%C2%A7%D2%B9" TargetMode="External"/><Relationship Id="rId1567" Type="http://schemas.openxmlformats.org/officeDocument/2006/relationships/hyperlink" Target="http://hfo63.cfo.in.th/CheckDataDtl.aspx?orgid=00404&amp;balance=&amp;month=4&amp;year=2020&amp;thetype=%A7%BA%CB%B9%E8%C7%C2%A7%D2%B9" TargetMode="External"/><Relationship Id="rId1774" Type="http://schemas.openxmlformats.org/officeDocument/2006/relationships/hyperlink" Target="http://hfo63.cfo.in.th/CheckDataDtl.aspx?orgid=04580&amp;balance=%A7%BA%B4%D8%C5%3Cbr/%3E%A7%BA%CA%D1%C1%BE%D1%B9%B8%EC%A1%D1%B9&amp;month=4&amp;year=2020&amp;thetype=%A7%BA%CB%B9%E8%C7%C2%A7%D2%B9" TargetMode="External"/><Relationship Id="rId1981" Type="http://schemas.openxmlformats.org/officeDocument/2006/relationships/hyperlink" Target="http://hfo63.cfo.in.th/CheckDataDtl.aspx?orgid=13905&amp;balance=%A7%BA%B4%D8%C5%3Cbr/%3E%A7%BA%CA%D1%C1%BE%D1%B9%B8%EC%A1%D1%B9&amp;month=4&amp;year=2020&amp;thetype=%A7%BA%CB%B9%E8%C7%C2%A7%D2%B9" TargetMode="External"/><Relationship Id="rId66" Type="http://schemas.openxmlformats.org/officeDocument/2006/relationships/hyperlink" Target="http://hfo63.cfo.in.th/CheckDataDtl.aspx?orgid=05621&amp;balance=%A7%BA%B4%D8%C5%3Cbr/%3E%A7%BA%CA%D1%C1%BE%D1%B9%B8%EC%A1%D1%B9&amp;month=4&amp;year=2020&amp;thetype=%A7%BA%CB%B9%E8%C7%C2%A7%D2%B9" TargetMode="External"/><Relationship Id="rId131" Type="http://schemas.openxmlformats.org/officeDocument/2006/relationships/hyperlink" Target="http://hfo63.cfo.in.th/CheckDataDtl.aspx?orgid=05656&amp;balance=%A7%BA%B4%D8%C5%3Cbr/%3E%A7%BA%CA%D1%C1%BE%D1%B9%B8%EC%A1%D1%B9&amp;month=4&amp;year=2020&amp;thetype=%A7%BA%CB%B9%E8%C7%C2%A7%D2%B9" TargetMode="External"/><Relationship Id="rId369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6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3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990" Type="http://schemas.openxmlformats.org/officeDocument/2006/relationships/hyperlink" Target="http://hfo63.cfo.in.th/CheckDataDtl.aspx?orgid=05528&amp;balance=%A7%BA%B4%D8%C5%3Cbr/%3E%A7%BA%CA%D1%C1%BE%D1%B9%B8%EC%A1%D1%B9&amp;month=4&amp;year=2020&amp;thetype=%A7%BA%CB%B9%E8%C7%C2%A7%D2%B9" TargetMode="External"/><Relationship Id="rId1427" Type="http://schemas.openxmlformats.org/officeDocument/2006/relationships/hyperlink" Target="http://hfo63.cfo.in.th/CheckDataDtl.aspx?orgid=04192&amp;balance=%A7%BA%B4%D8%C5%3Cbr/%3E%A7%BA%CA%D1%C1%BE%D1%B9%B8%EC%A1%D1%B9&amp;month=4&amp;year=2020&amp;thetype=%A7%BA%CB%B9%E8%C7%C2%A7%D2%B9" TargetMode="External"/><Relationship Id="rId1634" Type="http://schemas.openxmlformats.org/officeDocument/2006/relationships/hyperlink" Target="http://hfo63.cfo.in.th/CheckDataDtl.aspx?orgid=04508&amp;balance=%A7%BA%B4%D8%C5%3Cbr/%3E%A7%BA%CA%D1%C1%BE%D1%B9%B8%EC%A1%D1%B9&amp;month=4&amp;year=2020&amp;thetype=%A7%BA%CB%B9%E8%C7%C2%A7%D2%B9" TargetMode="External"/><Relationship Id="rId1841" Type="http://schemas.openxmlformats.org/officeDocument/2006/relationships/hyperlink" Target="http://hfo63.cfo.in.th/CheckDataDtl.aspx?orgid=04614&amp;balance=%A7%BA%B4%D8%C5%3Cbr/%3E%A7%BA%CA%D1%C1%BE%D1%B9%B8%EC%A1%D1%B9&amp;month=4&amp;year=2020&amp;thetype=%A7%BA%CB%B9%E8%C7%C2%A7%D2%B9" TargetMode="External"/><Relationship Id="rId229" Type="http://schemas.openxmlformats.org/officeDocument/2006/relationships/hyperlink" Target="http://hfo63.cfo.in.th/CheckDataDtl.aspx?orgid=05708&amp;balance=%A7%BA%B4%D8%C5%3Cbr/%3E%A7%BA%CA%D1%C1%BE%D1%B9%B8%EC%A1%D1%B9&amp;month=4&amp;year=2020&amp;thetype=%A7%BA%CB%B9%E8%C7%C2%A7%D2%B9" TargetMode="External"/><Relationship Id="rId436" Type="http://schemas.openxmlformats.org/officeDocument/2006/relationships/hyperlink" Target="http://hfo63.cfo.in.th/CheckDataDtl.aspx?orgid=04884&amp;balance=%A7%BA%B4%D8%C5%3Cbr/%3E%A7%BA%CA%D1%C1%BE%D1%B9%B8%EC%A1%D1%B9&amp;month=4&amp;year=2020&amp;thetype=%A7%BA%CB%B9%E8%C7%C2%A7%D2%B9" TargetMode="External"/><Relationship Id="rId643" Type="http://schemas.openxmlformats.org/officeDocument/2006/relationships/hyperlink" Target="http://hfo63.cfo.in.th/CheckDataDtl.aspx?orgid=04738&amp;balance=%A7%BA%B4%D8%C5%3Cbr/%3E%A7%BA%CA%D1%C1%BE%D1%B9%B8%EC%A1%D1%B9&amp;month=4&amp;year=2020&amp;thetype=%A7%BA%CB%B9%E8%C7%C2%A7%D2%B9" TargetMode="External"/><Relationship Id="rId1066" Type="http://schemas.openxmlformats.org/officeDocument/2006/relationships/hyperlink" Target="http://hfo63.cfo.in.th/CheckDataDtl.aspx?orgid=05566&amp;balance=%A7%BA%B4%D8%C5%3Cbr/%3E%A7%BA%CA%D1%C1%BE%D1%B9%B8%EC%A1%D1%B9&amp;month=4&amp;year=2020&amp;thetype=%A7%BA%CB%B9%E8%C7%C2%A7%D2%B9" TargetMode="External"/><Relationship Id="rId1273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1480" Type="http://schemas.openxmlformats.org/officeDocument/2006/relationships/hyperlink" Target="http://hfo63.cfo.in.th/CheckDataDtl.aspx?orgid=04219&amp;balance=%A7%BA%B4%D8%C5%3Cbr/%3E%A7%BA%CA%D1%C1%BE%D1%B9%B8%EC%A1%D1%B9&amp;month=4&amp;year=2020&amp;thetype=%A7%BA%CB%B9%E8%C7%C2%A7%D2%B9" TargetMode="External"/><Relationship Id="rId1939" Type="http://schemas.openxmlformats.org/officeDocument/2006/relationships/hyperlink" Target="http://hfo63.cfo.in.th/CheckDataDtl.aspx?orgid=04664&amp;balance=%A7%BA%B4%D8%C5%3Cbr/%3E%A7%BA%CA%D1%C1%BE%D1%B9%B8%EC%A1%D1%B9&amp;month=4&amp;year=2020&amp;thetype=%A7%BA%CB%B9%E8%C7%C2%A7%D2%B9" TargetMode="External"/><Relationship Id="rId850" Type="http://schemas.openxmlformats.org/officeDocument/2006/relationships/hyperlink" Target="http://hfo63.cfo.in.th/CheckDataDtl.aspx?orgid=05458&amp;balance=%A7%BA%B4%D8%C5%3Cbr/%3E%A7%BA%CA%D1%C1%BE%D1%B9%B8%EC%A1%D1%B9&amp;month=4&amp;year=2020&amp;thetype=%A7%BA%CB%B9%E8%C7%C2%A7%D2%B9" TargetMode="External"/><Relationship Id="rId948" Type="http://schemas.openxmlformats.org/officeDocument/2006/relationships/hyperlink" Target="http://hfo63.cfo.in.th/CheckDataDtl.aspx?orgid=05507&amp;balance=%A7%BA%B4%D8%C5%3Cbr/%3E%A7%BA%CA%D1%C1%BE%D1%B9%B8%EC%A1%D1%B9&amp;month=4&amp;year=2020&amp;thetype=%A7%BA%CB%B9%E8%C7%C2%A7%D2%B9" TargetMode="External"/><Relationship Id="rId1133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8" Type="http://schemas.openxmlformats.org/officeDocument/2006/relationships/hyperlink" Target="http://hfo63.cfo.in.th/CheckDataDtl.aspx?orgid=00414&amp;balance=&amp;month=4&amp;year=2020&amp;thetype=%A7%BA%CB%B9%E8%C7%C2%A7%D2%B9" TargetMode="External"/><Relationship Id="rId1701" Type="http://schemas.openxmlformats.org/officeDocument/2006/relationships/hyperlink" Target="http://hfo63.cfo.in.th/CheckDataDtl.aspx?orgid=04543&amp;balance=%A7%BA%B4%D8%C5%3Cbr/%3E%A7%BA%CA%D1%C1%BE%D1%B9%B8%EC%A1%D1%B9&amp;month=4&amp;year=2020&amp;thetype=%A7%BA%CB%B9%E8%C7%C2%A7%D2%B9" TargetMode="External"/><Relationship Id="rId1785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2" Type="http://schemas.openxmlformats.org/officeDocument/2006/relationships/hyperlink" Target="http://hfo63.cfo.in.th/CheckDataDtl.aspx?orgid=13911&amp;balance=%A7%BA%B4%D8%C5%3Cbr/%3E%A7%BA%CA%D1%C1%BE%D1%B9%B8%EC%A1%D1%B9&amp;month=4&amp;year=2020&amp;thetype=%A7%BA%CB%B9%E8%C7%C2%A7%D2%B9" TargetMode="External"/><Relationship Id="rId77" Type="http://schemas.openxmlformats.org/officeDocument/2006/relationships/hyperlink" Target="http://hfo63.cfo.in.th/CheckDataDtl.aspx?orgid=05627&amp;balance=%A7%BA%B4%D8%C5%3Cbr/%3E%A7%BA%CA%D1%C1%BE%D1%B9%B8%EC%A1%D1%B9&amp;month=4&amp;year=2020&amp;thetype=%A7%BA%CB%B9%E8%C7%C2%A7%D2%B9" TargetMode="External"/><Relationship Id="rId282" Type="http://schemas.openxmlformats.org/officeDocument/2006/relationships/hyperlink" Target="http://hfo63.cfo.in.th/CheckDataDtl.aspx?orgid=05734&amp;balance=%A7%BA%B4%D8%C5%3Cbr/%3E%A7%BA%CA%D1%C1%BE%D1%B9%B8%EC%A1%D1%B9&amp;month=4&amp;year=2020&amp;thetype=%A7%BA%CB%B9%E8%C7%C2%A7%D2%B9" TargetMode="External"/><Relationship Id="rId503" Type="http://schemas.openxmlformats.org/officeDocument/2006/relationships/hyperlink" Target="http://hfo63.cfo.in.th/CheckDataDtl.aspx?orgid=04666&amp;balance=%A7%BA%B4%D8%C5%3Cbr/%3E%A7%BA%CA%D1%C1%BE%D1%B9%B8%EC%A1%D1%B9&amp;month=4&amp;year=2020&amp;thetype=%A7%BA%CB%B9%E8%C7%C2%A7%D2%B9" TargetMode="External"/><Relationship Id="rId587" Type="http://schemas.openxmlformats.org/officeDocument/2006/relationships/hyperlink" Target="http://hfo63.cfo.in.th/CheckDataDtl.aspx?orgid=04710&amp;balance=%A7%BA%B4%D8%C5%3Cbr/%3E%A7%BA%CA%D1%C1%BE%D1%B9%B8%EC%A1%D1%B9&amp;month=4&amp;year=2020&amp;thetype=%A7%BA%CB%B9%E8%C7%C2%A7%D2%B9" TargetMode="External"/><Relationship Id="rId710" Type="http://schemas.openxmlformats.org/officeDocument/2006/relationships/hyperlink" Target="http://hfo63.cfo.in.th/CheckDataDtl.aspx?orgid=04772&amp;balance=%A7%BA%B4%D8%C5%3Cbr/%3E%A7%BA%CA%D1%C1%BE%D1%B9%B8%EC%A1%D1%B9&amp;month=4&amp;year=2020&amp;thetype=%A7%BA%CB%B9%E8%C7%C2%A7%D2%B9" TargetMode="External"/><Relationship Id="rId808" Type="http://schemas.openxmlformats.org/officeDocument/2006/relationships/hyperlink" Target="http://hfo63.cfo.in.th/CheckDataDtl.aspx?orgid=00505&amp;balance=%A7%BA%B4%D8%C5%3Cbr/%3E%A7%BA%CA%D1%C1%BE%D1%B9%B8%EC%A1%D1%B9&amp;month=4&amp;year=2020&amp;thetype=%A7%BA%CB%B9%E8%C7%C2%A7%D2%B9" TargetMode="External"/><Relationship Id="rId1340" Type="http://schemas.openxmlformats.org/officeDocument/2006/relationships/hyperlink" Target="http://hfo63.cfo.in.th/CheckDataDtl.aspx?orgid=04903&amp;balance=%A7%BA%B4%D8%C5%3Cbr/%3E%A7%BA%CA%D1%C1%BE%D1%B9%B8%EC%A1%D1%B9&amp;month=4&amp;year=2020&amp;thetype=%A7%BA%CB%B9%E8%C7%C2%A7%D2%B9" TargetMode="External"/><Relationship Id="rId1438" Type="http://schemas.openxmlformats.org/officeDocument/2006/relationships/hyperlink" Target="http://hfo63.cfo.in.th/CheckDataDtl.aspx?orgid=04198&amp;balance=%A7%BA%B4%D8%C5%3Cbr/%3E%A7%BA%CA%D1%C1%BE%D1%B9%B8%EC%A1%D1%B9&amp;month=4&amp;year=2020&amp;thetype=%A7%BA%CB%B9%E8%C7%C2%A7%D2%B9" TargetMode="External"/><Relationship Id="rId1645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8" Type="http://schemas.openxmlformats.org/officeDocument/2006/relationships/hyperlink" Target="http://hfo63.cfo.in.th/CheckDataDtl.aspx?orgid=00518&amp;balance=&amp;month=4&amp;year=2020&amp;thetype=%A7%BA%CB%B9%E8%C7%C2%A7%D2%B9" TargetMode="External"/><Relationship Id="rId142" Type="http://schemas.openxmlformats.org/officeDocument/2006/relationships/hyperlink" Target="http://hfo63.cfo.in.th/CheckDataDtl.aspx?orgid=05661&amp;balance=%A7%BA%B4%D8%C5%3Cbr/%3E%A7%BA%CA%D1%C1%BE%D1%B9%B8%EC%A1%D1%B9&amp;month=4&amp;year=2020&amp;thetype=%A7%BA%CB%B9%E8%C7%C2%A7%D2%B9" TargetMode="External"/><Relationship Id="rId447" Type="http://schemas.openxmlformats.org/officeDocument/2006/relationships/hyperlink" Target="http://hfo63.cfo.in.th/CheckDataDtl.aspx?orgid=04889&amp;balance=%A7%BA%B4%D8%C5%3Cbr/%3E%A7%BA%CA%D1%C1%BE%D1%B9%B8%EC%A1%D1%B9&amp;month=4&amp;year=2020&amp;thetype=%A7%BA%CB%B9%E8%C7%C2%A7%D2%B9" TargetMode="External"/><Relationship Id="rId794" Type="http://schemas.openxmlformats.org/officeDocument/2006/relationships/hyperlink" Target="http://hfo63.cfo.in.th/CheckDataDtl.aspx?orgid=00498&amp;balance=%A7%BA%B4%D8%C5%3Cbr/%3E%A7%BA%CA%D1%C1%BE%D1%B9%B8%EC%A1%D1%B9&amp;month=4&amp;year=2020&amp;thetype=%A7%BA%CB%B9%E8%C7%C2%A7%D2%B9" TargetMode="External"/><Relationship Id="rId1077" Type="http://schemas.openxmlformats.org/officeDocument/2006/relationships/hyperlink" Target="http://hfo63.cfo.in.th/CheckDataDtl.aspx?orgid=05571&amp;balance=%A7%BA%B4%D8%C5%3Cbr/%3E%A7%BA%CA%D1%C1%BE%D1%B9%B8%EC%A1%D1%B9&amp;month=4&amp;year=2020&amp;thetype=%A7%BA%CB%B9%E8%C7%C2%A7%D2%B9" TargetMode="External"/><Relationship Id="rId1200" Type="http://schemas.openxmlformats.org/officeDocument/2006/relationships/hyperlink" Target="http://hfo63.cfo.in.th/CheckDataDtl.aspx?orgid=00430&amp;balance=%A7%BA%B4%D8%C5%3Cbr/%3E%A7%BA%CA%D1%C1%BE%D1%B9%B8%EC%A1%D1%B9&amp;month=4&amp;year=2020&amp;thetype=%A7%BA%CB%B9%E8%C7%C2%A7%D2%B9" TargetMode="External"/><Relationship Id="rId1852" Type="http://schemas.openxmlformats.org/officeDocument/2006/relationships/hyperlink" Target="http://hfo63.cfo.in.th/CheckDataDtl.aspx?orgid=04620&amp;balance=%A7%BA%B4%D8%C5%3Cbr/%3E%A7%BA%CA%D1%C1%BE%D1%B9%B8%EC%A1%D1%B9&amp;month=4&amp;year=2020&amp;thetype=%A7%BA%CB%B9%E8%C7%C2%A7%D2%B9" TargetMode="External"/><Relationship Id="rId2030" Type="http://schemas.openxmlformats.org/officeDocument/2006/relationships/hyperlink" Target="http://hfo63.cfo.in.th/CheckDataDtl.aspx?orgid=14848&amp;balance=%A7%BA%B4%D8%C5%3Cbr/%3E%A7%BA%CA%D1%C1%BE%D1%B9%B8%EC%A1%D1%B9&amp;month=4&amp;year=2020&amp;thetype=%A7%BA%CB%B9%E8%C7%C2%A7%D2%B9" TargetMode="External"/><Relationship Id="rId654" Type="http://schemas.openxmlformats.org/officeDocument/2006/relationships/hyperlink" Target="http://hfo63.cfo.in.th/CheckDataDtl.aspx?orgid=04743&amp;balance=%A7%BA%B4%D8%C5%3Cbr/%3E%A7%BA%CA%D1%C1%BE%D1%B9%B8%EC%A1%D1%B9&amp;month=4&amp;year=2020&amp;thetype=%A7%BA%CB%B9%E8%C7%C2%A7%D2%B9" TargetMode="External"/><Relationship Id="rId861" Type="http://schemas.openxmlformats.org/officeDocument/2006/relationships/hyperlink" Target="http://hfo63.cfo.in.th/CheckDataDtl.aspx?orgid=05463&amp;balance=%A7%BA%B4%D8%C5%3Cbr/%3E%A7%BA%CA%D1%C1%BE%D1%B9%B8%EC%A1%D1%B9&amp;month=4&amp;year=2020&amp;thetype=%A7%BA%CB%B9%E8%C7%C2%A7%D2%B9" TargetMode="External"/><Relationship Id="rId959" Type="http://schemas.openxmlformats.org/officeDocument/2006/relationships/hyperlink" Target="http://hfo63.cfo.in.th/CheckDataDtl.aspx?orgid=05512&amp;balance=%A7%BA%B4%D8%C5%3Cbr/%3E%A7%BA%CA%D1%C1%BE%D1%B9%B8%EC%A1%D1%B9&amp;month=4&amp;year=2020&amp;thetype=%A7%BA%CB%B9%E8%C7%C2%A7%D2%B9" TargetMode="External"/><Relationship Id="rId1284" Type="http://schemas.openxmlformats.org/officeDocument/2006/relationships/hyperlink" Target="http://hfo63.cfo.in.th/CheckDataDtl.aspx?orgid=04836&amp;balance=%A7%BA%B4%D8%C5%3Cbr/%3E%A7%BA%CA%D1%C1%BE%D1%B9%B8%EC%A1%D1%B9&amp;month=4&amp;year=2020&amp;thetype=%A7%BA%CB%B9%E8%C7%C2%A7%D2%B9" TargetMode="External"/><Relationship Id="rId1491" Type="http://schemas.openxmlformats.org/officeDocument/2006/relationships/hyperlink" Target="http://hfo63.cfo.in.th/CheckDataDtl.aspx?orgid=04224&amp;balance=%A7%BA%B4%D8%C5%3Cbr/%3E%A7%BA%CA%D1%C1%BE%D1%B9%B8%EC%A1%D1%B9&amp;month=4&amp;year=2020&amp;thetype=%A7%BA%CB%B9%E8%C7%C2%A7%D2%B9" TargetMode="External"/><Relationship Id="rId1505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589" Type="http://schemas.openxmlformats.org/officeDocument/2006/relationships/hyperlink" Target="http://hfo63.cfo.in.th/CheckDataDtl.aspx?orgid=04485&amp;balance=%A7%BA%B4%D8%C5%3Cbr/%3E%A7%BA%CA%D1%C1%BE%D1%B9%B8%EC%A1%D1%B9&amp;month=4&amp;year=2020&amp;thetype=%A7%BA%CB%B9%E8%C7%C2%A7%D2%B9" TargetMode="External"/><Relationship Id="rId1712" Type="http://schemas.openxmlformats.org/officeDocument/2006/relationships/hyperlink" Target="http://hfo63.cfo.in.th/CheckDataDtl.aspx?orgid=04549&amp;balance=%A7%BA%B4%D8%C5%3Cbr/%3E%A7%BA%CA%D1%C1%BE%D1%B9%B8%EC%A1%D1%B9&amp;month=4&amp;year=2020&amp;thetype=%A7%BA%CB%B9%E8%C7%C2%A7%D2%B9" TargetMode="External"/><Relationship Id="rId293" Type="http://schemas.openxmlformats.org/officeDocument/2006/relationships/hyperlink" Target="http://hfo63.cfo.in.th/CheckDataDtl.aspx?orgid=0650&amp;balance=%A7%BA%B4%D8%C5%3Cbr/%3E%A7%BA%CA%D1%C1%BE%D1%B9%B8%EC%A1%D1%B9&amp;month=4&amp;year=2020&amp;thetype=%A7%BA%CB%B9%E8%C7%C2%A7%D2%B9" TargetMode="External"/><Relationship Id="rId307" Type="http://schemas.openxmlformats.org/officeDocument/2006/relationships/hyperlink" Target="http://hfo63.cfo.in.th/CheckDataDtl.aspx?orgid=11109&amp;balance=%A7%BA%B4%D8%C5%3Cbr/%3E%A7%BA%CA%D1%C1%BE%D1%B9%B8%EC%A1%D1%B9&amp;month=4&amp;year=2020&amp;thetype=%A7%BA%CB%B9%E8%C7%C2%A7%D2%B9" TargetMode="External"/><Relationship Id="rId514" Type="http://schemas.openxmlformats.org/officeDocument/2006/relationships/hyperlink" Target="http://hfo63.cfo.in.th/CheckDataDtl.aspx?orgid=04671&amp;balance=%A7%BA%B4%D8%C5%3Cbr/%3E%A7%BA%CA%D1%C1%BE%D1%B9%B8%EC%A1%D1%B9&amp;month=4&amp;year=2020&amp;thetype=%A7%BA%CB%B9%E8%C7%C2%A7%D2%B9" TargetMode="External"/><Relationship Id="rId721" Type="http://schemas.openxmlformats.org/officeDocument/2006/relationships/hyperlink" Target="http://hfo63.cfo.in.th/CheckDataDtl.aspx?orgid=04778&amp;balance=%A7%BA%B4%D8%C5%3Cbr/%3E%A7%BA%CA%D1%C1%BE%D1%B9%B8%EC%A1%D1%B9&amp;month=4&amp;year=2020&amp;thetype=%A7%BA%CB%B9%E8%C7%C2%A7%D2%B9" TargetMode="External"/><Relationship Id="rId1144" Type="http://schemas.openxmlformats.org/officeDocument/2006/relationships/hyperlink" Target="http://hfo63.cfo.in.th/CheckDataDtl.aspx?orgid=11098&amp;balance=%A7%BA%B4%D8%C5%3Cbr/%3E%A7%BA%CA%D1%C1%BE%D1%B9%B8%EC%A1%D1%B9&amp;month=4&amp;year=2020&amp;thetype=%A7%BA%CB%B9%E8%C7%C2%A7%D2%B9" TargetMode="External"/><Relationship Id="rId1351" Type="http://schemas.openxmlformats.org/officeDocument/2006/relationships/hyperlink" Target="http://hfo63.cfo.in.th/CheckDataDtl.aspx?orgid=04908&amp;balance=%A7%BA%B4%D8%C5%3Cbr/%3E%A7%BA%CA%D1%C1%BE%D1%B9%B8%EC%A1%D1%B9&amp;month=4&amp;year=2020&amp;thetype=%A7%BA%CB%B9%E8%C7%C2%A7%D2%B9" TargetMode="External"/><Relationship Id="rId1449" Type="http://schemas.openxmlformats.org/officeDocument/2006/relationships/hyperlink" Target="http://hfo63.cfo.in.th/CheckDataDtl.aspx?orgid=04203&amp;balance=%A7%BA%B4%D8%C5%3Cbr/%3E%A7%BA%CA%D1%C1%BE%D1%B9%B8%EC%A1%D1%B9&amp;month=4&amp;year=2020&amp;thetype=%A7%BA%CB%B9%E8%C7%C2%A7%D2%B9" TargetMode="External"/><Relationship Id="rId1796" Type="http://schemas.openxmlformats.org/officeDocument/2006/relationships/hyperlink" Target="http://hfo63.cfo.in.th/CheckDataDtl.aspx?orgid=04592&amp;balance=%A7%BA%B4%D8%C5%3Cbr/%3E%A7%BA%CA%D1%C1%BE%D1%B9%B8%EC%A1%D1%B9&amp;month=4&amp;year=2020&amp;thetype=%A7%BA%CB%B9%E8%C7%C2%A7%D2%B9" TargetMode="External"/><Relationship Id="rId88" Type="http://schemas.openxmlformats.org/officeDocument/2006/relationships/hyperlink" Target="http://hfo63.cfo.in.th/CheckDataDtl.aspx?orgid=05632&amp;balance=%A7%BA%B4%D8%C5%3Cbr/%3E%A7%BA%CA%D1%C1%BE%D1%B9%B8%EC%A1%D1%B9&amp;month=4&amp;year=2020&amp;thetype=%A7%BA%CB%B9%E8%C7%C2%A7%D2%B9" TargetMode="External"/><Relationship Id="rId153" Type="http://schemas.openxmlformats.org/officeDocument/2006/relationships/hyperlink" Target="http://hfo63.cfo.in.th/CheckDataDtl.aspx?orgid=05667&amp;balance=%A7%BA%B4%D8%C5%3Cbr/%3E%A7%BA%CA%D1%C1%BE%D1%B9%B8%EC%A1%D1%B9&amp;month=4&amp;year=2020&amp;thetype=%A7%BA%CB%B9%E8%C7%C2%A7%D2%B9" TargetMode="External"/><Relationship Id="rId360" Type="http://schemas.openxmlformats.org/officeDocument/2006/relationships/hyperlink" Target="http://hfo63.cfo.in.th/CheckDataDtl.aspx?orgid=04814&amp;balance=%A7%BA%B4%D8%C5%3Cbr/%3E%A7%BA%CA%D1%C1%BE%D1%B9%B8%EC%A1%D1%B9&amp;month=4&amp;year=2020&amp;thetype=%A7%BA%CB%B9%E8%C7%C2%A7%D2%B9" TargetMode="External"/><Relationship Id="rId598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819" Type="http://schemas.openxmlformats.org/officeDocument/2006/relationships/hyperlink" Target="http://hfo63.cfo.in.th/CheckDataDtl.aspx?orgid=00510&amp;balance=%A7%BA%B4%D8%C5%3Cbr/%3E%A7%BA%CA%D1%C1%BE%D1%B9%B8%EC%A1%D1%B9&amp;month=4&amp;year=2020&amp;thetype=%A7%BA%CB%B9%E8%C7%C2%A7%D2%B9" TargetMode="External"/><Relationship Id="rId1004" Type="http://schemas.openxmlformats.org/officeDocument/2006/relationships/hyperlink" Target="http://hfo63.cfo.in.th/CheckDataDtl.aspx?orgid=05535&amp;balance=%A7%BA%B4%D8%C5%3Cbr/%3E%A7%BA%CA%D1%C1%BE%D1%B9%B8%EC%A1%D1%B9&amp;month=4&amp;year=2020&amp;thetype=%A7%BA%CB%B9%E8%C7%C2%A7%D2%B9" TargetMode="External"/><Relationship Id="rId1211" Type="http://schemas.openxmlformats.org/officeDocument/2006/relationships/hyperlink" Target="http://hfo63.cfo.in.th/CheckDataDtl.aspx?orgid=00443&amp;balance=%A7%BA%B4%D8%C5%3Cbr/%3E%A7%BA%CA%D1%C1%BE%D1%B9%B8%EC%A1%D1%B9&amp;month=4&amp;year=2020&amp;thetype=%A7%BA%CB%B9%E8%C7%C2%A7%D2%B9" TargetMode="External"/><Relationship Id="rId1656" Type="http://schemas.openxmlformats.org/officeDocument/2006/relationships/hyperlink" Target="http://hfo63.cfo.in.th/CheckDataDtl.aspx?orgid=04521&amp;balance=%A7%BA%B4%D8%C5%3Cbr/%3E%A7%BA%CA%D1%C1%BE%D1%B9%B8%EC%A1%D1%B9&amp;month=4&amp;year=2020&amp;thetype=%A7%BA%CB%B9%E8%C7%C2%A7%D2%B9" TargetMode="External"/><Relationship Id="rId1863" Type="http://schemas.openxmlformats.org/officeDocument/2006/relationships/hyperlink" Target="http://hfo63.cfo.in.th/CheckDataDtl.aspx?orgid=04626&amp;balance=%A7%BA%B4%D8%C5%3Cbr/%3E%A7%BA%CA%D1%C1%BE%D1%B9%B8%EC%A1%D1%B9&amp;month=4&amp;year=2020&amp;thetype=%A7%BA%CB%B9%E8%C7%C2%A7%D2%B9" TargetMode="External"/><Relationship Id="rId2041" Type="http://schemas.openxmlformats.org/officeDocument/2006/relationships/hyperlink" Target="http://hfo63.cfo.in.th/CheckDataDtl.aspx?orgid=25058&amp;balance=%A7%BA%B4%D8%C5%3Cbr/%3E%A7%BA%CA%D1%C1%BE%D1%B9%B8%EC%A1%D1%B9&amp;month=4&amp;year=2020&amp;thetype=%A7%BA%CB%B9%E8%C7%C2%A7%D2%B9" TargetMode="External"/><Relationship Id="rId220" Type="http://schemas.openxmlformats.org/officeDocument/2006/relationships/hyperlink" Target="http://hfo63.cfo.in.th/CheckDataDtl.aspx?orgid=05703&amp;balance=%A7%BA%B4%D8%C5%3Cbr/%3E%A7%BA%CA%D1%C1%BE%D1%B9%B8%EC%A1%D1%B9&amp;month=4&amp;year=2020&amp;thetype=%A7%BA%CB%B9%E8%C7%C2%A7%D2%B9" TargetMode="External"/><Relationship Id="rId458" Type="http://schemas.openxmlformats.org/officeDocument/2006/relationships/hyperlink" Target="http://hfo63.cfo.in.th/CheckDataDtl.aspx?orgid=04895&amp;balance=%A7%BA%B4%D8%C5%3Cbr/%3E%A7%BA%CA%D1%C1%BE%D1%B9%B8%EC%A1%D1%B9&amp;month=4&amp;year=2020&amp;thetype=%A7%BA%CB%B9%E8%C7%C2%A7%D2%B9" TargetMode="External"/><Relationship Id="rId665" Type="http://schemas.openxmlformats.org/officeDocument/2006/relationships/hyperlink" Target="http://hfo63.cfo.in.th/CheckDataDtl.aspx?orgid=04750&amp;balance=%A7%BA%B4%D8%C5%3Cbr/%3E%A7%BA%CA%D1%C1%BE%D1%B9%B8%EC%A1%D1%B9&amp;month=4&amp;year=2020&amp;thetype=%A7%BA%CB%B9%E8%C7%C2%A7%D2%B9" TargetMode="External"/><Relationship Id="rId872" Type="http://schemas.openxmlformats.org/officeDocument/2006/relationships/hyperlink" Target="http://hfo63.cfo.in.th/CheckDataDtl.aspx?orgid=05469&amp;balance=%A7%BA%B4%D8%C5%3Cbr/%3E%A7%BA%CA%D1%C1%BE%D1%B9%B8%EC%A1%D1%B9&amp;month=4&amp;year=2020&amp;thetype=%A7%BA%CB%B9%E8%C7%C2%A7%D2%B9" TargetMode="External"/><Relationship Id="rId1088" Type="http://schemas.openxmlformats.org/officeDocument/2006/relationships/hyperlink" Target="http://hfo63.cfo.in.th/CheckDataDtl.aspx?orgid=05577&amp;balance=%A7%BA%B4%D8%C5%3Cbr/%3E%A7%BA%CA%D1%C1%BE%D1%B9%B8%EC%A1%D1%B9&amp;month=4&amp;year=2020&amp;thetype=%A7%BA%CB%B9%E8%C7%C2%A7%D2%B9" TargetMode="External"/><Relationship Id="rId1295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1309" Type="http://schemas.openxmlformats.org/officeDocument/2006/relationships/hyperlink" Target="http://hfo63.cfo.in.th/CheckDataDtl.aspx?orgid=04859&amp;balance=%A7%BA%B4%D8%C5%3Cbr/%3E%A7%BA%CA%D1%C1%BE%D1%B9%B8%EC%A1%D1%B9&amp;month=4&amp;year=2020&amp;thetype=%A7%BA%CB%B9%E8%C7%C2%A7%D2%B9" TargetMode="External"/><Relationship Id="rId1516" Type="http://schemas.openxmlformats.org/officeDocument/2006/relationships/hyperlink" Target="http://hfo63.cfo.in.th/CheckDataDtl.aspx?orgid=04237&amp;balance=%A7%BA%B4%D8%C5%3Cbr/%3E%A7%BA%CA%D1%C1%BE%D1%B9%B8%EC%A1%D1%B9&amp;month=4&amp;year=2020&amp;thetype=%A7%BA%CB%B9%E8%C7%C2%A7%D2%B9" TargetMode="External"/><Relationship Id="rId1723" Type="http://schemas.openxmlformats.org/officeDocument/2006/relationships/hyperlink" Target="http://hfo63.cfo.in.th/CheckDataDtl.aspx?orgid=04554&amp;balance=%A7%BA%B4%D8%C5%3Cbr/%3E%A7%BA%CA%D1%C1%BE%D1%B9%B8%EC%A1%D1%B9&amp;month=4&amp;year=2020&amp;thetype=%A7%BA%CB%B9%E8%C7%C2%A7%D2%B9" TargetMode="External"/><Relationship Id="rId1930" Type="http://schemas.openxmlformats.org/officeDocument/2006/relationships/hyperlink" Target="http://hfo63.cfo.in.th/CheckDataDtl.aspx?orgid=04660&amp;balance=%A7%BA%B4%D8%C5%3Cbr/%3E%A7%BA%CA%D1%C1%BE%D1%B9%B8%EC%A1%D1%B9&amp;month=4&amp;year=2020&amp;thetype=%A7%BA%CB%B9%E8%C7%C2%A7%D2%B9" TargetMode="External"/><Relationship Id="rId15" Type="http://schemas.openxmlformats.org/officeDocument/2006/relationships/hyperlink" Target="http://hfo63.cfo.in.th/CheckDataDtl.aspx?orgid=05596&amp;balance=%A7%BA%B4%D8%C5%3Cbr/%3E%A7%BA%CA%D1%C1%BE%D1%B9%B8%EC%A1%D1%B9&amp;month=4&amp;year=2020&amp;thetype=%A7%BA%CB%B9%E8%C7%C2%A7%D2%B9" TargetMode="External"/><Relationship Id="rId318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5" Type="http://schemas.openxmlformats.org/officeDocument/2006/relationships/hyperlink" Target="http://hfo63.cfo.in.th/CheckDataDtl.aspx?orgid=04677&amp;balance=%A7%BA%B4%D8%C5%3Cbr/%3E%A7%BA%CA%D1%C1%BE%D1%B9%B8%EC%A1%D1%B9&amp;month=4&amp;year=2020&amp;thetype=%A7%BA%CB%B9%E8%C7%C2%A7%D2%B9" TargetMode="External"/><Relationship Id="rId732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5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2" Type="http://schemas.openxmlformats.org/officeDocument/2006/relationships/hyperlink" Target="http://hfo63.cfo.in.th/CheckDataDtl.aspx?orgid=11044&amp;balance=%A7%BA%B4%D8%C5%3Cbr/%3E%A7%BA%CA%D1%C1%BE%D1%B9%B8%EC%A1%D1%B9&amp;month=4&amp;year=2020&amp;thetype=%A7%BA%CB%B9%E8%C7%C2%A7%D2%B9" TargetMode="External"/><Relationship Id="rId99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164" Type="http://schemas.openxmlformats.org/officeDocument/2006/relationships/hyperlink" Target="http://hfo63.cfo.in.th/CheckDataDtl.aspx?orgid=05672&amp;balance=%A7%BA%B4%D8%C5%3Cbr/%3E%A7%BA%CA%D1%C1%BE%D1%B9%B8%EC%A1%D1%B9&amp;month=4&amp;year=2020&amp;thetype=%A7%BA%CB%B9%E8%C7%C2%A7%D2%B9" TargetMode="External"/><Relationship Id="rId371" Type="http://schemas.openxmlformats.org/officeDocument/2006/relationships/hyperlink" Target="http://hfo63.cfo.in.th/CheckDataDtl.aspx?orgid=04820&amp;balance=%A7%BA%B4%D8%C5%3Cbr/%3E%A7%BA%CA%D1%C1%BE%D1%B9%B8%EC%A1%D1%B9&amp;month=4&amp;year=2020&amp;thetype=%A7%BA%CB%B9%E8%C7%C2%A7%D2%B9" TargetMode="External"/><Relationship Id="rId1015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2" Type="http://schemas.openxmlformats.org/officeDocument/2006/relationships/hyperlink" Target="http://hfo63.cfo.in.th/CheckDataDtl.aspx?orgid=04786&amp;balance=%A7%BA%B4%D8%C5%3Cbr/%3E%A7%BA%CA%D1%C1%BE%D1%B9%B8%EC%A1%D1%B9&amp;month=4&amp;year=2020&amp;thetype=%A7%BA%CB%B9%E8%C7%C2%A7%D2%B9" TargetMode="External"/><Relationship Id="rId1667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4" Type="http://schemas.openxmlformats.org/officeDocument/2006/relationships/hyperlink" Target="http://hfo63.cfo.in.th/CheckDataDtl.aspx?orgid=04632&amp;balance=%A7%BA%B4%D8%C5%3Cbr/%3E%A7%BA%CA%D1%C1%BE%D1%B9%B8%EC%A1%D1%B9&amp;month=4&amp;year=2020&amp;thetype=%A7%BA%CB%B9%E8%C7%C2%A7%D2%B9" TargetMode="External"/><Relationship Id="rId2052" Type="http://schemas.openxmlformats.org/officeDocument/2006/relationships/control" Target="../activeX/activeX3.xml"/><Relationship Id="rId469" Type="http://schemas.openxmlformats.org/officeDocument/2006/relationships/hyperlink" Target="http://hfo63.cfo.in.th/CheckDataDtl.aspx?orgid=11043&amp;balance=%A7%BA%B4%D8%C5%3Cbr/%3E%A7%BA%CA%D1%C1%BE%D1%B9%B8%EC%A1%D1%B9&amp;month=4&amp;year=2020&amp;thetype=%A7%BA%CB%B9%E8%C7%C2%A7%D2%B9" TargetMode="External"/><Relationship Id="rId676" Type="http://schemas.openxmlformats.org/officeDocument/2006/relationships/hyperlink" Target="http://hfo63.cfo.in.th/CheckDataDtl.aspx?orgid=04755&amp;balance=%A7%BA%B4%D8%C5%3Cbr/%3E%A7%BA%CA%D1%C1%BE%D1%B9%B8%EC%A1%D1%B9&amp;month=4&amp;year=2020&amp;thetype=%A7%BA%CB%B9%E8%C7%C2%A7%D2%B9" TargetMode="External"/><Relationship Id="rId883" Type="http://schemas.openxmlformats.org/officeDocument/2006/relationships/hyperlink" Target="http://hfo63.cfo.in.th/CheckDataDtl.aspx?orgid=05474&amp;balance=%A7%BA%B4%D8%C5%3Cbr/%3E%A7%BA%CA%D1%C1%BE%D1%B9%B8%EC%A1%D1%B9&amp;month=4&amp;year=2020&amp;thetype=%A7%BA%CB%B9%E8%C7%C2%A7%D2%B9" TargetMode="External"/><Relationship Id="rId1099" Type="http://schemas.openxmlformats.org/officeDocument/2006/relationships/hyperlink" Target="http://hfo63.cfo.in.th/CheckDataDtl.aspx?orgid=05582&amp;balance=%A7%BA%B4%D8%C5%3Cbr/%3E%A7%BA%CA%D1%C1%BE%D1%B9%B8%EC%A1%D1%B9&amp;month=4&amp;year=2020&amp;thetype=%A7%BA%CB%B9%E8%C7%C2%A7%D2%B9" TargetMode="External"/><Relationship Id="rId1527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4" Type="http://schemas.openxmlformats.org/officeDocument/2006/relationships/hyperlink" Target="http://hfo63.cfo.in.th/CheckDataDtl.aspx?orgid=04560&amp;balance=%A7%BA%B4%D8%C5%3Cbr/%3E%A7%BA%CA%D1%C1%BE%D1%B9%B8%EC%A1%D1%B9&amp;month=4&amp;year=2020&amp;thetype=%A7%BA%CB%B9%E8%C7%C2%A7%D2%B9" TargetMode="External"/><Relationship Id="rId1941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6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231" Type="http://schemas.openxmlformats.org/officeDocument/2006/relationships/hyperlink" Target="http://hfo63.cfo.in.th/CheckDataDtl.aspx?orgid=05709&amp;balance=%A7%BA%B4%D8%C5%3Cbr/%3E%A7%BA%CA%D1%C1%BE%D1%B9%B8%EC%A1%D1%B9&amp;month=4&amp;year=2020&amp;thetype=%A7%BA%CB%B9%E8%C7%C2%A7%D2%B9" TargetMode="External"/><Relationship Id="rId329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36" Type="http://schemas.openxmlformats.org/officeDocument/2006/relationships/hyperlink" Target="http://hfo63.cfo.in.th/CheckDataDtl.aspx?orgid=04682&amp;balance=%A7%BA%B4%D8%C5%3Cbr/%3E%A7%BA%CA%D1%C1%BE%D1%B9%B8%EC%A1%D1%B9&amp;month=4&amp;year=2020&amp;thetype=%A7%BA%CB%B9%E8%C7%C2%A7%D2%B9" TargetMode="External"/><Relationship Id="rId1166" Type="http://schemas.openxmlformats.org/officeDocument/2006/relationships/hyperlink" Target="http://hfo63.cfo.in.th/CheckDataDtl.aspx?orgid=13970&amp;balance=%A7%BA%B4%D8%C5%3Cbr/%3E%A7%BA%CA%D1%C1%BE%D1%B9%B8%EC%A1%D1%B9&amp;month=4&amp;year=2020&amp;thetype=%A7%BA%CB%B9%E8%C7%C2%A7%D2%B9" TargetMode="External"/><Relationship Id="rId1373" Type="http://schemas.openxmlformats.org/officeDocument/2006/relationships/hyperlink" Target="http://hfo63.cfo.in.th/CheckDataDtl.aspx?orgid=14184&amp;balance=%A7%BA%B4%D8%C5%3Cbr/%3E%A7%BA%CA%D1%C1%BE%D1%B9%B8%EC%A1%D1%B9&amp;month=4&amp;year=2020&amp;thetype=%A7%BA%CB%B9%E8%C7%C2%A7%D2%B9" TargetMode="External"/><Relationship Id="rId175" Type="http://schemas.openxmlformats.org/officeDocument/2006/relationships/hyperlink" Target="http://hfo63.cfo.in.th/CheckDataDtl.aspx?orgid=05678&amp;balance=%A7%BA%B4%D8%C5%3Cbr/%3E%A7%BA%CA%D1%C1%BE%D1%B9%B8%EC%A1%D1%B9&amp;month=4&amp;year=2020&amp;thetype=%A7%BA%CB%B9%E8%C7%C2%A7%D2%B9" TargetMode="External"/><Relationship Id="rId743" Type="http://schemas.openxmlformats.org/officeDocument/2006/relationships/hyperlink" Target="http://hfo63.cfo.in.th/CheckDataDtl.aspx?orgid=11036&amp;balance=%A7%BA%B4%D8%C5%3Cbr/%3E%A7%BA%CA%D1%C1%BE%D1%B9%B8%EC%A1%D1%B9&amp;month=4&amp;year=2020&amp;thetype=%A7%BA%CB%B9%E8%C7%C2%A7%D2%B9" TargetMode="External"/><Relationship Id="rId950" Type="http://schemas.openxmlformats.org/officeDocument/2006/relationships/hyperlink" Target="http://hfo63.cfo.in.th/CheckDataDtl.aspx?orgid=05508&amp;balance=%A7%BA%B4%D8%C5%3Cbr/%3E%A7%BA%CA%D1%C1%BE%D1%B9%B8%EC%A1%D1%B9&amp;month=4&amp;year=2020&amp;thetype=%A7%BA%CB%B9%E8%C7%C2%A7%D2%B9" TargetMode="External"/><Relationship Id="rId1026" Type="http://schemas.openxmlformats.org/officeDocument/2006/relationships/hyperlink" Target="http://hfo63.cfo.in.th/CheckDataDtl.aspx?orgid=05546&amp;balance=%A7%BA%B4%D8%C5%3Cbr/%3E%A7%BA%CA%D1%C1%BE%D1%B9%B8%EC%A1%D1%B9&amp;month=4&amp;year=2020&amp;thetype=%A7%BA%CB%B9%E8%C7%C2%A7%D2%B9" TargetMode="External"/><Relationship Id="rId1580" Type="http://schemas.openxmlformats.org/officeDocument/2006/relationships/hyperlink" Target="http://hfo63.cfo.in.th/CheckDataDtl.aspx?orgid=04481&amp;balance=%A7%BA%B4%D8%C5%3Cbr/%3E%A7%BA%CA%D1%C1%BE%D1%B9%B8%EC%A1%D1%B9&amp;month=4&amp;year=2020&amp;thetype=%A7%BA%CB%B9%E8%C7%C2%A7%D2%B9" TargetMode="External"/><Relationship Id="rId1678" Type="http://schemas.openxmlformats.org/officeDocument/2006/relationships/hyperlink" Target="http://hfo63.cfo.in.th/CheckDataDtl.aspx?orgid=04532&amp;balance=%A7%BA%B4%D8%C5%3Cbr/%3E%A7%BA%CA%D1%C1%BE%D1%B9%B8%EC%A1%D1%B9&amp;month=4&amp;year=2020&amp;thetype=%A7%BA%CB%B9%E8%C7%C2%A7%D2%B9" TargetMode="External"/><Relationship Id="rId1801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885" Type="http://schemas.openxmlformats.org/officeDocument/2006/relationships/hyperlink" Target="http://hfo63.cfo.in.th/CheckDataDtl.aspx?orgid=04637&amp;balance=%A7%BA%B4%D8%C5%3Cbr/%3E%A7%BA%CA%D1%C1%BE%D1%B9%B8%EC%A1%D1%B9&amp;month=4&amp;year=2020&amp;thetype=%A7%BA%CB%B9%E8%C7%C2%A7%D2%B9" TargetMode="External"/><Relationship Id="rId382" Type="http://schemas.openxmlformats.org/officeDocument/2006/relationships/hyperlink" Target="http://hfo63.cfo.in.th/CheckDataDtl.aspx?orgid=04826&amp;balance=%A7%BA%B4%D8%C5%3Cbr/%3E%A7%BA%CA%D1%C1%BE%D1%B9%B8%EC%A1%D1%B9&amp;month=4&amp;year=2020&amp;thetype=%A7%BA%CB%B9%E8%C7%C2%A7%D2%B9" TargetMode="External"/><Relationship Id="rId603" Type="http://schemas.openxmlformats.org/officeDocument/2006/relationships/hyperlink" Target="http://hfo63.cfo.in.th/CheckDataDtl.aspx?orgid=04718&amp;balance=%A7%BA%B4%D8%C5%3Cbr/%3E%A7%BA%CA%D1%C1%BE%D1%B9%B8%EC%A1%D1%B9&amp;month=4&amp;year=2020&amp;thetype=%A7%BA%CB%B9%E8%C7%C2%A7%D2%B9" TargetMode="External"/><Relationship Id="rId687" Type="http://schemas.openxmlformats.org/officeDocument/2006/relationships/hyperlink" Target="http://hfo63.cfo.in.th/CheckDataDtl.aspx?orgid=04761&amp;balance=%A7%BA%B4%D8%C5%3Cbr/%3E%A7%BA%CA%D1%C1%BE%D1%B9%B8%EC%A1%D1%B9&amp;month=4&amp;year=2020&amp;thetype=%A7%BA%CB%B9%E8%C7%C2%A7%D2%B9" TargetMode="External"/><Relationship Id="rId810" Type="http://schemas.openxmlformats.org/officeDocument/2006/relationships/hyperlink" Target="http://hfo63.cfo.in.th/CheckDataDtl.aspx?orgid=00506&amp;balance=%A7%BA%B4%D8%C5%3Cbr/%3E%A7%BA%CA%D1%C1%BE%D1%B9%B8%EC%A1%D1%B9&amp;month=4&amp;year=2020&amp;thetype=%A7%BA%CB%B9%E8%C7%C2%A7%D2%B9" TargetMode="External"/><Relationship Id="rId908" Type="http://schemas.openxmlformats.org/officeDocument/2006/relationships/hyperlink" Target="http://hfo63.cfo.in.th/CheckDataDtl.aspx?orgid=05487&amp;balance=%A7%BA%B4%D8%C5%3Cbr/%3E%A7%BA%CA%D1%C1%BE%D1%B9%B8%EC%A1%D1%B9&amp;month=4&amp;year=2020&amp;thetype=%A7%BA%CB%B9%E8%C7%C2%A7%D2%B9" TargetMode="External"/><Relationship Id="rId1233" Type="http://schemas.openxmlformats.org/officeDocument/2006/relationships/hyperlink" Target="http://hfo63.cfo.in.th/CheckDataDtl.aspx?orgid=04791&amp;balance=%A7%BA%B4%D8%C5%3Cbr/%3E%A7%BA%CA%D1%C1%BE%D1%B9%B8%EC%A1%D1%B9&amp;month=4&amp;year=2020&amp;thetype=%A7%BA%CB%B9%E8%C7%C2%A7%D2%B9" TargetMode="External"/><Relationship Id="rId1440" Type="http://schemas.openxmlformats.org/officeDocument/2006/relationships/hyperlink" Target="http://hfo63.cfo.in.th/CheckDataDtl.aspx?orgid=04199&amp;balance=%A7%BA%B4%D8%C5%3Cbr/%3E%A7%BA%CA%D1%C1%BE%D1%B9%B8%EC%A1%D1%B9&amp;month=4&amp;year=2020&amp;thetype=%A7%BA%CB%B9%E8%C7%C2%A7%D2%B9" TargetMode="External"/><Relationship Id="rId1538" Type="http://schemas.openxmlformats.org/officeDocument/2006/relationships/hyperlink" Target="http://hfo63.cfo.in.th/CheckDataDtl.aspx?orgid=10704&amp;balance=%A7%BA%B4%D8%C5%3Cbr/%3E%A7%BA%CA%D1%C1%BE%D1%B9%B8%EC%A1%D1%B9&amp;month=4&amp;year=2020&amp;thetype=%A7%BA%CB%B9%E8%C7%C2%A7%D2%B9" TargetMode="External"/><Relationship Id="rId242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894" Type="http://schemas.openxmlformats.org/officeDocument/2006/relationships/hyperlink" Target="http://hfo63.cfo.in.th/CheckDataDtl.aspx?orgid=05480&amp;balance=%A7%BA%B4%D8%C5%3Cbr/%3E%A7%BA%CA%D1%C1%BE%D1%B9%B8%EC%A1%D1%B9&amp;month=4&amp;year=2020&amp;thetype=%A7%BA%CB%B9%E8%C7%C2%A7%D2%B9" TargetMode="External"/><Relationship Id="rId1177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00" Type="http://schemas.openxmlformats.org/officeDocument/2006/relationships/hyperlink" Target="http://hfo63.cfo.in.th/CheckDataDtl.aspx?orgid=04854&amp;balance=%A7%BA%B4%D8%C5%3Cbr/%3E%A7%BA%CA%D1%C1%BE%D1%B9%B8%EC%A1%D1%B9&amp;month=4&amp;year=2020&amp;thetype=%A7%BA%CB%B9%E8%C7%C2%A7%D2%B9" TargetMode="External"/><Relationship Id="rId1745" Type="http://schemas.openxmlformats.org/officeDocument/2006/relationships/hyperlink" Target="http://hfo63.cfo.in.th/CheckDataDtl.aspx?orgid=04565&amp;balance=%A7%BA%B4%D8%C5%3Cbr/%3E%A7%BA%CA%D1%C1%BE%D1%B9%B8%EC%A1%D1%B9&amp;month=4&amp;year=2020&amp;thetype=%A7%BA%CB%B9%E8%C7%C2%A7%D2%B9" TargetMode="External"/><Relationship Id="rId1952" Type="http://schemas.openxmlformats.org/officeDocument/2006/relationships/hyperlink" Target="http://hfo63.cfo.in.th/CheckDataDtl.aspx?orgid=11018&amp;balance=%A7%BA%B4%D8%C5%3Cbr/%3E%A7%BA%CA%D1%C1%BE%D1%B9%B8%EC%A1%D1%B9&amp;month=4&amp;year=2020&amp;thetype=%A7%BA%CB%B9%E8%C7%C2%A7%D2%B9" TargetMode="External"/><Relationship Id="rId37" Type="http://schemas.openxmlformats.org/officeDocument/2006/relationships/hyperlink" Target="http://hfo63.cfo.in.th/CheckDataDtl.aspx?orgid=05607&amp;balance=%A7%BA%B4%D8%C5%3Cbr/%3E%A7%BA%CA%D1%C1%BE%D1%B9%B8%EC%A1%D1%B9&amp;month=4&amp;year=2020&amp;thetype=%A7%BA%CB%B9%E8%C7%C2%A7%D2%B9" TargetMode="External"/><Relationship Id="rId102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547" Type="http://schemas.openxmlformats.org/officeDocument/2006/relationships/hyperlink" Target="http://hfo63.cfo.in.th/CheckDataDtl.aspx?orgid=04688&amp;balance=%A7%BA%B4%D8%C5%3Cbr/%3E%A7%BA%CA%D1%C1%BE%D1%B9%B8%EC%A1%D1%B9&amp;month=4&amp;year=2020&amp;thetype=%A7%BA%CB%B9%E8%C7%C2%A7%D2%B9" TargetMode="External"/><Relationship Id="rId754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961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384" Type="http://schemas.openxmlformats.org/officeDocument/2006/relationships/hyperlink" Target="http://hfo63.cfo.in.th/CheckDataDtl.aspx?orgid=04170&amp;balance=%A7%BA%B4%D8%C5%3Cbr/%3E%A7%BA%CA%D1%C1%BE%D1%B9%B8%EC%A1%D1%B9&amp;month=4&amp;year=2020&amp;thetype=%A7%BA%CB%B9%E8%C7%C2%A7%D2%B9" TargetMode="External"/><Relationship Id="rId1591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05" Type="http://schemas.openxmlformats.org/officeDocument/2006/relationships/hyperlink" Target="http://hfo63.cfo.in.th/CheckDataDtl.aspx?orgid=04493&amp;balance=%A7%BA%B4%D8%C5%3Cbr/%3E%A7%BA%CA%D1%C1%BE%D1%B9%B8%EC%A1%D1%B9&amp;month=4&amp;year=2020&amp;thetype=%A7%BA%CB%B9%E8%C7%C2%A7%D2%B9" TargetMode="External"/><Relationship Id="rId1689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12" Type="http://schemas.openxmlformats.org/officeDocument/2006/relationships/hyperlink" Target="http://hfo63.cfo.in.th/CheckDataDtl.aspx?orgid=04600&amp;balance=%A7%BA%B4%D8%C5%3Cbr/%3E%A7%BA%CA%D1%C1%BE%D1%B9%B8%EC%A1%D1%B9&amp;month=4&amp;year=2020&amp;thetype=%A7%BA%CB%B9%E8%C7%C2%A7%D2%B9" TargetMode="External"/><Relationship Id="rId90" Type="http://schemas.openxmlformats.org/officeDocument/2006/relationships/hyperlink" Target="http://hfo63.cfo.in.th/CheckDataDtl.aspx?orgid=05633&amp;balance=%A7%BA%B4%D8%C5%3Cbr/%3E%A7%BA%CA%D1%C1%BE%D1%B9%B8%EC%A1%D1%B9&amp;month=4&amp;year=2020&amp;thetype=%A7%BA%CB%B9%E8%C7%C2%A7%D2%B9" TargetMode="External"/><Relationship Id="rId186" Type="http://schemas.openxmlformats.org/officeDocument/2006/relationships/hyperlink" Target="http://hfo63.cfo.in.th/CheckDataDtl.aspx?orgid=05684&amp;balance=%A7%BA%B4%D8%C5%3Cbr/%3E%A7%BA%CA%D1%C1%BE%D1%B9%B8%EC%A1%D1%B9&amp;month=4&amp;year=2020&amp;thetype=%A7%BA%CB%B9%E8%C7%C2%A7%D2%B9" TargetMode="External"/><Relationship Id="rId393" Type="http://schemas.openxmlformats.org/officeDocument/2006/relationships/hyperlink" Target="http://hfo63.cfo.in.th/CheckDataDtl.aspx?orgid=04846&amp;balance=%A7%BA%B4%D8%C5%3Cbr/%3E%A7%BA%CA%D1%C1%BE%D1%B9%B8%EC%A1%D1%B9&amp;month=4&amp;year=2020&amp;thetype=%A7%BA%CB%B9%E8%C7%C2%A7%D2%B9" TargetMode="External"/><Relationship Id="rId407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614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1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1037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4" Type="http://schemas.openxmlformats.org/officeDocument/2006/relationships/hyperlink" Target="http://hfo63.cfo.in.th/CheckDataDtl.aspx?orgid=04797&amp;balance=%A7%BA%B4%D8%C5%3Cbr/%3E%A7%BA%CA%D1%C1%BE%D1%B9%B8%EC%A1%D1%B9&amp;month=4&amp;year=2020&amp;thetype=%A7%BA%CB%B9%E8%C7%C2%A7%D2%B9" TargetMode="External"/><Relationship Id="rId1451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896" Type="http://schemas.openxmlformats.org/officeDocument/2006/relationships/hyperlink" Target="http://hfo63.cfo.in.th/CheckDataDtl.aspx?orgid=04643&amp;balance=%A7%BA%B4%D8%C5%3Cbr/%3E%A7%BA%CA%D1%C1%BE%D1%B9%B8%EC%A1%D1%B9&amp;month=4&amp;year=2020&amp;thetype=%A7%BA%CB%B9%E8%C7%C2%A7%D2%B9" TargetMode="External"/><Relationship Id="rId253" Type="http://schemas.openxmlformats.org/officeDocument/2006/relationships/hyperlink" Target="http://hfo63.cfo.in.th/CheckDataDtl.aspx?orgid=05720&amp;balance=%A7%BA%B4%D8%C5%3Cbr/%3E%A7%BA%CA%D1%C1%BE%D1%B9%B8%EC%A1%D1%B9&amp;month=4&amp;year=2020&amp;thetype=%A7%BA%CB%B9%E8%C7%C2%A7%D2%B9" TargetMode="External"/><Relationship Id="rId460" Type="http://schemas.openxmlformats.org/officeDocument/2006/relationships/hyperlink" Target="http://hfo63.cfo.in.th/CheckDataDtl.aspx?orgid=10240&amp;balance=%A7%BA%B4%D8%C5%3Cbr/%3E%A7%BA%CA%D1%C1%BE%D1%B9%B8%EC%A1%D1%B9&amp;month=4&amp;year=2020&amp;thetype=%A7%BA%CB%B9%E8%C7%C2%A7%D2%B9" TargetMode="External"/><Relationship Id="rId698" Type="http://schemas.openxmlformats.org/officeDocument/2006/relationships/hyperlink" Target="http://hfo63.cfo.in.th/CheckDataDtl.aspx?orgid=04766&amp;balance=%A7%BA%B4%D8%C5%3Cbr/%3E%A7%BA%CA%D1%C1%BE%D1%B9%B8%EC%A1%D1%B9&amp;month=4&amp;year=2020&amp;thetype=%A7%BA%CB%B9%E8%C7%C2%A7%D2%B9" TargetMode="External"/><Relationship Id="rId919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090" Type="http://schemas.openxmlformats.org/officeDocument/2006/relationships/hyperlink" Target="http://hfo63.cfo.in.th/CheckDataDtl.aspx?orgid=05578&amp;balance=%A7%BA%B4%D8%C5%3Cbr/%3E%A7%BA%CA%D1%C1%BE%D1%B9%B8%EC%A1%D1%B9&amp;month=4&amp;year=2020&amp;thetype=%A7%BA%CB%B9%E8%C7%C2%A7%D2%B9" TargetMode="External"/><Relationship Id="rId1104" Type="http://schemas.openxmlformats.org/officeDocument/2006/relationships/hyperlink" Target="http://hfo63.cfo.in.th/CheckDataDtl.aspx?orgid=05585&amp;balance=%A7%BA%B4%D8%C5%3Cbr/%3E%A7%BA%CA%D1%C1%BE%D1%B9%B8%EC%A1%D1%B9&amp;month=4&amp;year=2020&amp;thetype=%A7%BA%CB%B9%E8%C7%C2%A7%D2%B9" TargetMode="External"/><Relationship Id="rId1311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549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6" Type="http://schemas.openxmlformats.org/officeDocument/2006/relationships/hyperlink" Target="http://hfo63.cfo.in.th/CheckDataDtl.aspx?orgid=04571&amp;balance=%A7%BA%B4%D8%C5%3Cbr/%3E%A7%BA%CA%D1%C1%BE%D1%B9%B8%EC%A1%D1%B9&amp;month=4&amp;year=2020&amp;thetype=%A7%BA%CB%B9%E8%C7%C2%A7%D2%B9" TargetMode="External"/><Relationship Id="rId1963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8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13" Type="http://schemas.openxmlformats.org/officeDocument/2006/relationships/hyperlink" Target="http://hfo63.cfo.in.th/CheckDataDtl.aspx?orgid=05645&amp;balance=%A7%BA%B4%D8%C5%3Cbr/%3E%A7%BA%CA%D1%C1%BE%D1%B9%B8%EC%A1%D1%B9&amp;month=4&amp;year=2020&amp;thetype=%A7%BA%CB%B9%E8%C7%C2%A7%D2%B9" TargetMode="External"/><Relationship Id="rId320" Type="http://schemas.openxmlformats.org/officeDocument/2006/relationships/hyperlink" Target="http://hfo63.cfo.in.th/CheckDataDtl.aspx?orgid=13979&amp;balance=%A7%BA%B4%D8%C5%3Cbr/%3E%A7%BA%CA%D1%C1%BE%D1%B9%B8%EC%A1%D1%B9&amp;month=4&amp;year=2020&amp;thetype=%A7%BA%CB%B9%E8%C7%C2%A7%D2%B9" TargetMode="External"/><Relationship Id="rId558" Type="http://schemas.openxmlformats.org/officeDocument/2006/relationships/hyperlink" Target="http://hfo63.cfo.in.th/CheckDataDtl.aspx?orgid=04693&amp;balance=%A7%BA%B4%D8%C5%3Cbr/%3E%A7%BA%CA%D1%C1%BE%D1%B9%B8%EC%A1%D1%B9&amp;month=4&amp;year=2020&amp;thetype=%A7%BA%CB%B9%E8%C7%C2%A7%D2%B9" TargetMode="External"/><Relationship Id="rId765" Type="http://schemas.openxmlformats.org/officeDocument/2006/relationships/hyperlink" Target="http://hfo63.cfo.in.th/CheckDataDtl.aspx?orgid=13930&amp;balance=%A7%BA%B4%D8%C5%3Cbr/%3E%A7%BA%CA%D1%C1%BE%D1%B9%B8%EC%A1%D1%B9&amp;month=4&amp;year=2020&amp;thetype=%A7%BA%CB%B9%E8%C7%C2%A7%D2%B9" TargetMode="External"/><Relationship Id="rId972" Type="http://schemas.openxmlformats.org/officeDocument/2006/relationships/hyperlink" Target="http://hfo63.cfo.in.th/CheckDataDtl.aspx?orgid=05519&amp;balance=%A7%BA%B4%D8%C5%3Cbr/%3E%A7%BA%CA%D1%C1%BE%D1%B9%B8%EC%A1%D1%B9&amp;month=4&amp;year=2020&amp;thetype=%A7%BA%CB%B9%E8%C7%C2%A7%D2%B9" TargetMode="External"/><Relationship Id="rId1188" Type="http://schemas.openxmlformats.org/officeDocument/2006/relationships/hyperlink" Target="http://hfo63.cfo.in.th/CheckDataDtl.aspx?orgid=21323&amp;balance=%A7%BA%B4%D8%C5%3Cbr/%3E%A7%BA%CA%D1%C1%BE%D1%B9%B8%EC%A1%D1%B9&amp;month=4&amp;year=2020&amp;thetype=%A7%BA%CB%B9%E8%C7%C2%A7%D2%B9" TargetMode="External"/><Relationship Id="rId1395" Type="http://schemas.openxmlformats.org/officeDocument/2006/relationships/hyperlink" Target="http://hfo63.cfo.in.th/CheckDataDtl.aspx?orgid=04175&amp;balance=%A7%BA%B4%D8%C5%3Cbr/%3E%A7%BA%CA%D1%C1%BE%D1%B9%B8%EC%A1%D1%B9&amp;month=4&amp;year=2020&amp;thetype=%A7%BA%CB%B9%E8%C7%C2%A7%D2%B9" TargetMode="External"/><Relationship Id="rId1409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616" Type="http://schemas.openxmlformats.org/officeDocument/2006/relationships/hyperlink" Target="http://hfo63.cfo.in.th/CheckDataDtl.aspx?orgid=04499&amp;balance=%A7%BA%B4%D8%C5%3Cbr/%3E%A7%BA%CA%D1%C1%BE%D1%B9%B8%EC%A1%D1%B9&amp;month=4&amp;year=2020&amp;thetype=%A7%BA%CB%B9%E8%C7%C2%A7%D2%B9" TargetMode="External"/><Relationship Id="rId1823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2001" Type="http://schemas.openxmlformats.org/officeDocument/2006/relationships/hyperlink" Target="http://hfo63.cfo.in.th/CheckDataDtl.aspx?orgid=13916&amp;balance=%A7%BA%B4%D8%C5%3Cbr/%3E%A7%BA%CA%D1%C1%BE%D1%B9%B8%EC%A1%D1%B9&amp;month=4&amp;year=2020&amp;thetype=%A7%BA%CB%B9%E8%C7%C2%A7%D2%B9" TargetMode="External"/><Relationship Id="rId197" Type="http://schemas.openxmlformats.org/officeDocument/2006/relationships/hyperlink" Target="http://hfo63.cfo.in.th/CheckDataDtl.aspx?orgid=05690&amp;balance=%A7%BA%B4%D8%C5%3Cbr/%3E%A7%BA%CA%D1%C1%BE%D1%B9%B8%EC%A1%D1%B9&amp;month=4&amp;year=2020&amp;thetype=%A7%BA%CB%B9%E8%C7%C2%A7%D2%B9" TargetMode="External"/><Relationship Id="rId418" Type="http://schemas.openxmlformats.org/officeDocument/2006/relationships/hyperlink" Target="http://hfo63.cfo.in.th/CheckDataDtl.aspx?orgid=04875&amp;balance=%A7%BA%B4%D8%C5%3Cbr/%3E%A7%BA%CA%D1%C1%BE%D1%B9%B8%EC%A1%D1%B9&amp;month=4&amp;year=2020&amp;thetype=%A7%BA%CB%B9%E8%C7%C2%A7%D2%B9" TargetMode="External"/><Relationship Id="rId625" Type="http://schemas.openxmlformats.org/officeDocument/2006/relationships/hyperlink" Target="http://hfo63.cfo.in.th/CheckDataDtl.aspx?orgid=04729&amp;balance=%A7%BA%B4%D8%C5%3Cbr/%3E%A7%BA%CA%D1%C1%BE%D1%B9%B8%EC%A1%D1%B9&amp;month=4&amp;year=2020&amp;thetype=%A7%BA%CB%B9%E8%C7%C2%A7%D2%B9" TargetMode="External"/><Relationship Id="rId832" Type="http://schemas.openxmlformats.org/officeDocument/2006/relationships/hyperlink" Target="http://hfo63.cfo.in.th/CheckDataDtl.aspx?orgid=05449&amp;balance=%A7%BA%B4%D8%C5%3Cbr/%3E%A7%BA%CA%D1%C1%BE%D1%B9%B8%EC%A1%D1%B9&amp;month=4&amp;year=2020&amp;thetype=%A7%BA%CB%B9%E8%C7%C2%A7%D2%B9" TargetMode="External"/><Relationship Id="rId1048" Type="http://schemas.openxmlformats.org/officeDocument/2006/relationships/hyperlink" Target="http://hfo63.cfo.in.th/CheckDataDtl.aspx?orgid=05557&amp;balance=%A7%BA%B4%D8%C5%3Cbr/%3E%A7%BA%CA%D1%C1%BE%D1%B9%B8%EC%A1%D1%B9&amp;month=4&amp;year=2020&amp;thetype=%A7%BA%CB%B9%E8%C7%C2%A7%D2%B9" TargetMode="External"/><Relationship Id="rId1255" Type="http://schemas.openxmlformats.org/officeDocument/2006/relationships/hyperlink" Target="http://hfo63.cfo.in.th/CheckDataDtl.aspx?orgid=04802&amp;balance=%A7%BA%B4%D8%C5%3Cbr/%3E%A7%BA%CA%D1%C1%BE%D1%B9%B8%EC%A1%D1%B9&amp;month=4&amp;year=2020&amp;thetype=%A7%BA%CB%B9%E8%C7%C2%A7%D2%B9" TargetMode="External"/><Relationship Id="rId1462" Type="http://schemas.openxmlformats.org/officeDocument/2006/relationships/hyperlink" Target="http://hfo63.cfo.in.th/CheckDataDtl.aspx?orgid=04210&amp;balance=%A7%BA%B4%D8%C5%3Cbr/%3E%A7%BA%CA%D1%C1%BE%D1%B9%B8%EC%A1%D1%B9&amp;month=4&amp;year=2020&amp;thetype=%A7%BA%CB%B9%E8%C7%C2%A7%D2%B9" TargetMode="External"/><Relationship Id="rId264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1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115" Type="http://schemas.openxmlformats.org/officeDocument/2006/relationships/hyperlink" Target="http://hfo63.cfo.in.th/CheckDataDtl.aspx?orgid=05590&amp;balance=%A7%BA%B4%D8%C5%3Cbr/%3E%A7%BA%CA%D1%C1%BE%D1%B9%B8%EC%A1%D1%B9&amp;month=4&amp;year=2020&amp;thetype=%A7%BA%CB%B9%E8%C7%C2%A7%D2%B9" TargetMode="External"/><Relationship Id="rId1322" Type="http://schemas.openxmlformats.org/officeDocument/2006/relationships/hyperlink" Target="http://hfo63.cfo.in.th/CheckDataDtl.aspx?orgid=04867&amp;balance=%A7%BA%B4%D8%C5%3Cbr/%3E%A7%BA%CA%D1%C1%BE%D1%B9%B8%EC%A1%D1%B9&amp;month=4&amp;year=2020&amp;thetype=%A7%BA%CB%B9%E8%C7%C2%A7%D2%B9" TargetMode="External"/><Relationship Id="rId1767" Type="http://schemas.openxmlformats.org/officeDocument/2006/relationships/hyperlink" Target="http://hfo63.cfo.in.th/CheckDataDtl.aspx?orgid=04576&amp;balance=%A7%BA%B4%D8%C5%3Cbr/%3E%A7%BA%CA%D1%C1%BE%D1%B9%B8%EC%A1%D1%B9&amp;month=4&amp;year=2020&amp;thetype=%A7%BA%CB%B9%E8%C7%C2%A7%D2%B9" TargetMode="External"/><Relationship Id="rId1974" Type="http://schemas.openxmlformats.org/officeDocument/2006/relationships/hyperlink" Target="http://hfo63.cfo.in.th/CheckDataDtl.aspx?orgid=11029&amp;balance=%A7%BA%B4%D8%C5%3Cbr/%3E%A7%BA%CA%D1%C1%BE%D1%B9%B8%EC%A1%D1%B9&amp;month=4&amp;year=2020&amp;thetype=%A7%BA%CB%B9%E8%C7%C2%A7%D2%B9" TargetMode="External"/><Relationship Id="rId59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24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569" Type="http://schemas.openxmlformats.org/officeDocument/2006/relationships/hyperlink" Target="http://hfo63.cfo.in.th/CheckDataDtl.aspx?orgid=04699&amp;balance=%A7%BA%B4%D8%C5%3Cbr/%3E%A7%BA%CA%D1%C1%BE%D1%B9%B8%EC%A1%D1%B9&amp;month=4&amp;year=2020&amp;thetype=%A7%BA%CB%B9%E8%C7%C2%A7%D2%B9" TargetMode="External"/><Relationship Id="rId776" Type="http://schemas.openxmlformats.org/officeDocument/2006/relationships/hyperlink" Target="http://hfo63.cfo.in.th/CheckDataDtl.aspx?orgid=14356&amp;balance=%A7%BA%B4%D8%C5%3Cbr/%3E%A7%BA%CA%D1%C1%BE%D1%B9%B8%EC%A1%D1%B9&amp;month=4&amp;year=2020&amp;thetype=%A7%BA%CB%B9%E8%C7%C2%A7%D2%B9" TargetMode="External"/><Relationship Id="rId983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9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1627" Type="http://schemas.openxmlformats.org/officeDocument/2006/relationships/hyperlink" Target="http://hfo63.cfo.in.th/CheckDataDtl.aspx?orgid=04504&amp;balance=%A7%BA%B4%D8%C5%3Cbr/%3E%A7%BA%CA%D1%C1%BE%D1%B9%B8%EC%A1%D1%B9&amp;month=4&amp;year=2020&amp;thetype=%A7%BA%CB%B9%E8%C7%C2%A7%D2%B9" TargetMode="External"/><Relationship Id="rId1834" Type="http://schemas.openxmlformats.org/officeDocument/2006/relationships/hyperlink" Target="http://hfo63.cfo.in.th/CheckDataDtl.aspx?orgid=04611&amp;balance=%A7%BA%B4%D8%C5%3Cbr/%3E%A7%BA%CA%D1%C1%BE%D1%B9%B8%EC%A1%D1%B9&amp;month=4&amp;year=2020&amp;thetype=%A7%BA%CB%B9%E8%C7%C2%A7%D2%B9" TargetMode="External"/><Relationship Id="rId331" Type="http://schemas.openxmlformats.org/officeDocument/2006/relationships/hyperlink" Target="http://hfo63.cfo.in.th/CheckDataDtl.aspx?orgid=14278&amp;balance=%A7%BA%B4%D8%C5%3Cbr/%3E%A7%BA%CA%D1%C1%BE%D1%B9%B8%EC%A1%D1%B9&amp;month=4&amp;year=2020&amp;thetype=%A7%BA%CB%B9%E8%C7%C2%A7%D2%B9" TargetMode="External"/><Relationship Id="rId429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6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1059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6" Type="http://schemas.openxmlformats.org/officeDocument/2006/relationships/hyperlink" Target="http://hfo63.cfo.in.th/CheckDataDtl.aspx?orgid=04808&amp;balance=%A7%BA%B4%D8%C5%3Cbr/%3E%A7%BA%CA%D1%C1%BE%D1%B9%B8%EC%A1%D1%B9&amp;month=4&amp;year=2020&amp;thetype=%A7%BA%CB%B9%E8%C7%C2%A7%D2%B9" TargetMode="External"/><Relationship Id="rId1473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2012" Type="http://schemas.openxmlformats.org/officeDocument/2006/relationships/hyperlink" Target="http://hfo63.cfo.in.th/CheckDataDtl.aspx?orgid=14148&amp;balance=&amp;month=4&amp;year=2020&amp;thetype=%A7%BA%CB%B9%E8%C7%C2%A7%D2%B9" TargetMode="External"/><Relationship Id="rId843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126" Type="http://schemas.openxmlformats.org/officeDocument/2006/relationships/hyperlink" Target="http://hfo63.cfo.in.th/CheckDataDtl.aspx?orgid=11089&amp;balance=%A7%BA%B4%D8%C5%3Cbr/%3E%A7%BA%CA%D1%C1%BE%D1%B9%B8%EC%A1%D1%B9&amp;month=4&amp;year=2020&amp;thetype=%A7%BA%CB%B9%E8%C7%C2%A7%D2%B9" TargetMode="External"/><Relationship Id="rId1680" Type="http://schemas.openxmlformats.org/officeDocument/2006/relationships/hyperlink" Target="http://hfo63.cfo.in.th/CheckDataDtl.aspx?orgid=04533&amp;balance=%A7%BA%B4%D8%C5%3Cbr/%3E%A7%BA%CA%D1%C1%BE%D1%B9%B8%EC%A1%D1%B9&amp;month=4&amp;year=2020&amp;thetype=%A7%BA%CB%B9%E8%C7%C2%A7%D2%B9" TargetMode="External"/><Relationship Id="rId1778" Type="http://schemas.openxmlformats.org/officeDocument/2006/relationships/hyperlink" Target="http://hfo63.cfo.in.th/CheckDataDtl.aspx?orgid=04582&amp;balance=%A7%BA%B4%D8%C5%3Cbr/%3E%A7%BA%CA%D1%C1%BE%D1%B9%B8%EC%A1%D1%B9&amp;month=4&amp;year=2020&amp;thetype=%A7%BA%CB%B9%E8%C7%C2%A7%D2%B9" TargetMode="External"/><Relationship Id="rId1901" Type="http://schemas.openxmlformats.org/officeDocument/2006/relationships/hyperlink" Target="http://hfo63.cfo.in.th/CheckDataDtl.aspx?orgid=04645&amp;balance=%A7%BA%B4%D8%C5%3Cbr/%3E%A7%BA%CA%D1%C1%BE%D1%B9%B8%EC%A1%D1%B9&amp;month=4&amp;year=2020&amp;thetype=%A7%BA%CB%B9%E8%C7%C2%A7%D2%B9" TargetMode="External"/><Relationship Id="rId1985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275" Type="http://schemas.openxmlformats.org/officeDocument/2006/relationships/hyperlink" Target="http://hfo63.cfo.in.th/CheckDataDtl.aspx?orgid=05731&amp;balance=%A7%BA%B4%D8%C5%3Cbr/%3E%A7%BA%CA%D1%C1%BE%D1%B9%B8%EC%A1%D1%B9&amp;month=4&amp;year=2020&amp;thetype=%A7%BA%CB%B9%E8%C7%C2%A7%D2%B9" TargetMode="External"/><Relationship Id="rId482" Type="http://schemas.openxmlformats.org/officeDocument/2006/relationships/hyperlink" Target="http://hfo63.cfo.in.th/CheckDataDtl.aspx?orgid=13934&amp;balance=%A7%BA%B4%D8%C5%3Cbr/%3E%A7%BA%CA%D1%C1%BE%D1%B9%B8%EC%A1%D1%B9&amp;month=4&amp;year=2020&amp;thetype=%A7%BA%CB%B9%E8%C7%C2%A7%D2%B9" TargetMode="External"/><Relationship Id="rId703" Type="http://schemas.openxmlformats.org/officeDocument/2006/relationships/hyperlink" Target="http://hfo63.cfo.in.th/CheckDataDtl.aspx?orgid=04769&amp;balance=%A7%BA%B4%D8%C5%3Cbr/%3E%A7%BA%CA%D1%C1%BE%D1%B9%B8%EC%A1%D1%B9&amp;month=4&amp;year=2020&amp;thetype=%A7%BA%CB%B9%E8%C7%C2%A7%D2%B9" TargetMode="External"/><Relationship Id="rId910" Type="http://schemas.openxmlformats.org/officeDocument/2006/relationships/hyperlink" Target="http://hfo63.cfo.in.th/CheckDataDtl.aspx?orgid=05488&amp;balance=%A7%BA%B4%D8%C5%3Cbr/%3E%A7%BA%CA%D1%C1%BE%D1%B9%B8%EC%A1%D1%B9&amp;month=4&amp;year=2020&amp;thetype=%A7%BA%CB%B9%E8%C7%C2%A7%D2%B9" TargetMode="External"/><Relationship Id="rId1333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540" Type="http://schemas.openxmlformats.org/officeDocument/2006/relationships/hyperlink" Target="http://hfo63.cfo.in.th/CheckDataDtl.aspx?orgid=10991&amp;balance=%A7%BA%B4%D8%C5%3Cbr/%3E%A7%BA%CA%D1%C1%BE%D1%B9%B8%EC%A1%D1%B9&amp;month=4&amp;year=2020&amp;thetype=%A7%BA%CB%B9%E8%C7%C2%A7%D2%B9" TargetMode="External"/><Relationship Id="rId1638" Type="http://schemas.openxmlformats.org/officeDocument/2006/relationships/hyperlink" Target="http://hfo63.cfo.in.th/CheckDataDtl.aspx?orgid=04510&amp;balance=%A7%BA%B4%D8%C5%3Cbr/%3E%A7%BA%CA%D1%C1%BE%D1%B9%B8%EC%A1%D1%B9&amp;month=4&amp;year=2020&amp;thetype=%A7%BA%CB%B9%E8%C7%C2%A7%D2%B9" TargetMode="External"/><Relationship Id="rId135" Type="http://schemas.openxmlformats.org/officeDocument/2006/relationships/hyperlink" Target="http://hfo63.cfo.in.th/CheckDataDtl.aspx?orgid=05658&amp;balance=%A7%BA%B4%D8%C5%3Cbr/%3E%A7%BA%CA%D1%C1%BE%D1%B9%B8%EC%A1%D1%B9&amp;month=4&amp;year=2020&amp;thetype=%A7%BA%CB%B9%E8%C7%C2%A7%D2%B9" TargetMode="External"/><Relationship Id="rId342" Type="http://schemas.openxmlformats.org/officeDocument/2006/relationships/hyperlink" Target="http://hfo63.cfo.in.th/CheckDataDtl.aspx?orgid=00437&amp;balance=&amp;month=4&amp;year=2020&amp;thetype=%A7%BA%CB%B9%E8%C7%C2%A7%D2%B9" TargetMode="External"/><Relationship Id="rId787" Type="http://schemas.openxmlformats.org/officeDocument/2006/relationships/hyperlink" Target="http://hfo63.cfo.in.th/CheckDataDtl.aspx?orgid=00494&amp;balance=%A7%BA%B4%D8%C5%3Cbr/%3E%A7%BA%CA%D1%C1%BE%D1%B9%B8%EC%A1%D1%B9&amp;month=4&amp;year=2020&amp;thetype=%A7%BA%CB%B9%E8%C7%C2%A7%D2%B9" TargetMode="External"/><Relationship Id="rId994" Type="http://schemas.openxmlformats.org/officeDocument/2006/relationships/hyperlink" Target="http://hfo63.cfo.in.th/CheckDataDtl.aspx?orgid=05530&amp;balance=%A7%BA%B4%D8%C5%3Cbr/%3E%A7%BA%CA%D1%C1%BE%D1%B9%B8%EC%A1%D1%B9&amp;month=4&amp;year=2020&amp;thetype=%A7%BA%CB%B9%E8%C7%C2%A7%D2%B9" TargetMode="External"/><Relationship Id="rId1400" Type="http://schemas.openxmlformats.org/officeDocument/2006/relationships/hyperlink" Target="http://hfo63.cfo.in.th/CheckDataDtl.aspx?orgid=04178&amp;balance=%A7%BA%B4%D8%C5%3Cbr/%3E%A7%BA%CA%D1%C1%BE%D1%B9%B8%EC%A1%D1%B9&amp;month=4&amp;year=2020&amp;thetype=%A7%BA%CB%B9%E8%C7%C2%A7%D2%B9" TargetMode="External"/><Relationship Id="rId1845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2023" Type="http://schemas.openxmlformats.org/officeDocument/2006/relationships/hyperlink" Target="http://hfo63.cfo.in.th/CheckDataDtl.aspx?orgid=14845&amp;balance=%A7%BA%B4%D8%C5%3Cbr/%3E%A7%BA%CA%D1%C1%BE%D1%B9%B8%EC%A1%D1%B9&amp;month=4&amp;year=2020&amp;thetype=%A7%BA%CB%B9%E8%C7%C2%A7%D2%B9" TargetMode="External"/><Relationship Id="rId202" Type="http://schemas.openxmlformats.org/officeDocument/2006/relationships/hyperlink" Target="http://hfo63.cfo.in.th/CheckDataDtl.aspx?orgid=05692&amp;balance=%A7%BA%B4%D8%C5%3Cbr/%3E%A7%BA%CA%D1%C1%BE%D1%B9%B8%EC%A1%D1%B9&amp;month=4&amp;year=2020&amp;thetype=%A7%BA%CB%B9%E8%C7%C2%A7%D2%B9" TargetMode="External"/><Relationship Id="rId647" Type="http://schemas.openxmlformats.org/officeDocument/2006/relationships/hyperlink" Target="http://hfo63.cfo.in.th/CheckDataDtl.aspx?orgid=04740&amp;balance=%A7%BA%B4%D8%C5%3Cbr/%3E%A7%BA%CA%D1%C1%BE%D1%B9%B8%EC%A1%D1%B9&amp;month=4&amp;year=2020&amp;thetype=%A7%BA%CB%B9%E8%C7%C2%A7%D2%B9" TargetMode="External"/><Relationship Id="rId854" Type="http://schemas.openxmlformats.org/officeDocument/2006/relationships/hyperlink" Target="http://hfo63.cfo.in.th/CheckDataDtl.aspx?orgid=05460&amp;balance=%A7%BA%B4%D8%C5%3Cbr/%3E%A7%BA%CA%D1%C1%BE%D1%B9%B8%EC%A1%D1%B9&amp;month=4&amp;year=2020&amp;thetype=%A7%BA%CB%B9%E8%C7%C2%A7%D2%B9" TargetMode="External"/><Relationship Id="rId1277" Type="http://schemas.openxmlformats.org/officeDocument/2006/relationships/hyperlink" Target="http://hfo63.cfo.in.th/CheckDataDtl.aspx?orgid=04832&amp;balance=%A7%BA%B4%D8%C5%3Cbr/%3E%A7%BA%CA%D1%C1%BE%D1%B9%B8%EC%A1%D1%B9&amp;month=4&amp;year=2020&amp;thetype=%A7%BA%CB%B9%E8%C7%C2%A7%D2%B9" TargetMode="External"/><Relationship Id="rId1484" Type="http://schemas.openxmlformats.org/officeDocument/2006/relationships/hyperlink" Target="http://hfo63.cfo.in.th/CheckDataDtl.aspx?orgid=04221&amp;balance=%A7%BA%B4%D8%C5%3Cbr/%3E%A7%BA%CA%D1%C1%BE%D1%B9%B8%EC%A1%D1%B9&amp;month=4&amp;year=2020&amp;thetype=%A7%BA%CB%B9%E8%C7%C2%A7%D2%B9" TargetMode="External"/><Relationship Id="rId1691" Type="http://schemas.openxmlformats.org/officeDocument/2006/relationships/hyperlink" Target="http://hfo63.cfo.in.th/CheckDataDtl.aspx?orgid=04538&amp;balance=%A7%BA%B4%D8%C5%3Cbr/%3E%A7%BA%CA%D1%C1%BE%D1%B9%B8%EC%A1%D1%B9&amp;month=4&amp;year=2020&amp;thetype=%A7%BA%CB%B9%E8%C7%C2%A7%D2%B9" TargetMode="External"/><Relationship Id="rId1705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1912" Type="http://schemas.openxmlformats.org/officeDocument/2006/relationships/hyperlink" Target="http://hfo63.cfo.in.th/CheckDataDtl.aspx?orgid=04651&amp;balance=%A7%BA%B4%D8%C5%3Cbr/%3E%A7%BA%CA%D1%C1%BE%D1%B9%B8%EC%A1%D1%B9&amp;month=4&amp;year=2020&amp;thetype=%A7%BA%CB%B9%E8%C7%C2%A7%D2%B9" TargetMode="External"/><Relationship Id="rId286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493" Type="http://schemas.openxmlformats.org/officeDocument/2006/relationships/hyperlink" Target="http://hfo63.cfo.in.th/CheckDataDtl.aspx?orgid=00421&amp;balance=&amp;month=4&amp;year=2020&amp;thetype=%A7%BA%CB%B9%E8%C7%C2%A7%D2%B9" TargetMode="External"/><Relationship Id="rId507" Type="http://schemas.openxmlformats.org/officeDocument/2006/relationships/hyperlink" Target="http://hfo63.cfo.in.th/CheckDataDtl.aspx?orgid=04668&amp;balance=%A7%BA%B4%D8%C5%3Cbr/%3E%A7%BA%CA%D1%C1%BE%D1%B9%B8%EC%A1%D1%B9&amp;month=4&amp;year=2020&amp;thetype=%A7%BA%CB%B9%E8%C7%C2%A7%D2%B9" TargetMode="External"/><Relationship Id="rId714" Type="http://schemas.openxmlformats.org/officeDocument/2006/relationships/hyperlink" Target="http://hfo63.cfo.in.th/CheckDataDtl.aspx?orgid=04774&amp;balance=%A7%BA%B4%D8%C5%3Cbr/%3E%A7%BA%CA%D1%C1%BE%D1%B9%B8%EC%A1%D1%B9&amp;month=4&amp;year=2020&amp;thetype=%A7%BA%CB%B9%E8%C7%C2%A7%D2%B9" TargetMode="External"/><Relationship Id="rId921" Type="http://schemas.openxmlformats.org/officeDocument/2006/relationships/hyperlink" Target="http://hfo63.cfo.in.th/CheckDataDtl.aspx?orgid=05493&amp;balance=%A7%BA%B4%D8%C5%3Cbr/%3E%A7%BA%CA%D1%C1%BE%D1%B9%B8%EC%A1%D1%B9&amp;month=4&amp;year=2020&amp;thetype=%A7%BA%CB%B9%E8%C7%C2%A7%D2%B9" TargetMode="External"/><Relationship Id="rId1137" Type="http://schemas.openxmlformats.org/officeDocument/2006/relationships/hyperlink" Target="http://hfo63.cfo.in.th/CheckDataDtl.aspx?orgid=11094&amp;balance=%A7%BA%B4%D8%C5%3Cbr/%3E%A7%BA%CA%D1%C1%BE%D1%B9%B8%EC%A1%D1%B9&amp;month=4&amp;year=2020&amp;thetype=%A7%BA%CB%B9%E8%C7%C2%A7%D2%B9" TargetMode="External"/><Relationship Id="rId1344" Type="http://schemas.openxmlformats.org/officeDocument/2006/relationships/hyperlink" Target="http://hfo63.cfo.in.th/CheckDataDtl.aspx?orgid=04905&amp;balance=%A7%BA%B4%D8%C5%3Cbr/%3E%A7%BA%CA%D1%C1%BE%D1%B9%B8%EC%A1%D1%B9&amp;month=4&amp;year=2020&amp;thetype=%A7%BA%CB%B9%E8%C7%C2%A7%D2%B9" TargetMode="External"/><Relationship Id="rId1551" Type="http://schemas.openxmlformats.org/officeDocument/2006/relationships/hyperlink" Target="http://hfo63.cfo.in.th/CheckDataDtl.aspx?orgid=13892&amp;balance=%A7%BA%B4%D8%C5%3Cbr/%3E%A7%BA%CA%D1%C1%BE%D1%B9%B8%EC%A1%D1%B9&amp;month=4&amp;year=2020&amp;thetype=%A7%BA%CB%B9%E8%C7%C2%A7%D2%B9" TargetMode="External"/><Relationship Id="rId1789" Type="http://schemas.openxmlformats.org/officeDocument/2006/relationships/hyperlink" Target="http://hfo63.cfo.in.th/CheckDataDtl.aspx?orgid=04587&amp;balance=%A7%BA%B4%D8%C5%3Cbr/%3E%A7%BA%CA%D1%C1%BE%D1%B9%B8%EC%A1%D1%B9&amp;month=4&amp;year=2020&amp;thetype=%A7%BA%CB%B9%E8%C7%C2%A7%D2%B9" TargetMode="External"/><Relationship Id="rId1996" Type="http://schemas.openxmlformats.org/officeDocument/2006/relationships/hyperlink" Target="http://hfo63.cfo.in.th/CheckDataDtl.aspx?orgid=13914&amp;balance=%A7%BA%B4%D8%C5%3Cbr/%3E%A7%BA%CA%D1%C1%BE%D1%B9%B8%EC%A1%D1%B9&amp;month=4&amp;year=2020&amp;thetype=%A7%BA%CB%B9%E8%C7%C2%A7%D2%B9" TargetMode="External"/><Relationship Id="rId50" Type="http://schemas.openxmlformats.org/officeDocument/2006/relationships/hyperlink" Target="http://hfo63.cfo.in.th/CheckDataDtl.aspx?orgid=05613&amp;balance=%A7%BA%B4%D8%C5%3Cbr/%3E%A7%BA%CA%D1%C1%BE%D1%B9%B8%EC%A1%D1%B9&amp;month=4&amp;year=2020&amp;thetype=%A7%BA%CB%B9%E8%C7%C2%A7%D2%B9" TargetMode="External"/><Relationship Id="rId146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3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560" Type="http://schemas.openxmlformats.org/officeDocument/2006/relationships/hyperlink" Target="http://hfo63.cfo.in.th/CheckDataDtl.aspx?orgid=04694&amp;balance=%A7%BA%B4%D8%C5%3Cbr/%3E%A7%BA%CA%D1%C1%BE%D1%B9%B8%EC%A1%D1%B9&amp;month=4&amp;year=2020&amp;thetype=%A7%BA%CB%B9%E8%C7%C2%A7%D2%B9" TargetMode="External"/><Relationship Id="rId798" Type="http://schemas.openxmlformats.org/officeDocument/2006/relationships/hyperlink" Target="http://hfo63.cfo.in.th/CheckDataDtl.aspx?orgid=00500&amp;balance=%A7%BA%B4%D8%C5%3Cbr/%3E%A7%BA%CA%D1%C1%BE%D1%B9%B8%EC%A1%D1%B9&amp;month=4&amp;year=2020&amp;thetype=%A7%BA%CB%B9%E8%C7%C2%A7%D2%B9" TargetMode="External"/><Relationship Id="rId1190" Type="http://schemas.openxmlformats.org/officeDocument/2006/relationships/hyperlink" Target="http://hfo63.cfo.in.th/CheckDataDtl.aspx?orgid=23217&amp;balance=%A7%BA%B4%D8%C5%3Cbr/%3E%A7%BA%CA%D1%C1%BE%D1%B9%B8%EC%A1%D1%B9&amp;month=4&amp;year=2020&amp;thetype=%A7%BA%CB%B9%E8%C7%C2%A7%D2%B9" TargetMode="External"/><Relationship Id="rId1204" Type="http://schemas.openxmlformats.org/officeDocument/2006/relationships/hyperlink" Target="http://hfo63.cfo.in.th/CheckDataDtl.aspx?orgid=00435&amp;balance=%A7%BA%B4%D8%C5%3Cbr/%3E%A7%BA%CA%D1%C1%BE%D1%B9%B8%EC%A1%D1%B9&amp;month=4&amp;year=2020&amp;thetype=%A7%BA%CB%B9%E8%C7%C2%A7%D2%B9" TargetMode="External"/><Relationship Id="rId1411" Type="http://schemas.openxmlformats.org/officeDocument/2006/relationships/hyperlink" Target="http://hfo63.cfo.in.th/CheckDataDtl.aspx?orgid=04184&amp;balance=%A7%BA%B4%D8%C5%3Cbr/%3E%A7%BA%CA%D1%C1%BE%D1%B9%B8%EC%A1%D1%B9&amp;month=4&amp;year=2020&amp;thetype=%A7%BA%CB%B9%E8%C7%C2%A7%D2%B9" TargetMode="External"/><Relationship Id="rId1649" Type="http://schemas.openxmlformats.org/officeDocument/2006/relationships/hyperlink" Target="http://hfo63.cfo.in.th/CheckDataDtl.aspx?orgid=04516&amp;balance=%A7%BA%B4%D8%C5%3Cbr/%3E%A7%BA%CA%D1%C1%BE%D1%B9%B8%EC%A1%D1%B9&amp;month=4&amp;year=2020&amp;thetype=%A7%BA%CB%B9%E8%C7%C2%A7%D2%B9" TargetMode="External"/><Relationship Id="rId1856" Type="http://schemas.openxmlformats.org/officeDocument/2006/relationships/hyperlink" Target="http://hfo63.cfo.in.th/CheckDataDtl.aspx?orgid=04623&amp;balance=%A7%BA%B4%D8%C5%3Cbr/%3E%A7%BA%CA%D1%C1%BE%D1%B9%B8%EC%A1%D1%B9&amp;month=4&amp;year=2020&amp;thetype=%A7%BA%CB%B9%E8%C7%C2%A7%D2%B9" TargetMode="External"/><Relationship Id="rId2034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3" Type="http://schemas.openxmlformats.org/officeDocument/2006/relationships/hyperlink" Target="http://hfo63.cfo.in.th/CheckDataDtl.aspx?orgid=05700&amp;balance=%A7%BA%B4%D8%C5%3Cbr/%3E%A7%BA%CA%D1%C1%BE%D1%B9%B8%EC%A1%D1%B9&amp;month=4&amp;year=2020&amp;thetype=%A7%BA%CB%B9%E8%C7%C2%A7%D2%B9" TargetMode="External"/><Relationship Id="rId420" Type="http://schemas.openxmlformats.org/officeDocument/2006/relationships/hyperlink" Target="http://hfo63.cfo.in.th/CheckDataDtl.aspx?orgid=04876&amp;balance=%A7%BA%B4%D8%C5%3Cbr/%3E%A7%BA%CA%D1%C1%BE%D1%B9%B8%EC%A1%D1%B9&amp;month=4&amp;year=2020&amp;thetype=%A7%BA%CB%B9%E8%C7%C2%A7%D2%B9" TargetMode="External"/><Relationship Id="rId658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5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050" Type="http://schemas.openxmlformats.org/officeDocument/2006/relationships/hyperlink" Target="http://hfo63.cfo.in.th/CheckDataDtl.aspx?orgid=05558&amp;balance=%A7%BA%B4%D8%C5%3Cbr/%3E%A7%BA%CA%D1%C1%BE%D1%B9%B8%EC%A1%D1%B9&amp;month=4&amp;year=2020&amp;thetype=%A7%BA%CB%B9%E8%C7%C2%A7%D2%B9" TargetMode="External"/><Relationship Id="rId1288" Type="http://schemas.openxmlformats.org/officeDocument/2006/relationships/hyperlink" Target="http://hfo63.cfo.in.th/CheckDataDtl.aspx?orgid=04838&amp;balance=%A7%BA%B4%D8%C5%3Cbr/%3E%A7%BA%CA%D1%C1%BE%D1%B9%B8%EC%A1%D1%B9&amp;month=4&amp;year=2020&amp;thetype=%A7%BA%CB%B9%E8%C7%C2%A7%D2%B9" TargetMode="External"/><Relationship Id="rId1495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509" Type="http://schemas.openxmlformats.org/officeDocument/2006/relationships/hyperlink" Target="http://hfo63.cfo.in.th/CheckDataDtl.aspx?orgid=04233&amp;balance=%A7%BA%B4%D8%C5%3Cbr/%3E%A7%BA%CA%D1%C1%BE%D1%B9%B8%EC%A1%D1%B9&amp;month=4&amp;year=2020&amp;thetype=%A7%BA%CB%B9%E8%C7%C2%A7%D2%B9" TargetMode="External"/><Relationship Id="rId1716" Type="http://schemas.openxmlformats.org/officeDocument/2006/relationships/hyperlink" Target="http://hfo63.cfo.in.th/CheckDataDtl.aspx?orgid=04551&amp;balance=%A7%BA%B4%D8%C5%3Cbr/%3E%A7%BA%CA%D1%C1%BE%D1%B9%B8%EC%A1%D1%B9&amp;month=4&amp;year=2020&amp;thetype=%A7%BA%CB%B9%E8%C7%C2%A7%D2%B9" TargetMode="External"/><Relationship Id="rId1923" Type="http://schemas.openxmlformats.org/officeDocument/2006/relationships/hyperlink" Target="http://hfo63.cfo.in.th/CheckDataDtl.aspx?orgid=04656&amp;balance=%A7%BA%B4%D8%C5%3Cbr/%3E%A7%BA%CA%D1%C1%BE%D1%B9%B8%EC%A1%D1%B9&amp;month=4&amp;year=2020&amp;thetype=%A7%BA%CB%B9%E8%C7%C2%A7%D2%B9" TargetMode="External"/><Relationship Id="rId297" Type="http://schemas.openxmlformats.org/officeDocument/2006/relationships/hyperlink" Target="http://hfo63.cfo.in.th/CheckDataDtl.aspx?orgid=11104&amp;balance=%A7%BA%B4%D8%C5%3Cbr/%3E%A7%BA%CA%D1%C1%BE%D1%B9%B8%EC%A1%D1%B9&amp;month=4&amp;year=2020&amp;thetype=%A7%BA%CB%B9%E8%C7%C2%A7%D2%B9" TargetMode="External"/><Relationship Id="rId518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5" Type="http://schemas.openxmlformats.org/officeDocument/2006/relationships/hyperlink" Target="http://hfo63.cfo.in.th/CheckDataDtl.aspx?orgid=04781&amp;balance=%A7%BA%B4%D8%C5%3Cbr/%3E%A7%BA%CA%D1%C1%BE%D1%B9%B8%EC%A1%D1%B9&amp;month=4&amp;year=2020&amp;thetype=%A7%BA%CB%B9%E8%C7%C2%A7%D2%B9" TargetMode="External"/><Relationship Id="rId932" Type="http://schemas.openxmlformats.org/officeDocument/2006/relationships/hyperlink" Target="http://hfo63.cfo.in.th/CheckDataDtl.aspx?orgid=05499&amp;balance=%A7%BA%B4%D8%C5%3Cbr/%3E%A7%BA%CA%D1%C1%BE%D1%B9%B8%EC%A1%D1%B9&amp;month=4&amp;year=2020&amp;thetype=%A7%BA%CB%B9%E8%C7%C2%A7%D2%B9" TargetMode="External"/><Relationship Id="rId1148" Type="http://schemas.openxmlformats.org/officeDocument/2006/relationships/hyperlink" Target="http://hfo63.cfo.in.th/CheckDataDtl.aspx?orgid=11100&amp;balance=%A7%BA%B4%D8%C5%3Cbr/%3E%A7%BA%CA%D1%C1%BE%D1%B9%B8%EC%A1%D1%B9&amp;month=4&amp;year=2020&amp;thetype=%A7%BA%CB%B9%E8%C7%C2%A7%D2%B9" TargetMode="External"/><Relationship Id="rId1355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2" Type="http://schemas.openxmlformats.org/officeDocument/2006/relationships/hyperlink" Target="http://hfo63.cfo.in.th/CheckDataDtl.aspx?orgid=00399&amp;balance=&amp;month=4&amp;year=2020&amp;thetype=%A7%BA%CB%B9%E8%C7%C2%A7%D2%B9" TargetMode="External"/><Relationship Id="rId157" Type="http://schemas.openxmlformats.org/officeDocument/2006/relationships/hyperlink" Target="http://hfo63.cfo.in.th/CheckDataDtl.aspx?orgid=05669&amp;balance=%A7%BA%B4%D8%C5%3Cbr/%3E%A7%BA%CA%D1%C1%BE%D1%B9%B8%EC%A1%D1%B9&amp;month=4&amp;year=2020&amp;thetype=%A7%BA%CB%B9%E8%C7%C2%A7%D2%B9" TargetMode="External"/><Relationship Id="rId364" Type="http://schemas.openxmlformats.org/officeDocument/2006/relationships/hyperlink" Target="http://hfo63.cfo.in.th/CheckDataDtl.aspx?orgid=04816&amp;balance=%A7%BA%B4%D8%C5%3Cbr/%3E%A7%BA%CA%D1%C1%BE%D1%B9%B8%EC%A1%D1%B9&amp;month=4&amp;year=2020&amp;thetype=%A7%BA%CB%B9%E8%C7%C2%A7%D2%B9" TargetMode="External"/><Relationship Id="rId1008" Type="http://schemas.openxmlformats.org/officeDocument/2006/relationships/hyperlink" Target="http://hfo63.cfo.in.th/CheckDataDtl.aspx?orgid=05537&amp;balance=%A7%BA%B4%D8%C5%3Cbr/%3E%A7%BA%CA%D1%C1%BE%D1%B9%B8%EC%A1%D1%B9&amp;month=4&amp;year=2020&amp;thetype=%A7%BA%CB%B9%E8%C7%C2%A7%D2%B9" TargetMode="External"/><Relationship Id="rId1215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2" Type="http://schemas.openxmlformats.org/officeDocument/2006/relationships/hyperlink" Target="http://hfo63.cfo.in.th/CheckDataDtl.aspx?orgid=04190&amp;balance=%A7%BA%B4%D8%C5%3Cbr/%3E%A7%BA%CA%D1%C1%BE%D1%B9%B8%EC%A1%D1%B9&amp;month=4&amp;year=2020&amp;thetype=%A7%BA%CB%B9%E8%C7%C2%A7%D2%B9" TargetMode="External"/><Relationship Id="rId1867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2045" Type="http://schemas.openxmlformats.org/officeDocument/2006/relationships/printerSettings" Target="../printerSettings/printerSettings16.bin"/><Relationship Id="rId61" Type="http://schemas.openxmlformats.org/officeDocument/2006/relationships/hyperlink" Target="http://hfo63.cfo.in.th/CheckDataDtl.aspx?orgid=05619&amp;balance=%A7%BA%B4%D8%C5%3Cbr/%3E%A7%BA%CA%D1%C1%BE%D1%B9%B8%EC%A1%D1%B9&amp;month=4&amp;year=2020&amp;thetype=%A7%BA%CB%B9%E8%C7%C2%A7%D2%B9" TargetMode="External"/><Relationship Id="rId571" Type="http://schemas.openxmlformats.org/officeDocument/2006/relationships/hyperlink" Target="http://hfo63.cfo.in.th/CheckDataDtl.aspx?orgid=04700&amp;balance=%A7%BA%B4%D8%C5%3Cbr/%3E%A7%BA%CA%D1%C1%BE%D1%B9%B8%EC%A1%D1%B9&amp;month=4&amp;year=2020&amp;thetype=%A7%BA%CB%B9%E8%C7%C2%A7%D2%B9" TargetMode="External"/><Relationship Id="rId669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876" Type="http://schemas.openxmlformats.org/officeDocument/2006/relationships/hyperlink" Target="http://hfo63.cfo.in.th/CheckDataDtl.aspx?orgid=05471&amp;balance=%A7%BA%B4%D8%C5%3Cbr/%3E%A7%BA%CA%D1%C1%BE%D1%B9%B8%EC%A1%D1%B9&amp;month=4&amp;year=2020&amp;thetype=%A7%BA%CB%B9%E8%C7%C2%A7%D2%B9" TargetMode="External"/><Relationship Id="rId1299" Type="http://schemas.openxmlformats.org/officeDocument/2006/relationships/hyperlink" Target="http://hfo63.cfo.in.th/CheckDataDtl.aspx?orgid=04853&amp;balance=%A7%BA%B4%D8%C5%3Cbr/%3E%A7%BA%CA%D1%C1%BE%D1%B9%B8%EC%A1%D1%B9&amp;month=4&amp;year=2020&amp;thetype=%A7%BA%CB%B9%E8%C7%C2%A7%D2%B9" TargetMode="External"/><Relationship Id="rId1727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4" Type="http://schemas.openxmlformats.org/officeDocument/2006/relationships/hyperlink" Target="http://hfo63.cfo.in.th/CheckDataDtl.aspx?orgid=04662&amp;balance=%A7%BA%B4%D8%C5%3Cbr/%3E%A7%BA%CA%D1%C1%BE%D1%B9%B8%EC%A1%D1%B9&amp;month=4&amp;year=2020&amp;thetype=%A7%BA%CB%B9%E8%C7%C2%A7%D2%B9" TargetMode="External"/><Relationship Id="rId19" Type="http://schemas.openxmlformats.org/officeDocument/2006/relationships/hyperlink" Target="http://hfo63.cfo.in.th/CheckDataDtl.aspx?orgid=05598&amp;balance=%A7%BA%B4%D8%C5%3Cbr/%3E%A7%BA%CA%D1%C1%BE%D1%B9%B8%EC%A1%D1%B9&amp;month=4&amp;year=2020&amp;thetype=%A7%BA%CB%B9%E8%C7%C2%A7%D2%B9" TargetMode="External"/><Relationship Id="rId224" Type="http://schemas.openxmlformats.org/officeDocument/2006/relationships/hyperlink" Target="http://hfo63.cfo.in.th/CheckDataDtl.aspx?orgid=05705&amp;balance=%A7%BA%B4%D8%C5%3Cbr/%3E%A7%BA%CA%D1%C1%BE%D1%B9%B8%EC%A1%D1%B9&amp;month=4&amp;year=2020&amp;thetype=%A7%BA%CB%B9%E8%C7%C2%A7%D2%B9" TargetMode="External"/><Relationship Id="rId431" Type="http://schemas.openxmlformats.org/officeDocument/2006/relationships/hyperlink" Target="http://hfo63.cfo.in.th/CheckDataDtl.aspx?orgid=04881&amp;balance=%A7%BA%B4%D8%C5%3Cbr/%3E%A7%BA%CA%D1%C1%BE%D1%B9%B8%EC%A1%D1%B9&amp;month=4&amp;year=2020&amp;thetype=%A7%BA%CB%B9%E8%C7%C2%A7%D2%B9" TargetMode="External"/><Relationship Id="rId529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36" Type="http://schemas.openxmlformats.org/officeDocument/2006/relationships/hyperlink" Target="http://hfo63.cfo.in.th/CheckDataDtl.aspx?orgid=11032&amp;balance=%A7%BA%B4%D8%C5%3Cbr/%3E%A7%BA%CA%D1%C1%BE%D1%B9%B8%EC%A1%D1%B9&amp;month=4&amp;year=2020&amp;thetype=%A7%BA%CB%B9%E8%C7%C2%A7%D2%B9" TargetMode="External"/><Relationship Id="rId1061" Type="http://schemas.openxmlformats.org/officeDocument/2006/relationships/hyperlink" Target="http://hfo63.cfo.in.th/CheckDataDtl.aspx?orgid=05563&amp;balance=%A7%BA%B4%D8%C5%3Cbr/%3E%A7%BA%CA%D1%C1%BE%D1%B9%B8%EC%A1%D1%B9&amp;month=4&amp;year=2020&amp;thetype=%A7%BA%CB%B9%E8%C7%C2%A7%D2%B9" TargetMode="External"/><Relationship Id="rId1159" Type="http://schemas.openxmlformats.org/officeDocument/2006/relationships/hyperlink" Target="http://hfo63.cfo.in.th/CheckDataDtl.aspx?orgid=11758&amp;balance=%A7%BA%B4%D8%C5%3Cbr/%3E%A7%BA%CA%D1%C1%BE%D1%B9%B8%EC%A1%D1%B9&amp;month=4&amp;year=2020&amp;thetype=%A7%BA%CB%B9%E8%C7%C2%A7%D2%B9" TargetMode="External"/><Relationship Id="rId1366" Type="http://schemas.openxmlformats.org/officeDocument/2006/relationships/hyperlink" Target="http://hfo63.cfo.in.th/CheckDataDtl.aspx?orgid=11448&amp;balance=%A7%BA%B4%D8%C5%3Cbr/%3E%A7%BA%CA%D1%C1%BE%D1%B9%B8%EC%A1%D1%B9&amp;month=4&amp;year=2020&amp;thetype=%A7%BA%CB%B9%E8%C7%C2%A7%D2%B9" TargetMode="External"/><Relationship Id="rId168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943" Type="http://schemas.openxmlformats.org/officeDocument/2006/relationships/hyperlink" Target="http://hfo63.cfo.in.th/CheckDataDtl.aspx?orgid=05504&amp;balance=%A7%BA%B4%D8%C5%3Cbr/%3E%A7%BA%CA%D1%C1%BE%D1%B9%B8%EC%A1%D1%B9&amp;month=4&amp;year=2020&amp;thetype=%A7%BA%CB%B9%E8%C7%C2%A7%D2%B9" TargetMode="External"/><Relationship Id="rId1019" Type="http://schemas.openxmlformats.org/officeDocument/2006/relationships/hyperlink" Target="http://hfo63.cfo.in.th/CheckDataDtl.aspx?orgid=05542&amp;balance=%A7%BA%B4%D8%C5%3Cbr/%3E%A7%BA%CA%D1%C1%BE%D1%B9%B8%EC%A1%D1%B9&amp;month=4&amp;year=2020&amp;thetype=%A7%BA%CB%B9%E8%C7%C2%A7%D2%B9" TargetMode="External"/><Relationship Id="rId1573" Type="http://schemas.openxmlformats.org/officeDocument/2006/relationships/hyperlink" Target="http://hfo63.cfo.in.th/CheckDataDtl.aspx?orgid=00409&amp;balance=&amp;month=4&amp;year=2020&amp;thetype=%A7%BA%CB%B9%E8%C7%C2%A7%D2%B9" TargetMode="External"/><Relationship Id="rId1780" Type="http://schemas.openxmlformats.org/officeDocument/2006/relationships/hyperlink" Target="http://hfo63.cfo.in.th/CheckDataDtl.aspx?orgid=04583&amp;balance=%A7%BA%B4%D8%C5%3Cbr/%3E%A7%BA%CA%D1%C1%BE%D1%B9%B8%EC%A1%D1%B9&amp;month=4&amp;year=2020&amp;thetype=%A7%BA%CB%B9%E8%C7%C2%A7%D2%B9" TargetMode="External"/><Relationship Id="rId1878" Type="http://schemas.openxmlformats.org/officeDocument/2006/relationships/hyperlink" Target="http://hfo63.cfo.in.th/CheckDataDtl.aspx?orgid=04634&amp;balance=%A7%BA%B4%D8%C5%3Cbr/%3E%A7%BA%CA%D1%C1%BE%D1%B9%B8%EC%A1%D1%B9&amp;month=4&amp;year=2020&amp;thetype=%A7%BA%CB%B9%E8%C7%C2%A7%D2%B9" TargetMode="External"/><Relationship Id="rId72" Type="http://schemas.openxmlformats.org/officeDocument/2006/relationships/hyperlink" Target="http://hfo63.cfo.in.th/CheckDataDtl.aspx?orgid=05624&amp;balance=%A7%BA%B4%D8%C5%3Cbr/%3E%A7%BA%CA%D1%C1%BE%D1%B9%B8%EC%A1%D1%B9&amp;month=4&amp;year=2020&amp;thetype=%A7%BA%CB%B9%E8%C7%C2%A7%D2%B9" TargetMode="External"/><Relationship Id="rId375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2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803" Type="http://schemas.openxmlformats.org/officeDocument/2006/relationships/hyperlink" Target="http://hfo63.cfo.in.th/CheckDataDtl.aspx?orgid=00502&amp;balance=%A7%BA%B4%D8%C5%3Cbr/%3E%A7%BA%CA%D1%C1%BE%D1%B9%B8%EC%A1%D1%B9&amp;month=4&amp;year=2020&amp;thetype=%A7%BA%CB%B9%E8%C7%C2%A7%D2%B9" TargetMode="External"/><Relationship Id="rId1226" Type="http://schemas.openxmlformats.org/officeDocument/2006/relationships/hyperlink" Target="http://hfo63.cfo.in.th/CheckDataDtl.aspx?orgid=04788&amp;balance=%A7%BA%B4%D8%C5%3Cbr/%3E%A7%BA%CA%D1%C1%BE%D1%B9%B8%EC%A1%D1%B9&amp;month=4&amp;year=2020&amp;thetype=%A7%BA%CB%B9%E8%C7%C2%A7%D2%B9" TargetMode="External"/><Relationship Id="rId1433" Type="http://schemas.openxmlformats.org/officeDocument/2006/relationships/hyperlink" Target="http://hfo63.cfo.in.th/CheckDataDtl.aspx?orgid=04195&amp;balance=%A7%BA%B4%D8%C5%3Cbr/%3E%A7%BA%CA%D1%C1%BE%D1%B9%B8%EC%A1%D1%B9&amp;month=4&amp;year=2020&amp;thetype=%A7%BA%CB%B9%E8%C7%C2%A7%D2%B9" TargetMode="External"/><Relationship Id="rId1640" Type="http://schemas.openxmlformats.org/officeDocument/2006/relationships/hyperlink" Target="http://hfo63.cfo.in.th/CheckDataDtl.aspx?orgid=04511&amp;balance=%A7%BA%B4%D8%C5%3Cbr/%3E%A7%BA%CA%D1%C1%BE%D1%B9%B8%EC%A1%D1%B9&amp;month=4&amp;year=2020&amp;thetype=%A7%BA%CB%B9%E8%C7%C2%A7%D2%B9" TargetMode="External"/><Relationship Id="rId1738" Type="http://schemas.openxmlformats.org/officeDocument/2006/relationships/hyperlink" Target="http://hfo63.cfo.in.th/CheckDataDtl.aspx?orgid=04562&amp;balance=%A7%BA%B4%D8%C5%3Cbr/%3E%A7%BA%CA%D1%C1%BE%D1%B9%B8%EC%A1%D1%B9&amp;month=4&amp;year=2020&amp;thetype=%A7%BA%CB%B9%E8%C7%C2%A7%D2%B9" TargetMode="External"/><Relationship Id="rId2056" Type="http://schemas.openxmlformats.org/officeDocument/2006/relationships/control" Target="../activeX/activeX5.xml"/><Relationship Id="rId3" Type="http://schemas.openxmlformats.org/officeDocument/2006/relationships/hyperlink" Target="http://hfo63.cfo.in.th/CheckDataDtl.aspx?orgid=00513&amp;balance=&amp;month=4&amp;year=2020&amp;thetype=%A7%BA%CB%B9%E8%C7%C2%A7%D2%B9" TargetMode="External"/><Relationship Id="rId235" Type="http://schemas.openxmlformats.org/officeDocument/2006/relationships/hyperlink" Target="http://hfo63.cfo.in.th/CheckDataDtl.aspx?orgid=05711&amp;balance=%A7%BA%B4%D8%C5%3Cbr/%3E%A7%BA%CA%D1%C1%BE%D1%B9%B8%EC%A1%D1%B9&amp;month=4&amp;year=2020&amp;thetype=%A7%BA%CB%B9%E8%C7%C2%A7%D2%B9" TargetMode="External"/><Relationship Id="rId442" Type="http://schemas.openxmlformats.org/officeDocument/2006/relationships/hyperlink" Target="http://hfo63.cfo.in.th/CheckDataDtl.aspx?orgid=04887&amp;balance=%A7%BA%B4%D8%C5%3Cbr/%3E%A7%BA%CA%D1%C1%BE%D1%B9%B8%EC%A1%D1%B9&amp;month=4&amp;year=2020&amp;thetype=%A7%BA%CB%B9%E8%C7%C2%A7%D2%B9" TargetMode="External"/><Relationship Id="rId887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1072" Type="http://schemas.openxmlformats.org/officeDocument/2006/relationships/hyperlink" Target="http://hfo63.cfo.in.th/CheckDataDtl.aspx?orgid=05569&amp;balance=%A7%BA%B4%D8%C5%3Cbr/%3E%A7%BA%CA%D1%C1%BE%D1%B9%B8%EC%A1%D1%B9&amp;month=4&amp;year=2020&amp;thetype=%A7%BA%CB%B9%E8%C7%C2%A7%D2%B9" TargetMode="External"/><Relationship Id="rId1500" Type="http://schemas.openxmlformats.org/officeDocument/2006/relationships/hyperlink" Target="http://hfo63.cfo.in.th/CheckDataDtl.aspx?orgid=04229&amp;balance=%A7%BA%B4%D8%C5%3Cbr/%3E%A7%BA%CA%D1%C1%BE%D1%B9%B8%EC%A1%D1%B9&amp;month=4&amp;year=2020&amp;thetype=%A7%BA%CB%B9%E8%C7%C2%A7%D2%B9" TargetMode="External"/><Relationship Id="rId1945" Type="http://schemas.openxmlformats.org/officeDocument/2006/relationships/hyperlink" Target="http://hfo63.cfo.in.th/CheckDataDtl.aspx?orgid=11014&amp;balance=%A7%BA%B4%D8%C5%3Cbr/%3E%A7%BA%CA%D1%C1%BE%D1%B9%B8%EC%A1%D1%B9&amp;month=4&amp;year=2020&amp;thetype=%A7%BA%CB%B9%E8%C7%C2%A7%D2%B9" TargetMode="External"/><Relationship Id="rId302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747" Type="http://schemas.openxmlformats.org/officeDocument/2006/relationships/hyperlink" Target="http://hfo63.cfo.in.th/CheckDataDtl.aspx?orgid=11038&amp;balance=%A7%BA%B4%D8%C5%3Cbr/%3E%A7%BA%CA%D1%C1%BE%D1%B9%B8%EC%A1%D1%B9&amp;month=4&amp;year=2020&amp;thetype=%A7%BA%CB%B9%E8%C7%C2%A7%D2%B9" TargetMode="External"/><Relationship Id="rId954" Type="http://schemas.openxmlformats.org/officeDocument/2006/relationships/hyperlink" Target="http://hfo63.cfo.in.th/CheckDataDtl.aspx?orgid=05510&amp;balance=%A7%BA%B4%D8%C5%3Cbr/%3E%A7%BA%CA%D1%C1%BE%D1%B9%B8%EC%A1%D1%B9&amp;month=4&amp;year=2020&amp;thetype=%A7%BA%CB%B9%E8%C7%C2%A7%D2%B9" TargetMode="External"/><Relationship Id="rId1377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4" Type="http://schemas.openxmlformats.org/officeDocument/2006/relationships/hyperlink" Target="http://hfo63.cfo.in.th/CheckDataDtl.aspx?orgid=04483&amp;balance=%A7%BA%B4%D8%C5%3Cbr/%3E%A7%BA%CA%D1%C1%BE%D1%B9%B8%EC%A1%D1%B9&amp;month=4&amp;year=2020&amp;thetype=%A7%BA%CB%B9%E8%C7%C2%A7%D2%B9" TargetMode="External"/><Relationship Id="rId1791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05" Type="http://schemas.openxmlformats.org/officeDocument/2006/relationships/hyperlink" Target="http://hfo63.cfo.in.th/CheckDataDtl.aspx?orgid=04596&amp;balance=%A7%BA%B4%D8%C5%3Cbr/%3E%A7%BA%CA%D1%C1%BE%D1%B9%B8%EC%A1%D1%B9&amp;month=4&amp;year=2020&amp;thetype=%A7%BA%CB%B9%E8%C7%C2%A7%D2%B9" TargetMode="External"/><Relationship Id="rId83" Type="http://schemas.openxmlformats.org/officeDocument/2006/relationships/hyperlink" Target="http://hfo63.cfo.in.th/CheckDataDtl.aspx?orgid=05630&amp;balance=%A7%BA%B4%D8%C5%3Cbr/%3E%A7%BA%CA%D1%C1%BE%D1%B9%B8%EC%A1%D1%B9&amp;month=4&amp;year=2020&amp;thetype=%A7%BA%CB%B9%E8%C7%C2%A7%D2%B9" TargetMode="External"/><Relationship Id="rId179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386" Type="http://schemas.openxmlformats.org/officeDocument/2006/relationships/hyperlink" Target="http://hfo63.cfo.in.th/CheckDataDtl.aspx?orgid=04843&amp;balance=%A7%BA%B4%D8%C5%3Cbr/%3E%A7%BA%CA%D1%C1%BE%D1%B9%B8%EC%A1%D1%B9&amp;month=4&amp;year=2020&amp;thetype=%A7%BA%CB%B9%E8%C7%C2%A7%D2%B9" TargetMode="External"/><Relationship Id="rId593" Type="http://schemas.openxmlformats.org/officeDocument/2006/relationships/hyperlink" Target="http://hfo63.cfo.in.th/CheckDataDtl.aspx?orgid=04713&amp;balance=%A7%BA%B4%D8%C5%3Cbr/%3E%A7%BA%CA%D1%C1%BE%D1%B9%B8%EC%A1%D1%B9&amp;month=4&amp;year=2020&amp;thetype=%A7%BA%CB%B9%E8%C7%C2%A7%D2%B9" TargetMode="External"/><Relationship Id="rId607" Type="http://schemas.openxmlformats.org/officeDocument/2006/relationships/hyperlink" Target="http://hfo63.cfo.in.th/CheckDataDtl.aspx?orgid=04720&amp;balance=%A7%BA%B4%D8%C5%3Cbr/%3E%A7%BA%CA%D1%C1%BE%D1%B9%B8%EC%A1%D1%B9&amp;month=4&amp;year=2020&amp;thetype=%A7%BA%CB%B9%E8%C7%C2%A7%D2%B9" TargetMode="External"/><Relationship Id="rId814" Type="http://schemas.openxmlformats.org/officeDocument/2006/relationships/hyperlink" Target="http://hfo63.cfo.in.th/CheckDataDtl.aspx?orgid=00508&amp;balance=%A7%BA%B4%D8%C5%3Cbr/%3E%A7%BA%CA%D1%C1%BE%D1%B9%B8%EC%A1%D1%B9&amp;month=4&amp;year=2020&amp;thetype=%A7%BA%CB%B9%E8%C7%C2%A7%D2%B9" TargetMode="External"/><Relationship Id="rId1237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444" Type="http://schemas.openxmlformats.org/officeDocument/2006/relationships/hyperlink" Target="http://hfo63.cfo.in.th/CheckDataDtl.aspx?orgid=04201&amp;balance=%A7%BA%B4%D8%C5%3Cbr/%3E%A7%BA%CA%D1%C1%BE%D1%B9%B8%EC%A1%D1%B9&amp;month=4&amp;year=2020&amp;thetype=%A7%BA%CB%B9%E8%C7%C2%A7%D2%B9" TargetMode="External"/><Relationship Id="rId1651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889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246" Type="http://schemas.openxmlformats.org/officeDocument/2006/relationships/hyperlink" Target="http://hfo63.cfo.in.th/CheckDataDtl.aspx?orgid=05716&amp;balance=%A7%BA%B4%D8%C5%3Cbr/%3E%A7%BA%CA%D1%C1%BE%D1%B9%B8%EC%A1%D1%B9&amp;month=4&amp;year=2020&amp;thetype=%A7%BA%CB%B9%E8%C7%C2%A7%D2%B9" TargetMode="External"/><Relationship Id="rId453" Type="http://schemas.openxmlformats.org/officeDocument/2006/relationships/hyperlink" Target="http://hfo63.cfo.in.th/CheckDataDtl.aspx?orgid=04892&amp;balance=%A7%BA%B4%D8%C5%3Cbr/%3E%A7%BA%CA%D1%C1%BE%D1%B9%B8%EC%A1%D1%B9&amp;month=4&amp;year=2020&amp;thetype=%A7%BA%CB%B9%E8%C7%C2%A7%D2%B9" TargetMode="External"/><Relationship Id="rId660" Type="http://schemas.openxmlformats.org/officeDocument/2006/relationships/hyperlink" Target="http://hfo63.cfo.in.th/CheckDataDtl.aspx?orgid=04746&amp;balance=%A7%BA%B4%D8%C5%3Cbr/%3E%A7%BA%CA%D1%C1%BE%D1%B9%B8%EC%A1%D1%B9&amp;month=4&amp;year=2020&amp;thetype=%A7%BA%CB%B9%E8%C7%C2%A7%D2%B9" TargetMode="External"/><Relationship Id="rId898" Type="http://schemas.openxmlformats.org/officeDocument/2006/relationships/hyperlink" Target="http://hfo63.cfo.in.th/CheckDataDtl.aspx?orgid=05482&amp;balance=%A7%BA%B4%D8%C5%3Cbr/%3E%A7%BA%CA%D1%C1%BE%D1%B9%B8%EC%A1%D1%B9&amp;month=4&amp;year=2020&amp;thetype=%A7%BA%CB%B9%E8%C7%C2%A7%D2%B9" TargetMode="External"/><Relationship Id="rId1083" Type="http://schemas.openxmlformats.org/officeDocument/2006/relationships/hyperlink" Target="http://hfo63.cfo.in.th/CheckDataDtl.aspx?orgid=05574&amp;balance=%A7%BA%B4%D8%C5%3Cbr/%3E%A7%BA%CA%D1%C1%BE%D1%B9%B8%EC%A1%D1%B9&amp;month=4&amp;year=2020&amp;thetype=%A7%BA%CB%B9%E8%C7%C2%A7%D2%B9" TargetMode="External"/><Relationship Id="rId1290" Type="http://schemas.openxmlformats.org/officeDocument/2006/relationships/hyperlink" Target="http://hfo63.cfo.in.th/CheckDataDtl.aspx?orgid=04839&amp;balance=%A7%BA%B4%D8%C5%3Cbr/%3E%A7%BA%CA%D1%C1%BE%D1%B9%B8%EC%A1%D1%B9&amp;month=4&amp;year=2020&amp;thetype=%A7%BA%CB%B9%E8%C7%C2%A7%D2%B9" TargetMode="External"/><Relationship Id="rId1304" Type="http://schemas.openxmlformats.org/officeDocument/2006/relationships/hyperlink" Target="http://hfo63.cfo.in.th/CheckDataDtl.aspx?orgid=04857&amp;balance=%A7%BA%B4%D8%C5%3Cbr/%3E%A7%BA%CA%D1%C1%BE%D1%B9%B8%EC%A1%D1%B9&amp;month=4&amp;year=2020&amp;thetype=%A7%BA%CB%B9%E8%C7%C2%A7%D2%B9" TargetMode="External"/><Relationship Id="rId1511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749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956" Type="http://schemas.openxmlformats.org/officeDocument/2006/relationships/hyperlink" Target="http://hfo63.cfo.in.th/CheckDataDtl.aspx?orgid=11020&amp;balance=%A7%BA%B4%D8%C5%3Cbr/%3E%A7%BA%CA%D1%C1%BE%D1%B9%B8%EC%A1%D1%B9&amp;month=4&amp;year=2020&amp;thetype=%A7%BA%CB%B9%E8%C7%C2%A7%D2%B9" TargetMode="External"/><Relationship Id="rId106" Type="http://schemas.openxmlformats.org/officeDocument/2006/relationships/hyperlink" Target="http://hfo63.cfo.in.th/CheckDataDtl.aspx?orgid=05641&amp;balance=%A7%BA%B4%D8%C5%3Cbr/%3E%A7%BA%CA%D1%C1%BE%D1%B9%B8%EC%A1%D1%B9&amp;month=4&amp;year=2020&amp;thetype=%A7%BA%CB%B9%E8%C7%C2%A7%D2%B9" TargetMode="External"/><Relationship Id="rId313" Type="http://schemas.openxmlformats.org/officeDocument/2006/relationships/hyperlink" Target="http://hfo63.cfo.in.th/CheckDataDtl.aspx?orgid=11112&amp;balance=%A7%BA%B4%D8%C5%3Cbr/%3E%A7%BA%CA%D1%C1%BE%D1%B9%B8%EC%A1%D1%B9&amp;month=4&amp;year=2020&amp;thetype=%A7%BA%CB%B9%E8%C7%C2%A7%D2%B9" TargetMode="External"/><Relationship Id="rId758" Type="http://schemas.openxmlformats.org/officeDocument/2006/relationships/hyperlink" Target="http://hfo63.cfo.in.th/CheckDataDtl.aspx?orgid=13926&amp;balance=%A7%BA%B4%D8%C5%3Cbr/%3E%A7%BA%CA%D1%C1%BE%D1%B9%B8%EC%A1%D1%B9&amp;month=4&amp;year=2020&amp;thetype=%A7%BA%CB%B9%E8%C7%C2%A7%D2%B9" TargetMode="External"/><Relationship Id="rId965" Type="http://schemas.openxmlformats.org/officeDocument/2006/relationships/hyperlink" Target="http://hfo63.cfo.in.th/CheckDataDtl.aspx?orgid=05515&amp;balance=%A7%BA%B4%D8%C5%3Cbr/%3E%A7%BA%CA%D1%C1%BE%D1%B9%B8%EC%A1%D1%B9&amp;month=4&amp;year=2020&amp;thetype=%A7%BA%CB%B9%E8%C7%C2%A7%D2%B9" TargetMode="External"/><Relationship Id="rId1150" Type="http://schemas.openxmlformats.org/officeDocument/2006/relationships/hyperlink" Target="http://hfo63.cfo.in.th/CheckDataDtl.aspx?orgid=11101&amp;balance=%A7%BA%B4%D8%C5%3Cbr/%3E%A7%BA%CA%D1%C1%BE%D1%B9%B8%EC%A1%D1%B9&amp;month=4&amp;year=2020&amp;thetype=%A7%BA%CB%B9%E8%C7%C2%A7%D2%B9" TargetMode="External"/><Relationship Id="rId1388" Type="http://schemas.openxmlformats.org/officeDocument/2006/relationships/hyperlink" Target="http://hfo63.cfo.in.th/CheckDataDtl.aspx?orgid=04172&amp;balance=%A7%BA%B4%D8%C5%3Cbr/%3E%A7%BA%CA%D1%C1%BE%D1%B9%B8%EC%A1%D1%B9&amp;month=4&amp;year=2020&amp;thetype=%A7%BA%CB%B9%E8%C7%C2%A7%D2%B9" TargetMode="External"/><Relationship Id="rId1595" Type="http://schemas.openxmlformats.org/officeDocument/2006/relationships/hyperlink" Target="http://hfo63.cfo.in.th/CheckDataDtl.aspx?orgid=04488&amp;balance=%A7%BA%B4%D8%C5%3Cbr/%3E%A7%BA%CA%D1%C1%BE%D1%B9%B8%EC%A1%D1%B9&amp;month=4&amp;year=2020&amp;thetype=%A7%BA%CB%B9%E8%C7%C2%A7%D2%B9" TargetMode="External"/><Relationship Id="rId1609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6" Type="http://schemas.openxmlformats.org/officeDocument/2006/relationships/hyperlink" Target="http://hfo63.cfo.in.th/CheckDataDtl.aspx?orgid=04602&amp;balance=%A7%BA%B4%D8%C5%3Cbr/%3E%A7%BA%CA%D1%C1%BE%D1%B9%B8%EC%A1%D1%B9&amp;month=4&amp;year=2020&amp;thetype=%A7%BA%CB%B9%E8%C7%C2%A7%D2%B9" TargetMode="External"/><Relationship Id="rId10" Type="http://schemas.openxmlformats.org/officeDocument/2006/relationships/hyperlink" Target="http://hfo63.cfo.in.th/CheckDataDtl.aspx?orgid=00520&amp;balance=&amp;month=4&amp;year=2020&amp;thetype=%A7%BA%CB%B9%E8%C7%C2%A7%D2%B9" TargetMode="External"/><Relationship Id="rId94" Type="http://schemas.openxmlformats.org/officeDocument/2006/relationships/hyperlink" Target="http://hfo63.cfo.in.th/CheckDataDtl.aspx?orgid=05635&amp;balance=%A7%BA%B4%D8%C5%3Cbr/%3E%A7%BA%CA%D1%C1%BE%D1%B9%B8%EC%A1%D1%B9&amp;month=4&amp;year=2020&amp;thetype=%A7%BA%CB%B9%E8%C7%C2%A7%D2%B9" TargetMode="External"/><Relationship Id="rId397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520" Type="http://schemas.openxmlformats.org/officeDocument/2006/relationships/hyperlink" Target="http://hfo63.cfo.in.th/CheckDataDtl.aspx?orgid=04674&amp;balance=%A7%BA%B4%D8%C5%3Cbr/%3E%A7%BA%CA%D1%C1%BE%D1%B9%B8%EC%A1%D1%B9&amp;month=4&amp;year=2020&amp;thetype=%A7%BA%CB%B9%E8%C7%C2%A7%D2%B9" TargetMode="External"/><Relationship Id="rId618" Type="http://schemas.openxmlformats.org/officeDocument/2006/relationships/hyperlink" Target="http://hfo63.cfo.in.th/CheckDataDtl.aspx?orgid=04725&amp;balance=%A7%BA%B4%D8%C5%3Cbr/%3E%A7%BA%CA%D1%C1%BE%D1%B9%B8%EC%A1%D1%B9&amp;month=4&amp;year=2020&amp;thetype=%A7%BA%CB%B9%E8%C7%C2%A7%D2%B9" TargetMode="External"/><Relationship Id="rId825" Type="http://schemas.openxmlformats.org/officeDocument/2006/relationships/hyperlink" Target="http://hfo63.cfo.in.th/CheckDataDtl.aspx?orgid=05445&amp;balance=%A7%BA%B4%D8%C5%3Cbr/%3E%A7%BA%CA%D1%C1%BE%D1%B9%B8%EC%A1%D1%B9&amp;month=4&amp;year=2020&amp;thetype=%A7%BA%CB%B9%E8%C7%C2%A7%D2%B9" TargetMode="External"/><Relationship Id="rId1248" Type="http://schemas.openxmlformats.org/officeDocument/2006/relationships/hyperlink" Target="http://hfo63.cfo.in.th/CheckDataDtl.aspx?orgid=04799&amp;balance=%A7%BA%B4%D8%C5%3Cbr/%3E%A7%BA%CA%D1%C1%BE%D1%B9%B8%EC%A1%D1%B9&amp;month=4&amp;year=2020&amp;thetype=%A7%BA%CB%B9%E8%C7%C2%A7%D2%B9" TargetMode="External"/><Relationship Id="rId1455" Type="http://schemas.openxmlformats.org/officeDocument/2006/relationships/hyperlink" Target="http://hfo63.cfo.in.th/CheckDataDtl.aspx?orgid=04206&amp;balance=%A7%BA%B4%D8%C5%3Cbr/%3E%A7%BA%CA%D1%C1%BE%D1%B9%B8%EC%A1%D1%B9&amp;month=4&amp;year=2020&amp;thetype=%A7%BA%CB%B9%E8%C7%C2%A7%D2%B9" TargetMode="External"/><Relationship Id="rId1662" Type="http://schemas.openxmlformats.org/officeDocument/2006/relationships/hyperlink" Target="http://hfo63.cfo.in.th/CheckDataDtl.aspx?orgid=04524&amp;balance=%A7%BA%B4%D8%C5%3Cbr/%3E%A7%BA%CA%D1%C1%BE%D1%B9%B8%EC%A1%D1%B9&amp;month=4&amp;year=2020&amp;thetype=%A7%BA%CB%B9%E8%C7%C2%A7%D2%B9" TargetMode="External"/><Relationship Id="rId257" Type="http://schemas.openxmlformats.org/officeDocument/2006/relationships/hyperlink" Target="http://hfo63.cfo.in.th/CheckDataDtl.aspx?orgid=05722&amp;balance=%A7%BA%B4%D8%C5%3Cbr/%3E%A7%BA%CA%D1%C1%BE%D1%B9%B8%EC%A1%D1%B9&amp;month=4&amp;year=2020&amp;thetype=%A7%BA%CB%B9%E8%C7%C2%A7%D2%B9" TargetMode="External"/><Relationship Id="rId464" Type="http://schemas.openxmlformats.org/officeDocument/2006/relationships/hyperlink" Target="http://hfo63.cfo.in.th/CheckDataDtl.aspx?orgid=11040&amp;balance=%A7%BA%B4%D8%C5%3Cbr/%3E%A7%BA%CA%D1%C1%BE%D1%B9%B8%EC%A1%D1%B9&amp;month=4&amp;year=2020&amp;thetype=%A7%BA%CB%B9%E8%C7%C2%A7%D2%B9" TargetMode="External"/><Relationship Id="rId1010" Type="http://schemas.openxmlformats.org/officeDocument/2006/relationships/hyperlink" Target="http://hfo63.cfo.in.th/CheckDataDtl.aspx?orgid=05538&amp;balance=%A7%BA%B4%D8%C5%3Cbr/%3E%A7%BA%CA%D1%C1%BE%D1%B9%B8%EC%A1%D1%B9&amp;month=4&amp;year=2020&amp;thetype=%A7%BA%CB%B9%E8%C7%C2%A7%D2%B9" TargetMode="External"/><Relationship Id="rId1094" Type="http://schemas.openxmlformats.org/officeDocument/2006/relationships/hyperlink" Target="http://hfo63.cfo.in.th/CheckDataDtl.aspx?orgid=05580&amp;balance=%A7%BA%B4%D8%C5%3Cbr/%3E%A7%BA%CA%D1%C1%BE%D1%B9%B8%EC%A1%D1%B9&amp;month=4&amp;year=2020&amp;thetype=%A7%BA%CB%B9%E8%C7%C2%A7%D2%B9" TargetMode="External"/><Relationship Id="rId1108" Type="http://schemas.openxmlformats.org/officeDocument/2006/relationships/hyperlink" Target="http://hfo63.cfo.in.th/CheckDataDtl.aspx?orgid=05587&amp;balance=%A7%BA%B4%D8%C5%3Cbr/%3E%A7%BA%CA%D1%C1%BE%D1%B9%B8%EC%A1%D1%B9&amp;month=4&amp;year=2020&amp;thetype=%A7%BA%CB%B9%E8%C7%C2%A7%D2%B9" TargetMode="External"/><Relationship Id="rId1315" Type="http://schemas.openxmlformats.org/officeDocument/2006/relationships/hyperlink" Target="http://hfo63.cfo.in.th/CheckDataDtl.aspx?orgid=04862&amp;balance=%A7%BA%B4%D8%C5%3Cbr/%3E%A7%BA%CA%D1%C1%BE%D1%B9%B8%EC%A1%D1%B9&amp;month=4&amp;year=2020&amp;thetype=%A7%BA%CB%B9%E8%C7%C2%A7%D2%B9" TargetMode="External"/><Relationship Id="rId1967" Type="http://schemas.openxmlformats.org/officeDocument/2006/relationships/hyperlink" Target="http://hfo63.cfo.in.th/CheckDataDtl.aspx?orgid=11025&amp;balance=%A7%BA%B4%D8%C5%3Cbr/%3E%A7%BA%CA%D1%C1%BE%D1%B9%B8%EC%A1%D1%B9&amp;month=4&amp;year=2020&amp;thetype=%A7%BA%CB%B9%E8%C7%C2%A7%D2%B9" TargetMode="External"/><Relationship Id="rId117" Type="http://schemas.openxmlformats.org/officeDocument/2006/relationships/hyperlink" Target="http://hfo63.cfo.in.th/CheckDataDtl.aspx?orgid=05648&amp;balance=%A7%BA%B4%D8%C5%3Cbr/%3E%A7%BA%CA%D1%C1%BE%D1%B9%B8%EC%A1%D1%B9&amp;month=4&amp;year=2020&amp;thetype=%A7%BA%CB%B9%E8%C7%C2%A7%D2%B9" TargetMode="External"/><Relationship Id="rId671" Type="http://schemas.openxmlformats.org/officeDocument/2006/relationships/hyperlink" Target="http://hfo63.cfo.in.th/CheckDataDtl.aspx?orgid=04753&amp;balance=%A7%BA%B4%D8%C5%3Cbr/%3E%A7%BA%CA%D1%C1%BE%D1%B9%B8%EC%A1%D1%B9&amp;month=4&amp;year=2020&amp;thetype=%A7%BA%CB%B9%E8%C7%C2%A7%D2%B9" TargetMode="External"/><Relationship Id="rId769" Type="http://schemas.openxmlformats.org/officeDocument/2006/relationships/hyperlink" Target="http://hfo63.cfo.in.th/CheckDataDtl.aspx?orgid=14149&amp;balance=&amp;month=4&amp;year=2020&amp;thetype=%A7%BA%CB%B9%E8%C7%C2%A7%D2%B9" TargetMode="External"/><Relationship Id="rId976" Type="http://schemas.openxmlformats.org/officeDocument/2006/relationships/hyperlink" Target="http://hfo63.cfo.in.th/CheckDataDtl.aspx?orgid=05521&amp;balance=%A7%BA%B4%D8%C5%3Cbr/%3E%A7%BA%CA%D1%C1%BE%D1%B9%B8%EC%A1%D1%B9&amp;month=4&amp;year=2020&amp;thetype=%A7%BA%CB%B9%E8%C7%C2%A7%D2%B9" TargetMode="External"/><Relationship Id="rId1399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324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1" Type="http://schemas.openxmlformats.org/officeDocument/2006/relationships/hyperlink" Target="http://hfo63.cfo.in.th/CheckDataDtl.aspx?orgid=04680&amp;balance=%A7%BA%B4%D8%C5%3Cbr/%3E%A7%BA%CA%D1%C1%BE%D1%B9%B8%EC%A1%D1%B9&amp;month=4&amp;year=2020&amp;thetype=%A7%BA%CB%B9%E8%C7%C2%A7%D2%B9" TargetMode="External"/><Relationship Id="rId629" Type="http://schemas.openxmlformats.org/officeDocument/2006/relationships/hyperlink" Target="http://hfo63.cfo.in.th/CheckDataDtl.aspx?orgid=04731&amp;balance=%A7%BA%B4%D8%C5%3Cbr/%3E%A7%BA%CA%D1%C1%BE%D1%B9%B8%EC%A1%D1%B9&amp;month=4&amp;year=2020&amp;thetype=%A7%BA%CB%B9%E8%C7%C2%A7%D2%B9" TargetMode="External"/><Relationship Id="rId1161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259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6" Type="http://schemas.openxmlformats.org/officeDocument/2006/relationships/hyperlink" Target="http://hfo63.cfo.in.th/CheckDataDtl.aspx?orgid=04212&amp;balance=%A7%BA%B4%D8%C5%3Cbr/%3E%A7%BA%CA%D1%C1%BE%D1%B9%B8%EC%A1%D1%B9&amp;month=4&amp;year=2020&amp;thetype=%A7%BA%CB%B9%E8%C7%C2%A7%D2%B9" TargetMode="External"/><Relationship Id="rId2005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836" Type="http://schemas.openxmlformats.org/officeDocument/2006/relationships/hyperlink" Target="http://hfo63.cfo.in.th/CheckDataDtl.aspx?orgid=05451&amp;balance=%A7%BA%B4%D8%C5%3Cbr/%3E%A7%BA%CA%D1%C1%BE%D1%B9%B8%EC%A1%D1%B9&amp;month=4&amp;year=2020&amp;thetype=%A7%BA%CB%B9%E8%C7%C2%A7%D2%B9" TargetMode="External"/><Relationship Id="rId1021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9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673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880" Type="http://schemas.openxmlformats.org/officeDocument/2006/relationships/hyperlink" Target="http://hfo63.cfo.in.th/CheckDataDtl.aspx?orgid=04635&amp;balance=%A7%BA%B4%D8%C5%3Cbr/%3E%A7%BA%CA%D1%C1%BE%D1%B9%B8%EC%A1%D1%B9&amp;month=4&amp;year=2020&amp;thetype=%A7%BA%CB%B9%E8%C7%C2%A7%D2%B9" TargetMode="External"/><Relationship Id="rId1978" Type="http://schemas.openxmlformats.org/officeDocument/2006/relationships/hyperlink" Target="http://hfo63.cfo.in.th/CheckDataDtl.aspx?orgid=13904&amp;balance=%A7%BA%B4%D8%C5%3Cbr/%3E%A7%BA%CA%D1%C1%BE%D1%B9%B8%EC%A1%D1%B9&amp;month=4&amp;year=2020&amp;thetype=%A7%BA%CB%B9%E8%C7%C2%A7%D2%B9" TargetMode="External"/><Relationship Id="rId903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326" Type="http://schemas.openxmlformats.org/officeDocument/2006/relationships/hyperlink" Target="http://hfo63.cfo.in.th/CheckDataDtl.aspx?orgid=04896&amp;balance=%A7%BA%B4%D8%C5%3Cbr/%3E%A7%BA%CA%D1%C1%BE%D1%B9%B8%EC%A1%D1%B9&amp;month=4&amp;year=2020&amp;thetype=%A7%BA%CB%B9%E8%C7%C2%A7%D2%B9" TargetMode="External"/><Relationship Id="rId1533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740" Type="http://schemas.openxmlformats.org/officeDocument/2006/relationships/hyperlink" Target="http://hfo63.cfo.in.th/CheckDataDtl.aspx?orgid=04563&amp;balance=%A7%BA%B4%D8%C5%3Cbr/%3E%A7%BA%CA%D1%C1%BE%D1%B9%B8%EC%A1%D1%B9&amp;month=4&amp;year=2020&amp;thetype=%A7%BA%CB%B9%E8%C7%C2%A7%D2%B9" TargetMode="External"/><Relationship Id="rId32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600" Type="http://schemas.openxmlformats.org/officeDocument/2006/relationships/hyperlink" Target="http://hfo63.cfo.in.th/CheckDataDtl.aspx?orgid=04491&amp;balance=%A7%BA%B4%D8%C5%3Cbr/%3E%A7%BA%CA%D1%C1%BE%D1%B9%B8%EC%A1%D1%B9&amp;month=4&amp;year=2020&amp;thetype=%A7%BA%CB%B9%E8%C7%C2%A7%D2%B9" TargetMode="External"/><Relationship Id="rId1838" Type="http://schemas.openxmlformats.org/officeDocument/2006/relationships/hyperlink" Target="http://hfo63.cfo.in.th/CheckDataDtl.aspx?orgid=04613&amp;balance=%A7%BA%B4%D8%C5%3Cbr/%3E%A7%BA%CA%D1%C1%BE%D1%B9%B8%EC%A1%D1%B9&amp;month=4&amp;year=2020&amp;thetype=%A7%BA%CB%B9%E8%C7%C2%A7%D2%B9" TargetMode="External"/><Relationship Id="rId181" Type="http://schemas.openxmlformats.org/officeDocument/2006/relationships/hyperlink" Target="http://hfo63.cfo.in.th/CheckDataDtl.aspx?orgid=05682&amp;balance=%A7%BA%B4%D8%C5%3Cbr/%3E%A7%BA%CA%D1%C1%BE%D1%B9%B8%EC%A1%D1%B9&amp;month=4&amp;year=2020&amp;thetype=%A7%BA%CB%B9%E8%C7%C2%A7%D2%B9" TargetMode="External"/><Relationship Id="rId1905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279" Type="http://schemas.openxmlformats.org/officeDocument/2006/relationships/hyperlink" Target="http://hfo63.cfo.in.th/CheckDataDtl.aspx?orgid=05733&amp;balance=%A7%BA%B4%D8%C5%3Cbr/%3E%A7%BA%CA%D1%C1%BE%D1%B9%B8%EC%A1%D1%B9&amp;month=4&amp;year=2020&amp;thetype=%A7%BA%CB%B9%E8%C7%C2%A7%D2%B9" TargetMode="External"/><Relationship Id="rId486" Type="http://schemas.openxmlformats.org/officeDocument/2006/relationships/hyperlink" Target="http://hfo63.cfo.in.th/CheckDataDtl.aspx?orgid=14182&amp;balance=%A7%BA%B4%D8%C5%3Cbr/%3E%A7%BA%CA%D1%C1%BE%D1%B9%B8%EC%A1%D1%B9&amp;month=4&amp;year=2020&amp;thetype=%A7%BA%CB%B9%E8%C7%C2%A7%D2%B9" TargetMode="External"/><Relationship Id="rId693" Type="http://schemas.openxmlformats.org/officeDocument/2006/relationships/hyperlink" Target="http://hfo63.cfo.in.th/CheckDataDtl.aspx?orgid=04764&amp;balance=%A7%BA%B4%D8%C5%3Cbr/%3E%A7%BA%CA%D1%C1%BE%D1%B9%B8%EC%A1%D1%B9&amp;month=4&amp;year=2020&amp;thetype=%A7%BA%CB%B9%E8%C7%C2%A7%D2%B9" TargetMode="External"/><Relationship Id="rId139" Type="http://schemas.openxmlformats.org/officeDocument/2006/relationships/hyperlink" Target="http://hfo63.cfo.in.th/CheckDataDtl.aspx?orgid=05660&amp;balance=%A7%BA%B4%D8%C5%3Cbr/%3E%A7%BA%CA%D1%C1%BE%D1%B9%B8%EC%A1%D1%B9&amp;month=4&amp;year=2020&amp;thetype=%A7%BA%CB%B9%E8%C7%C2%A7%D2%B9" TargetMode="External"/><Relationship Id="rId346" Type="http://schemas.openxmlformats.org/officeDocument/2006/relationships/hyperlink" Target="http://hfo63.cfo.in.th/CheckDataDtl.aspx?orgid=00440&amp;balance=%A7%BA%B4%D8%C5%3Cbr/%3E%A7%BA%CA%D1%C1%BE%D1%B9%B8%EC%A1%D1%B9&amp;month=4&amp;year=2020&amp;thetype=%A7%BA%CB%B9%E8%C7%C2%A7%D2%B9" TargetMode="External"/><Relationship Id="rId553" Type="http://schemas.openxmlformats.org/officeDocument/2006/relationships/hyperlink" Target="http://hfo63.cfo.in.th/CheckDataDtl.aspx?orgid=04691&amp;balance=%A7%BA%B4%D8%C5%3Cbr/%3E%A7%BA%CA%D1%C1%BE%D1%B9%B8%EC%A1%D1%B9&amp;month=4&amp;year=2020&amp;thetype=%A7%BA%CB%B9%E8%C7%C2%A7%D2%B9" TargetMode="External"/><Relationship Id="rId760" Type="http://schemas.openxmlformats.org/officeDocument/2006/relationships/hyperlink" Target="http://hfo63.cfo.in.th/CheckDataDtl.aspx?orgid=13927&amp;balance=%A7%BA%B4%D8%C5%3Cbr/%3E%A7%BA%CA%D1%C1%BE%D1%B9%B8%EC%A1%D1%B9&amp;month=4&amp;year=2020&amp;thetype=%A7%BA%CB%B9%E8%C7%C2%A7%D2%B9" TargetMode="External"/><Relationship Id="rId998" Type="http://schemas.openxmlformats.org/officeDocument/2006/relationships/hyperlink" Target="http://hfo63.cfo.in.th/CheckDataDtl.aspx?orgid=05532&amp;balance=%A7%BA%B4%D8%C5%3Cbr/%3E%A7%BA%CA%D1%C1%BE%D1%B9%B8%EC%A1%D1%B9&amp;month=4&amp;year=2020&amp;thetype=%A7%BA%CB%B9%E8%C7%C2%A7%D2%B9" TargetMode="External"/><Relationship Id="rId1183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1390" Type="http://schemas.openxmlformats.org/officeDocument/2006/relationships/hyperlink" Target="http://hfo63.cfo.in.th/CheckDataDtl.aspx?orgid=04173&amp;balance=%A7%BA%B4%D8%C5%3Cbr/%3E%A7%BA%CA%D1%C1%BE%D1%B9%B8%EC%A1%D1%B9&amp;month=4&amp;year=2020&amp;thetype=%A7%BA%CB%B9%E8%C7%C2%A7%D2%B9" TargetMode="External"/><Relationship Id="rId2027" Type="http://schemas.openxmlformats.org/officeDocument/2006/relationships/hyperlink" Target="http://hfo63.cfo.in.th/CheckDataDtl.aspx?orgid=14847&amp;balance=%A7%BA%B4%D8%C5%3Cbr/%3E%A7%BA%CA%D1%C1%BE%D1%B9%B8%EC%A1%D1%B9&amp;month=4&amp;year=2020&amp;thetype=%A7%BA%CB%B9%E8%C7%C2%A7%D2%B9" TargetMode="External"/><Relationship Id="rId206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3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8" Type="http://schemas.openxmlformats.org/officeDocument/2006/relationships/hyperlink" Target="http://hfo63.cfo.in.th/CheckDataDtl.aspx?orgid=05462&amp;balance=%A7%BA%B4%D8%C5%3Cbr/%3E%A7%BA%CA%D1%C1%BE%D1%B9%B8%EC%A1%D1%B9&amp;month=4&amp;year=2020&amp;thetype=%A7%BA%CB%B9%E8%C7%C2%A7%D2%B9" TargetMode="External"/><Relationship Id="rId1043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8" Type="http://schemas.openxmlformats.org/officeDocument/2006/relationships/hyperlink" Target="http://hfo63.cfo.in.th/CheckDataDtl.aspx?orgid=04223&amp;balance=%A7%BA%B4%D8%C5%3Cbr/%3E%A7%BA%CA%D1%C1%BE%D1%B9%B8%EC%A1%D1%B9&amp;month=4&amp;year=2020&amp;thetype=%A7%BA%CB%B9%E8%C7%C2%A7%D2%B9" TargetMode="External"/><Relationship Id="rId1695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620" Type="http://schemas.openxmlformats.org/officeDocument/2006/relationships/hyperlink" Target="http://hfo63.cfo.in.th/CheckDataDtl.aspx?orgid=04726&amp;balance=%A7%BA%B4%D8%C5%3Cbr/%3E%A7%BA%CA%D1%C1%BE%D1%B9%B8%EC%A1%D1%B9&amp;month=4&amp;year=2020&amp;thetype=%A7%BA%CB%B9%E8%C7%C2%A7%D2%B9" TargetMode="External"/><Relationship Id="rId718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5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250" Type="http://schemas.openxmlformats.org/officeDocument/2006/relationships/hyperlink" Target="http://hfo63.cfo.in.th/CheckDataDtl.aspx?orgid=04800&amp;balance=%A7%BA%B4%D8%C5%3Cbr/%3E%A7%BA%CA%D1%C1%BE%D1%B9%B8%EC%A1%D1%B9&amp;month=4&amp;year=2020&amp;thetype=%A7%BA%CB%B9%E8%C7%C2%A7%D2%B9" TargetMode="External"/><Relationship Id="rId1348" Type="http://schemas.openxmlformats.org/officeDocument/2006/relationships/hyperlink" Target="http://hfo63.cfo.in.th/CheckDataDtl.aspx?orgid=04907&amp;balance=%A7%BA%B4%D8%C5%3Cbr/%3E%A7%BA%CA%D1%C1%BE%D1%B9%B8%EC%A1%D1%B9&amp;month=4&amp;year=2020&amp;thetype=%A7%BA%CB%B9%E8%C7%C2%A7%D2%B9" TargetMode="External"/><Relationship Id="rId1555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2" Type="http://schemas.openxmlformats.org/officeDocument/2006/relationships/hyperlink" Target="http://hfo63.cfo.in.th/CheckDataDtl.aspx?orgid=04574&amp;balance=%A7%BA%B4%D8%C5%3Cbr/%3E%A7%BA%CA%D1%C1%BE%D1%B9%B8%EC%A1%D1%B9&amp;month=4&amp;year=2020&amp;thetype=%A7%BA%CB%B9%E8%C7%C2%A7%D2%B9" TargetMode="External"/><Relationship Id="rId1110" Type="http://schemas.openxmlformats.org/officeDocument/2006/relationships/hyperlink" Target="http://hfo63.cfo.in.th/CheckDataDtl.aspx?orgid=05588&amp;balance=%A7%BA%B4%D8%C5%3Cbr/%3E%A7%BA%CA%D1%C1%BE%D1%B9%B8%EC%A1%D1%B9&amp;month=4&amp;year=2020&amp;thetype=%A7%BA%CB%B9%E8%C7%C2%A7%D2%B9" TargetMode="External"/><Relationship Id="rId1208" Type="http://schemas.openxmlformats.org/officeDocument/2006/relationships/hyperlink" Target="http://hfo63.cfo.in.th/CheckDataDtl.aspx?orgid=00442&amp;balance=%A7%BA%B4%D8%C5%3Cbr/%3E%A7%BA%CA%D1%C1%BE%D1%B9%B8%EC%A1%D1%B9&amp;month=4&amp;year=2020&amp;thetype=%A7%BA%CB%B9%E8%C7%C2%A7%D2%B9" TargetMode="External"/><Relationship Id="rId1415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54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622" Type="http://schemas.openxmlformats.org/officeDocument/2006/relationships/hyperlink" Target="http://hfo63.cfo.in.th/CheckDataDtl.aspx?orgid=04502&amp;balance=%A7%BA%B4%D8%C5%3Cbr/%3E%A7%BA%CA%D1%C1%BE%D1%B9%B8%EC%A1%D1%B9&amp;month=4&amp;year=2020&amp;thetype=%A7%BA%CB%B9%E8%C7%C2%A7%D2%B9" TargetMode="External"/><Relationship Id="rId1927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270" Type="http://schemas.openxmlformats.org/officeDocument/2006/relationships/hyperlink" Target="http://hfo63.cfo.in.th/CheckDataDtl.aspx?orgid=05728&amp;balance=%A7%BA%B4%D8%C5%3Cbr/%3E%A7%BA%CA%D1%C1%BE%D1%B9%B8%EC%A1%D1%B9&amp;month=4&amp;year=2020&amp;thetype=%A7%BA%CB%B9%E8%C7%C2%A7%D2%B9" TargetMode="External"/><Relationship Id="rId130" Type="http://schemas.openxmlformats.org/officeDocument/2006/relationships/hyperlink" Target="http://hfo63.cfo.in.th/CheckDataDtl.aspx?orgid=05655&amp;balance=%A7%BA%B4%D8%C5%3Cbr/%3E%A7%BA%CA%D1%C1%BE%D1%B9%B8%EC%A1%D1%B9&amp;month=4&amp;year=2020&amp;thetype=%A7%BA%CB%B9%E8%C7%C2%A7%D2%B9" TargetMode="External"/><Relationship Id="rId368" Type="http://schemas.openxmlformats.org/officeDocument/2006/relationships/hyperlink" Target="http://hfo63.cfo.in.th/CheckDataDtl.aspx?orgid=04818&amp;balance=%A7%BA%B4%D8%C5%3Cbr/%3E%A7%BA%CA%D1%C1%BE%D1%B9%B8%EC%A1%D1%B9&amp;month=4&amp;year=2020&amp;thetype=%A7%BA%CB%B9%E8%C7%C2%A7%D2%B9" TargetMode="External"/><Relationship Id="rId575" Type="http://schemas.openxmlformats.org/officeDocument/2006/relationships/hyperlink" Target="http://hfo63.cfo.in.th/CheckDataDtl.aspx?orgid=04702&amp;balance=%A7%BA%B4%D8%C5%3Cbr/%3E%A7%BA%CA%D1%C1%BE%D1%B9%B8%EC%A1%D1%B9&amp;month=4&amp;year=2020&amp;thetype=%A7%BA%CB%B9%E8%C7%C2%A7%D2%B9" TargetMode="External"/><Relationship Id="rId782" Type="http://schemas.openxmlformats.org/officeDocument/2006/relationships/hyperlink" Target="http://hfo63.cfo.in.th/CheckDataDtl.aspx?orgid=28861&amp;balance=%A7%BA%B4%D8%C5%3Cbr/%3E%A7%BA%CA%D1%C1%BE%D1%B9%B8%EC%A1%D1%B9&amp;month=4&amp;year=2020&amp;thetype=%A7%BA%CB%B9%E8%C7%C2%A7%D2%B9" TargetMode="External"/><Relationship Id="rId2049" Type="http://schemas.openxmlformats.org/officeDocument/2006/relationships/image" Target="../media/image1.emf"/><Relationship Id="rId228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435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2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1065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2" Type="http://schemas.openxmlformats.org/officeDocument/2006/relationships/hyperlink" Target="http://hfo63.cfo.in.th/CheckDataDtl.aspx?orgid=04830&amp;balance=%A7%BA%B4%D8%C5%3Cbr/%3E%A7%BA%CA%D1%C1%BE%D1%B9%B8%EC%A1%D1%B9&amp;month=4&amp;year=2020&amp;thetype=%A7%BA%CB%B9%E8%C7%C2%A7%D2%B9" TargetMode="External"/><Relationship Id="rId502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7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2" Type="http://schemas.openxmlformats.org/officeDocument/2006/relationships/hyperlink" Target="http://hfo63.cfo.in.th/CheckDataDtl.aspx?orgid=11092&amp;balance=%A7%BA%B4%D8%C5%3Cbr/%3E%A7%BA%CA%D1%C1%BE%D1%B9%B8%EC%A1%D1%B9&amp;month=4&amp;year=2020&amp;thetype=%A7%BA%CB%B9%E8%C7%C2%A7%D2%B9" TargetMode="External"/><Relationship Id="rId1577" Type="http://schemas.openxmlformats.org/officeDocument/2006/relationships/hyperlink" Target="http://hfo63.cfo.in.th/CheckDataDtl.aspx?orgid=00413&amp;balance=&amp;month=4&amp;year=2020&amp;thetype=%A7%BA%CB%B9%E8%C7%C2%A7%D2%B9" TargetMode="External"/><Relationship Id="rId1784" Type="http://schemas.openxmlformats.org/officeDocument/2006/relationships/hyperlink" Target="http://hfo63.cfo.in.th/CheckDataDtl.aspx?orgid=04585&amp;balance=%A7%BA%B4%D8%C5%3Cbr/%3E%A7%BA%CA%D1%C1%BE%D1%B9%B8%EC%A1%D1%B9&amp;month=4&amp;year=2020&amp;thetype=%A7%BA%CB%B9%E8%C7%C2%A7%D2%B9" TargetMode="External"/><Relationship Id="rId1991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6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7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7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4" Type="http://schemas.openxmlformats.org/officeDocument/2006/relationships/hyperlink" Target="http://hfo63.cfo.in.th/CheckDataDtl.aspx?orgid=04514&amp;balance=%A7%BA%B4%D8%C5%3Cbr/%3E%A7%BA%CA%D1%C1%BE%D1%B9%B8%EC%A1%D1%B9&amp;month=4&amp;year=2020&amp;thetype=%A7%BA%CB%B9%E8%C7%C2%A7%D2%B9" TargetMode="External"/><Relationship Id="rId1851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4" Type="http://schemas.openxmlformats.org/officeDocument/2006/relationships/hyperlink" Target="http://hfo63.cfo.in.th/CheckDataDtl.aspx?orgid=04231&amp;balance=%A7%BA%B4%D8%C5%3Cbr/%3E%A7%BA%CA%D1%C1%BE%D1%B9%B8%EC%A1%D1%B9&amp;month=4&amp;year=2020&amp;thetype=%A7%BA%CB%B9%E8%C7%C2%A7%D2%B9" TargetMode="External"/><Relationship Id="rId1711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9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2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9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597" Type="http://schemas.openxmlformats.org/officeDocument/2006/relationships/hyperlink" Target="http://hfo63.cfo.in.th/CheckDataDtl.aspx?orgid=04715&amp;balance=%A7%BA%B4%D8%C5%3Cbr/%3E%A7%BA%CA%D1%C1%BE%D1%B9%B8%EC%A1%D1%B9&amp;month=4&amp;year=2020&amp;thetype=%A7%BA%CB%B9%E8%C7%C2%A7%D2%B9" TargetMode="External"/><Relationship Id="rId152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457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1087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4" Type="http://schemas.openxmlformats.org/officeDocument/2006/relationships/hyperlink" Target="http://hfo63.cfo.in.th/CheckDataDtl.aspx?orgid=04841&amp;balance=%A7%BA%B4%D8%C5%3Cbr/%3E%A7%BA%CA%D1%C1%BE%D1%B9%B8%EC%A1%D1%B9&amp;month=4&amp;year=2020&amp;thetype=%A7%BA%CB%B9%E8%C7%C2%A7%D2%B9" TargetMode="External"/><Relationship Id="rId2040" Type="http://schemas.openxmlformats.org/officeDocument/2006/relationships/hyperlink" Target="http://hfo63.cfo.in.th/CheckDataDtl.aspx?orgid=24933&amp;balance=%A7%BA%B4%D8%C5%3Cbr/%3E%A7%BA%CA%D1%C1%BE%D1%B9%B8%EC%A1%D1%B9&amp;month=4&amp;year=2020&amp;thetype=%A7%BA%CB%B9%E8%C7%C2%A7%D2%B9" TargetMode="External"/><Relationship Id="rId664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1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969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599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317" Type="http://schemas.openxmlformats.org/officeDocument/2006/relationships/hyperlink" Target="http://hfo63.cfo.in.th/CheckDataDtl.aspx?orgid=11873&amp;balance=%A7%BA%B4%D8%C5%3Cbr/%3E%A7%BA%CA%D1%C1%BE%D1%B9%B8%EC%A1%D1%B9&amp;month=4&amp;year=2020&amp;thetype=%A7%BA%CB%B9%E8%C7%C2%A7%D2%B9" TargetMode="External"/><Relationship Id="rId524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731" Type="http://schemas.openxmlformats.org/officeDocument/2006/relationships/hyperlink" Target="http://hfo63.cfo.in.th/CheckDataDtl.aspx?orgid=11030&amp;balance=%A7%BA%B4%D8%C5%3Cbr/%3E%A7%BA%CA%D1%C1%BE%D1%B9%B8%EC%A1%D1%B9&amp;month=4&amp;year=2020&amp;thetype=%A7%BA%CB%B9%E8%C7%C2%A7%D2%B9" TargetMode="External"/><Relationship Id="rId1154" Type="http://schemas.openxmlformats.org/officeDocument/2006/relationships/hyperlink" Target="http://hfo63.cfo.in.th/CheckDataDtl.aspx?orgid=11103&amp;balance=%A7%BA%B4%D8%C5%3Cbr/%3E%A7%BA%CA%D1%C1%BE%D1%B9%B8%EC%A1%D1%B9&amp;month=4&amp;year=2020&amp;thetype=%A7%BA%CB%B9%E8%C7%C2%A7%D2%B9" TargetMode="External"/><Relationship Id="rId1361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9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98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829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4" Type="http://schemas.openxmlformats.org/officeDocument/2006/relationships/hyperlink" Target="http://hfo63.cfo.in.th/CheckDataDtl.aspx?orgid=05540&amp;balance=%A7%BA%B4%D8%C5%3Cbr/%3E%A7%BA%CA%D1%C1%BE%D1%B9%B8%EC%A1%D1%B9&amp;month=4&amp;year=2020&amp;thetype=%A7%BA%CB%B9%E8%C7%C2%A7%D2%B9" TargetMode="External"/><Relationship Id="rId1221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666" Type="http://schemas.openxmlformats.org/officeDocument/2006/relationships/hyperlink" Target="http://hfo63.cfo.in.th/CheckDataDtl.aspx?orgid=04526&amp;balance=%A7%BA%B4%D8%C5%3Cbr/%3E%A7%BA%CA%D1%C1%BE%D1%B9%B8%EC%A1%D1%B9&amp;month=4&amp;year=2020&amp;thetype=%A7%BA%CB%B9%E8%C7%C2%A7%D2%B9" TargetMode="External"/><Relationship Id="rId1873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319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6" Type="http://schemas.openxmlformats.org/officeDocument/2006/relationships/hyperlink" Target="http://hfo63.cfo.in.th/CheckDataDtl.aspx?orgid=04242&amp;balance=%A7%BA%B4%D8%C5%3Cbr/%3E%A7%BA%CA%D1%C1%BE%D1%B9%B8%EC%A1%D1%B9&amp;month=4&amp;year=2020&amp;thetype=%A7%BA%CB%B9%E8%C7%C2%A7%D2%B9" TargetMode="External"/><Relationship Id="rId1733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1940" Type="http://schemas.openxmlformats.org/officeDocument/2006/relationships/hyperlink" Target="http://hfo63.cfo.in.th/CheckDataDtl.aspx?orgid=10671&amp;balance=%A7%BA%B4%D8%C5%3Cbr/%3E%A7%BA%CA%D1%C1%BE%D1%B9%B8%EC%A1%D1%B9&amp;month=4&amp;year=2020&amp;thetype=%A7%BA%CB%B9%E8%C7%C2%A7%D2%B9" TargetMode="External"/><Relationship Id="rId25" Type="http://schemas.openxmlformats.org/officeDocument/2006/relationships/hyperlink" Target="http://hfo63.cfo.in.th/CheckDataDtl.aspx?orgid=05601&amp;balance=%A7%BA%B4%D8%C5%3Cbr/%3E%A7%BA%CA%D1%C1%BE%D1%B9%B8%EC%A1%D1%B9&amp;month=4&amp;year=2020&amp;thetype=%A7%BA%CB%B9%E8%C7%C2%A7%D2%B9" TargetMode="External"/><Relationship Id="rId1800" Type="http://schemas.openxmlformats.org/officeDocument/2006/relationships/hyperlink" Target="http://hfo63.cfo.in.th/CheckDataDtl.aspx?orgid=04594&amp;balance=%A7%BA%B4%D8%C5%3Cbr/%3E%A7%BA%CA%D1%C1%BE%D1%B9%B8%EC%A1%D1%B9&amp;month=4&amp;year=2020&amp;thetype=%A7%BA%CB%B9%E8%C7%C2%A7%D2%B9" TargetMode="External"/><Relationship Id="rId174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1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1" Type="http://schemas.openxmlformats.org/officeDocument/2006/relationships/hyperlink" Target="http://hfo63.cfo.in.th/CheckDataDtl.aspx?orgid=05714&amp;balance=%A7%BA%B4%D8%C5%3Cbr/%3E%A7%BA%CA%D1%C1%BE%D1%B9%B8%EC%A1%D1%B9&amp;month=4&amp;year=2020&amp;thetype=%A7%BA%CB%B9%E8%C7%C2%A7%D2%B9" TargetMode="External"/><Relationship Id="rId479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6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3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339" Type="http://schemas.openxmlformats.org/officeDocument/2006/relationships/hyperlink" Target="http://hfo63.cfo.in.th/CheckDataDtl.aspx?orgid=00431&amp;balance=&amp;month=4&amp;year=2020&amp;thetype=%A7%BA%CB%B9%E8%C7%C2%A7%D2%B9" TargetMode="External"/><Relationship Id="rId546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3" Type="http://schemas.openxmlformats.org/officeDocument/2006/relationships/hyperlink" Target="http://hfo63.cfo.in.th/CheckDataDtl.aspx?orgid=13924&amp;balance=%A7%BA%B4%D8%C5%3Cbr/%3E%A7%BA%CA%D1%C1%BE%D1%B9%B8%EC%A1%D1%B9&amp;month=4&amp;year=2020&amp;thetype=%A7%BA%CB%B9%E8%C7%C2%A7%D2%B9" TargetMode="External"/><Relationship Id="rId1176" Type="http://schemas.openxmlformats.org/officeDocument/2006/relationships/hyperlink" Target="http://hfo63.cfo.in.th/CheckDataDtl.aspx?orgid=13976&amp;balance=%A7%BA%B4%D8%C5%3Cbr/%3E%A7%BA%CA%D1%C1%BE%D1%B9%B8%EC%A1%D1%B9&amp;month=4&amp;year=2020&amp;thetype=%A7%BA%CB%B9%E8%C7%C2%A7%D2%B9" TargetMode="External"/><Relationship Id="rId1383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101" Type="http://schemas.openxmlformats.org/officeDocument/2006/relationships/hyperlink" Target="http://hfo63.cfo.in.th/CheckDataDtl.aspx?orgid=05639&amp;balance=%A7%BA%B4%D8%C5%3Cbr/%3E%A7%BA%CA%D1%C1%BE%D1%B9%B8%EC%A1%D1%B9&amp;month=4&amp;year=2020&amp;thetype=%A7%BA%CB%B9%E8%C7%C2%A7%D2%B9" TargetMode="External"/><Relationship Id="rId406" Type="http://schemas.openxmlformats.org/officeDocument/2006/relationships/hyperlink" Target="http://hfo63.cfo.in.th/CheckDataDtl.aspx?orgid=04869&amp;balance=%A7%BA%B4%D8%C5%3Cbr/%3E%A7%BA%CA%D1%C1%BE%D1%B9%B8%EC%A1%D1%B9&amp;month=4&amp;year=2020&amp;thetype=%A7%BA%CB%B9%E8%C7%C2%A7%D2%B9" TargetMode="External"/><Relationship Id="rId960" Type="http://schemas.openxmlformats.org/officeDocument/2006/relationships/hyperlink" Target="http://hfo63.cfo.in.th/CheckDataDtl.aspx?orgid=05513&amp;balance=%A7%BA%B4%D8%C5%3Cbr/%3E%A7%BA%CA%D1%C1%BE%D1%B9%B8%EC%A1%D1%B9&amp;month=4&amp;year=2020&amp;thetype=%A7%BA%CB%B9%E8%C7%C2%A7%D2%B9" TargetMode="External"/><Relationship Id="rId1036" Type="http://schemas.openxmlformats.org/officeDocument/2006/relationships/hyperlink" Target="http://hfo63.cfo.in.th/CheckDataDtl.aspx?orgid=05551&amp;balance=%A7%BA%B4%D8%C5%3Cbr/%3E%A7%BA%CA%D1%C1%BE%D1%B9%B8%EC%A1%D1%B9&amp;month=4&amp;year=2020&amp;thetype=%A7%BA%CB%B9%E8%C7%C2%A7%D2%B9" TargetMode="External"/><Relationship Id="rId1243" Type="http://schemas.openxmlformats.org/officeDocument/2006/relationships/hyperlink" Target="http://hfo63.cfo.in.th/CheckDataDtl.aspx?orgid=04796&amp;balance=%A7%BA%B4%D8%C5%3Cbr/%3E%A7%BA%CA%D1%C1%BE%D1%B9%B8%EC%A1%D1%B9&amp;month=4&amp;year=2020&amp;thetype=%A7%BA%CB%B9%E8%C7%C2%A7%D2%B9" TargetMode="External"/><Relationship Id="rId1590" Type="http://schemas.openxmlformats.org/officeDocument/2006/relationships/hyperlink" Target="http://hfo63.cfo.in.th/CheckDataDtl.aspx?orgid=04486&amp;balance=%A7%BA%B4%D8%C5%3Cbr/%3E%A7%BA%CA%D1%C1%BE%D1%B9%B8%EC%A1%D1%B9&amp;month=4&amp;year=2020&amp;thetype=%A7%BA%CB%B9%E8%C7%C2%A7%D2%B9" TargetMode="External"/><Relationship Id="rId1688" Type="http://schemas.openxmlformats.org/officeDocument/2006/relationships/hyperlink" Target="http://hfo63.cfo.in.th/CheckDataDtl.aspx?orgid=04537&amp;balance=%A7%BA%B4%D8%C5%3Cbr/%3E%A7%BA%CA%D1%C1%BE%D1%B9%B8%EC%A1%D1%B9&amp;month=4&amp;year=2020&amp;thetype=%A7%BA%CB%B9%E8%C7%C2%A7%D2%B9" TargetMode="External"/><Relationship Id="rId1895" Type="http://schemas.openxmlformats.org/officeDocument/2006/relationships/hyperlink" Target="http://hfo63.cfo.in.th/CheckDataDtl.aspx?orgid=04642&amp;balance=%A7%BA%B4%D8%C5%3Cbr/%3E%A7%BA%CA%D1%C1%BE%D1%B9%B8%EC%A1%D1%B9&amp;month=4&amp;year=2020&amp;thetype=%A7%BA%CB%B9%E8%C7%C2%A7%D2%B9" TargetMode="External"/><Relationship Id="rId613" Type="http://schemas.openxmlformats.org/officeDocument/2006/relationships/hyperlink" Target="http://hfo63.cfo.in.th/CheckDataDtl.aspx?orgid=04723&amp;balance=%A7%BA%B4%D8%C5%3Cbr/%3E%A7%BA%CA%D1%C1%BE%D1%B9%B8%EC%A1%D1%B9&amp;month=4&amp;year=2020&amp;thetype=%A7%BA%CB%B9%E8%C7%C2%A7%D2%B9" TargetMode="External"/><Relationship Id="rId820" Type="http://schemas.openxmlformats.org/officeDocument/2006/relationships/hyperlink" Target="http://hfo63.cfo.in.th/CheckDataDtl.aspx?orgid=05443&amp;balance=%A7%BA%B4%D8%C5%3Cbr/%3E%A7%BA%CA%D1%C1%BE%D1%B9%B8%EC%A1%D1%B9&amp;month=4&amp;year=2020&amp;thetype=%A7%BA%CB%B9%E8%C7%C2%A7%D2%B9" TargetMode="External"/><Relationship Id="rId918" Type="http://schemas.openxmlformats.org/officeDocument/2006/relationships/hyperlink" Target="http://hfo63.cfo.in.th/CheckDataDtl.aspx?orgid=05492&amp;balance=%A7%BA%B4%D8%C5%3Cbr/%3E%A7%BA%CA%D1%C1%BE%D1%B9%B8%EC%A1%D1%B9&amp;month=4&amp;year=2020&amp;thetype=%A7%BA%CB%B9%E8%C7%C2%A7%D2%B9" TargetMode="External"/><Relationship Id="rId1450" Type="http://schemas.openxmlformats.org/officeDocument/2006/relationships/hyperlink" Target="http://hfo63.cfo.in.th/CheckDataDtl.aspx?orgid=04204&amp;balance=%A7%BA%B4%D8%C5%3Cbr/%3E%A7%BA%CA%D1%C1%BE%D1%B9%B8%EC%A1%D1%B9&amp;month=4&amp;year=2020&amp;thetype=%A7%BA%CB%B9%E8%C7%C2%A7%D2%B9" TargetMode="External"/><Relationship Id="rId1548" Type="http://schemas.openxmlformats.org/officeDocument/2006/relationships/hyperlink" Target="http://hfo63.cfo.in.th/CheckDataDtl.aspx?orgid=11741&amp;balance=%A7%BA%B4%D8%C5%3Cbr/%3E%A7%BA%CA%D1%C1%BE%D1%B9%B8%EC%A1%D1%B9&amp;month=4&amp;year=2020&amp;thetype=%A7%BA%CB%B9%E8%C7%C2%A7%D2%B9" TargetMode="External"/><Relationship Id="rId1755" Type="http://schemas.openxmlformats.org/officeDocument/2006/relationships/hyperlink" Target="http://hfo63.cfo.in.th/CheckDataDtl.aspx?orgid=04570&amp;balance=%A7%BA%B4%D8%C5%3Cbr/%3E%A7%BA%CA%D1%C1%BE%D1%B9%B8%EC%A1%D1%B9&amp;month=4&amp;year=2020&amp;thetype=%A7%BA%CB%B9%E8%C7%C2%A7%D2%B9" TargetMode="External"/><Relationship Id="rId1103" Type="http://schemas.openxmlformats.org/officeDocument/2006/relationships/hyperlink" Target="http://hfo63.cfo.in.th/CheckDataDtl.aspx?orgid=05584&amp;balance=%A7%BA%B4%D8%C5%3Cbr/%3E%A7%BA%CA%D1%C1%BE%D1%B9%B8%EC%A1%D1%B9&amp;month=4&amp;year=2020&amp;thetype=%A7%BA%CB%B9%E8%C7%C2%A7%D2%B9" TargetMode="External"/><Relationship Id="rId1310" Type="http://schemas.openxmlformats.org/officeDocument/2006/relationships/hyperlink" Target="http://hfo63.cfo.in.th/CheckDataDtl.aspx?orgid=04860&amp;balance=%A7%BA%B4%D8%C5%3Cbr/%3E%A7%BA%CA%D1%C1%BE%D1%B9%B8%EC%A1%D1%B9&amp;month=4&amp;year=2020&amp;thetype=%A7%BA%CB%B9%E8%C7%C2%A7%D2%B9" TargetMode="External"/><Relationship Id="rId1408" Type="http://schemas.openxmlformats.org/officeDocument/2006/relationships/hyperlink" Target="http://hfo63.cfo.in.th/CheckDataDtl.aspx?orgid=04182&amp;balance=%A7%BA%B4%D8%C5%3Cbr/%3E%A7%BA%CA%D1%C1%BE%D1%B9%B8%EC%A1%D1%B9&amp;month=4&amp;year=2020&amp;thetype=%A7%BA%CB%B9%E8%C7%C2%A7%D2%B9" TargetMode="External"/><Relationship Id="rId1962" Type="http://schemas.openxmlformats.org/officeDocument/2006/relationships/hyperlink" Target="http://hfo63.cfo.in.th/CheckDataDtl.aspx?orgid=11023&amp;balance=%A7%BA%B4%D8%C5%3Cbr/%3E%A7%BA%CA%D1%C1%BE%D1%B9%B8%EC%A1%D1%B9&amp;month=4&amp;year=2020&amp;thetype=%A7%BA%CB%B9%E8%C7%C2%A7%D2%B9" TargetMode="External"/><Relationship Id="rId47" Type="http://schemas.openxmlformats.org/officeDocument/2006/relationships/hyperlink" Target="http://hfo63.cfo.in.th/CheckDataDtl.aspx?orgid=05612&amp;balance=%A7%BA%B4%D8%C5%3Cbr/%3E%A7%BA%CA%D1%C1%BE%D1%B9%B8%EC%A1%D1%B9&amp;month=4&amp;year=2020&amp;thetype=%A7%BA%CB%B9%E8%C7%C2%A7%D2%B9" TargetMode="External"/><Relationship Id="rId1615" Type="http://schemas.openxmlformats.org/officeDocument/2006/relationships/hyperlink" Target="http://hfo63.cfo.in.th/CheckDataDtl.aspx?orgid=04498&amp;balance=%A7%BA%B4%D8%C5%3Cbr/%3E%A7%BA%CA%D1%C1%BE%D1%B9%B8%EC%A1%D1%B9&amp;month=4&amp;year=2020&amp;thetype=%A7%BA%CB%B9%E8%C7%C2%A7%D2%B9" TargetMode="External"/><Relationship Id="rId1822" Type="http://schemas.openxmlformats.org/officeDocument/2006/relationships/hyperlink" Target="http://hfo63.cfo.in.th/CheckDataDtl.aspx?orgid=04605&amp;balance=%A7%BA%B4%D8%C5%3Cbr/%3E%A7%BA%CA%D1%C1%BE%D1%B9%B8%EC%A1%D1%B9&amp;month=4&amp;year=2020&amp;thetype=%A7%BA%CB%B9%E8%C7%C2%A7%D2%B9" TargetMode="External"/><Relationship Id="rId196" Type="http://schemas.openxmlformats.org/officeDocument/2006/relationships/hyperlink" Target="http://hfo63.cfo.in.th/CheckDataDtl.aspx?orgid=05689&amp;balance=%A7%BA%B4%D8%C5%3Cbr/%3E%A7%BA%CA%D1%C1%BE%D1%B9%B8%EC%A1%D1%B9&amp;month=4&amp;year=2020&amp;thetype=%A7%BA%CB%B9%E8%C7%C2%A7%D2%B9" TargetMode="External"/><Relationship Id="rId263" Type="http://schemas.openxmlformats.org/officeDocument/2006/relationships/hyperlink" Target="http://hfo63.cfo.in.th/CheckDataDtl.aspx?orgid=05725&amp;balance=%A7%BA%B4%D8%C5%3Cbr/%3E%A7%BA%CA%D1%C1%BE%D1%B9%B8%EC%A1%D1%B9&amp;month=4&amp;year=2020&amp;thetype=%A7%BA%CB%B9%E8%C7%C2%A7%D2%B9" TargetMode="External"/><Relationship Id="rId470" Type="http://schemas.openxmlformats.org/officeDocument/2006/relationships/hyperlink" Target="http://hfo63.cfo.in.th/CheckDataDtl.aspx?orgid=11046&amp;balance=%A7%BA%B4%D8%C5%3Cbr/%3E%A7%BA%CA%D1%C1%BE%D1%B9%B8%EC%A1%D1%B9&amp;month=4&amp;year=2020&amp;thetype=%A7%BA%CB%B9%E8%C7%C2%A7%D2%B9" TargetMode="External"/><Relationship Id="rId123" Type="http://schemas.openxmlformats.org/officeDocument/2006/relationships/hyperlink" Target="http://hfo63.cfo.in.th/CheckDataDtl.aspx?orgid=05652&amp;balance=%A7%BA%B4%D8%C5%3Cbr/%3E%A7%BA%CA%D1%C1%BE%D1%B9%B8%EC%A1%D1%B9&amp;month=4&amp;year=2020&amp;thetype=%A7%BA%CB%B9%E8%C7%C2%A7%D2%B9" TargetMode="External"/><Relationship Id="rId330" Type="http://schemas.openxmlformats.org/officeDocument/2006/relationships/hyperlink" Target="http://hfo63.cfo.in.th/CheckDataDtl.aspx?orgid=14277&amp;balance=%A7%BA%B4%D8%C5%3Cbr/%3E%A7%BA%CA%D1%C1%BE%D1%B9%B8%EC%A1%D1%B9&amp;month=4&amp;year=2020&amp;thetype=%A7%BA%CB%B9%E8%C7%C2%A7%D2%B9" TargetMode="External"/><Relationship Id="rId568" Type="http://schemas.openxmlformats.org/officeDocument/2006/relationships/hyperlink" Target="http://hfo63.cfo.in.th/CheckDataDtl.aspx?orgid=04698&amp;balance=%A7%BA%B4%D8%C5%3Cbr/%3E%A7%BA%CA%D1%C1%BE%D1%B9%B8%EC%A1%D1%B9&amp;month=4&amp;year=2020&amp;thetype=%A7%BA%CB%B9%E8%C7%C2%A7%D2%B9" TargetMode="External"/><Relationship Id="rId775" Type="http://schemas.openxmlformats.org/officeDocument/2006/relationships/hyperlink" Target="http://hfo63.cfo.in.th/CheckDataDtl.aspx?orgid=14355&amp;balance=%A7%BA%B4%D8%C5%3Cbr/%3E%A7%BA%CA%D1%C1%BE%D1%B9%B8%EC%A1%D1%B9&amp;month=4&amp;year=2020&amp;thetype=%A7%BA%CB%B9%E8%C7%C2%A7%D2%B9" TargetMode="External"/><Relationship Id="rId982" Type="http://schemas.openxmlformats.org/officeDocument/2006/relationships/hyperlink" Target="http://hfo63.cfo.in.th/CheckDataDtl.aspx?orgid=05524&amp;balance=%A7%BA%B4%D8%C5%3Cbr/%3E%A7%BA%CA%D1%C1%BE%D1%B9%B8%EC%A1%D1%B9&amp;month=4&amp;year=2020&amp;thetype=%A7%BA%CB%B9%E8%C7%C2%A7%D2%B9" TargetMode="External"/><Relationship Id="rId1198" Type="http://schemas.openxmlformats.org/officeDocument/2006/relationships/hyperlink" Target="http://hfo63.cfo.in.th/CheckDataDtl.aspx?orgid=00429&amp;balance=%A7%BA%B4%D8%C5%3Cbr/%3E%A7%BA%CA%D1%C1%BE%D1%B9%B8%EC%A1%D1%B9&amp;month=4&amp;year=2020&amp;thetype=%A7%BA%CB%B9%E8%C7%C2%A7%D2%B9" TargetMode="External"/><Relationship Id="rId2011" Type="http://schemas.openxmlformats.org/officeDocument/2006/relationships/hyperlink" Target="http://hfo63.cfo.in.th/CheckDataDtl.aspx?orgid=13922&amp;balance=%A7%BA%B4%D8%C5%3Cbr/%3E%A7%BA%CA%D1%C1%BE%D1%B9%B8%EC%A1%D1%B9&amp;month=4&amp;year=2020&amp;thetype=%A7%BA%CB%B9%E8%C7%C2%A7%D2%B9" TargetMode="External"/><Relationship Id="rId428" Type="http://schemas.openxmlformats.org/officeDocument/2006/relationships/hyperlink" Target="http://hfo63.cfo.in.th/CheckDataDtl.aspx?orgid=04880&amp;balance=%A7%BA%B4%D8%C5%3Cbr/%3E%A7%BA%CA%D1%C1%BE%D1%B9%B8%EC%A1%D1%B9&amp;month=4&amp;year=2020&amp;thetype=%A7%BA%CB%B9%E8%C7%C2%A7%D2%B9" TargetMode="External"/><Relationship Id="rId635" Type="http://schemas.openxmlformats.org/officeDocument/2006/relationships/hyperlink" Target="http://hfo63.cfo.in.th/CheckDataDtl.aspx?orgid=04734&amp;balance=%A7%BA%B4%D8%C5%3Cbr/%3E%A7%BA%CA%D1%C1%BE%D1%B9%B8%EC%A1%D1%B9&amp;month=4&amp;year=2020&amp;thetype=%A7%BA%CB%B9%E8%C7%C2%A7%D2%B9" TargetMode="External"/><Relationship Id="rId842" Type="http://schemas.openxmlformats.org/officeDocument/2006/relationships/hyperlink" Target="http://hfo63.cfo.in.th/CheckDataDtl.aspx?orgid=05454&amp;balance=%A7%BA%B4%D8%C5%3Cbr/%3E%A7%BA%CA%D1%C1%BE%D1%B9%B8%EC%A1%D1%B9&amp;month=4&amp;year=2020&amp;thetype=%A7%BA%CB%B9%E8%C7%C2%A7%D2%B9" TargetMode="External"/><Relationship Id="rId1058" Type="http://schemas.openxmlformats.org/officeDocument/2006/relationships/hyperlink" Target="http://hfo63.cfo.in.th/CheckDataDtl.aspx?orgid=05562&amp;balance=%A7%BA%B4%D8%C5%3Cbr/%3E%A7%BA%CA%D1%C1%BE%D1%B9%B8%EC%A1%D1%B9&amp;month=4&amp;year=2020&amp;thetype=%A7%BA%CB%B9%E8%C7%C2%A7%D2%B9" TargetMode="External"/><Relationship Id="rId1265" Type="http://schemas.openxmlformats.org/officeDocument/2006/relationships/hyperlink" Target="http://hfo63.cfo.in.th/CheckDataDtl.aspx?orgid=04807&amp;balance=%A7%BA%B4%D8%C5%3Cbr/%3E%A7%BA%CA%D1%C1%BE%D1%B9%B8%EC%A1%D1%B9&amp;month=4&amp;year=2020&amp;thetype=%A7%BA%CB%B9%E8%C7%C2%A7%D2%B9" TargetMode="External"/><Relationship Id="rId1472" Type="http://schemas.openxmlformats.org/officeDocument/2006/relationships/hyperlink" Target="http://hfo63.cfo.in.th/CheckDataDtl.aspx?orgid=04215&amp;balance=%A7%BA%B4%D8%C5%3Cbr/%3E%A7%BA%CA%D1%C1%BE%D1%B9%B8%EC%A1%D1%B9&amp;month=4&amp;year=2020&amp;thetype=%A7%BA%CB%B9%E8%C7%C2%A7%D2%B9" TargetMode="External"/><Relationship Id="rId702" Type="http://schemas.openxmlformats.org/officeDocument/2006/relationships/hyperlink" Target="http://hfo63.cfo.in.th/CheckDataDtl.aspx?orgid=04768&amp;balance=%A7%BA%B4%D8%C5%3Cbr/%3E%A7%BA%CA%D1%C1%BE%D1%B9%B8%EC%A1%D1%B9&amp;month=4&amp;year=2020&amp;thetype=%A7%BA%CB%B9%E8%C7%C2%A7%D2%B9" TargetMode="External"/><Relationship Id="rId1125" Type="http://schemas.openxmlformats.org/officeDocument/2006/relationships/hyperlink" Target="http://hfo63.cfo.in.th/CheckDataDtl.aspx?orgid=10710&amp;balance=%A7%BA%B4%D8%C5%3Cbr/%3E%A7%BA%CA%D1%C1%BE%D1%B9%B8%EC%A1%D1%B9&amp;month=4&amp;year=2020&amp;thetype=%A7%BA%CB%B9%E8%C7%C2%A7%D2%B9" TargetMode="External"/><Relationship Id="rId1332" Type="http://schemas.openxmlformats.org/officeDocument/2006/relationships/hyperlink" Target="http://hfo63.cfo.in.th/CheckDataDtl.aspx?orgid=04899&amp;balance=%A7%BA%B4%D8%C5%3Cbr/%3E%A7%BA%CA%D1%C1%BE%D1%B9%B8%EC%A1%D1%B9&amp;month=4&amp;year=2020&amp;thetype=%A7%BA%CB%B9%E8%C7%C2%A7%D2%B9" TargetMode="External"/><Relationship Id="rId1777" Type="http://schemas.openxmlformats.org/officeDocument/2006/relationships/hyperlink" Target="http://hfo63.cfo.in.th/CheckDataDtl.aspx?orgid=04581&amp;balance=%A7%BA%B4%D8%C5%3Cbr/%3E%A7%BA%CA%D1%C1%BE%D1%B9%B8%EC%A1%D1%B9&amp;month=4&amp;year=2020&amp;thetype=%A7%BA%CB%B9%E8%C7%C2%A7%D2%B9" TargetMode="External"/><Relationship Id="rId1984" Type="http://schemas.openxmlformats.org/officeDocument/2006/relationships/hyperlink" Target="http://hfo63.cfo.in.th/CheckDataDtl.aspx?orgid=13907&amp;balance=%A7%BA%B4%D8%C5%3Cbr/%3E%A7%BA%CA%D1%C1%BE%D1%B9%B8%EC%A1%D1%B9&amp;month=4&amp;year=2020&amp;thetype=%A7%BA%CB%B9%E8%C7%C2%A7%D2%B9" TargetMode="External"/><Relationship Id="rId69" Type="http://schemas.openxmlformats.org/officeDocument/2006/relationships/hyperlink" Target="http://hfo63.cfo.in.th/CheckDataDtl.aspx?orgid=05623&amp;balance=%A7%BA%B4%D8%C5%3Cbr/%3E%A7%BA%CA%D1%C1%BE%D1%B9%B8%EC%A1%D1%B9&amp;month=4&amp;year=2020&amp;thetype=%A7%BA%CB%B9%E8%C7%C2%A7%D2%B9" TargetMode="External"/><Relationship Id="rId1637" Type="http://schemas.openxmlformats.org/officeDocument/2006/relationships/hyperlink" Target="http://hfo63.cfo.in.th/CheckDataDtl.aspx?orgid=04509&amp;balance=%A7%BA%B4%D8%C5%3Cbr/%3E%A7%BA%CA%D1%C1%BE%D1%B9%B8%EC%A1%D1%B9&amp;month=4&amp;year=2020&amp;thetype=%A7%BA%CB%B9%E8%C7%C2%A7%D2%B9" TargetMode="External"/><Relationship Id="rId1844" Type="http://schemas.openxmlformats.org/officeDocument/2006/relationships/hyperlink" Target="http://hfo63.cfo.in.th/CheckDataDtl.aspx?orgid=04616&amp;balance=%A7%BA%B4%D8%C5%3Cbr/%3E%A7%BA%CA%D1%C1%BE%D1%B9%B8%EC%A1%D1%B9&amp;month=4&amp;year=2020&amp;thetype=%A7%BA%CB%B9%E8%C7%C2%A7%D2%B9" TargetMode="External"/><Relationship Id="rId1704" Type="http://schemas.openxmlformats.org/officeDocument/2006/relationships/hyperlink" Target="http://hfo63.cfo.in.th/CheckDataDtl.aspx?orgid=04545&amp;balance=%A7%BA%B4%D8%C5%3Cbr/%3E%A7%BA%CA%D1%C1%BE%D1%B9%B8%EC%A1%D1%B9&amp;month=4&amp;year=2020&amp;thetype=%A7%BA%CB%B9%E8%C7%C2%A7%D2%B9" TargetMode="External"/><Relationship Id="rId285" Type="http://schemas.openxmlformats.org/officeDocument/2006/relationships/hyperlink" Target="http://hfo63.cfo.in.th/CheckDataDtl.aspx?orgid=05736&amp;balance=%A7%BA%B4%D8%C5%3Cbr/%3E%A7%BA%CA%D1%C1%BE%D1%B9%B8%EC%A1%D1%B9&amp;month=4&amp;year=2020&amp;thetype=%A7%BA%CB%B9%E8%C7%C2%A7%D2%B9" TargetMode="External"/><Relationship Id="rId1911" Type="http://schemas.openxmlformats.org/officeDocument/2006/relationships/hyperlink" Target="http://hfo63.cfo.in.th/CheckDataDtl.aspx?orgid=04650&amp;balance=%A7%BA%B4%D8%C5%3Cbr/%3E%A7%BA%CA%D1%C1%BE%D1%B9%B8%EC%A1%D1%B9&amp;month=4&amp;year=2020&amp;thetype=%A7%BA%CB%B9%E8%C7%C2%A7%D2%B9" TargetMode="External"/><Relationship Id="rId492" Type="http://schemas.openxmlformats.org/officeDocument/2006/relationships/hyperlink" Target="http://hfo63.cfo.in.th/CheckDataDtl.aspx?orgid=00420&amp;balance=&amp;month=4&amp;year=2020&amp;thetype=%A7%BA%CB%B9%E8%C7%C2%A7%D2%B9" TargetMode="External"/><Relationship Id="rId797" Type="http://schemas.openxmlformats.org/officeDocument/2006/relationships/hyperlink" Target="http://hfo63.cfo.in.th/CheckDataDtl.aspx?orgid=00499&amp;balance=%A7%BA%B4%D8%C5%3Cbr/%3E%A7%BA%CA%D1%C1%BE%D1%B9%B8%EC%A1%D1%B9&amp;month=4&amp;year=2020&amp;thetype=%A7%BA%CB%B9%E8%C7%C2%A7%D2%B9" TargetMode="External"/><Relationship Id="rId145" Type="http://schemas.openxmlformats.org/officeDocument/2006/relationships/hyperlink" Target="http://hfo63.cfo.in.th/CheckDataDtl.aspx?orgid=05663&amp;balance=%A7%BA%B4%D8%C5%3Cbr/%3E%A7%BA%CA%D1%C1%BE%D1%B9%B8%EC%A1%D1%B9&amp;month=4&amp;year=2020&amp;thetype=%A7%BA%CB%B9%E8%C7%C2%A7%D2%B9" TargetMode="External"/><Relationship Id="rId352" Type="http://schemas.openxmlformats.org/officeDocument/2006/relationships/hyperlink" Target="http://hfo63.cfo.in.th/CheckDataDtl.aspx?orgid=04810&amp;balance=%A7%BA%B4%D8%C5%3Cbr/%3E%A7%BA%CA%D1%C1%BE%D1%B9%B8%EC%A1%D1%B9&amp;month=4&amp;year=2020&amp;thetype=%A7%BA%CB%B9%E8%C7%C2%A7%D2%B9" TargetMode="External"/><Relationship Id="rId1287" Type="http://schemas.openxmlformats.org/officeDocument/2006/relationships/hyperlink" Target="http://hfo63.cfo.in.th/CheckDataDtl.aspx?orgid=04837&amp;balance=%A7%BA%B4%D8%C5%3Cbr/%3E%A7%BA%CA%D1%C1%BE%D1%B9%B8%EC%A1%D1%B9&amp;month=4&amp;year=2020&amp;thetype=%A7%BA%CB%B9%E8%C7%C2%A7%D2%B9" TargetMode="External"/><Relationship Id="rId2033" Type="http://schemas.openxmlformats.org/officeDocument/2006/relationships/hyperlink" Target="http://hfo63.cfo.in.th/CheckDataDtl.aspx?orgid=15221&amp;balance=%A7%BA%B4%D8%C5%3Cbr/%3E%A7%BA%CA%D1%C1%BE%D1%B9%B8%EC%A1%D1%B9&amp;month=4&amp;year=2020&amp;thetype=%A7%BA%CB%B9%E8%C7%C2%A7%D2%B9" TargetMode="External"/><Relationship Id="rId212" Type="http://schemas.openxmlformats.org/officeDocument/2006/relationships/hyperlink" Target="http://hfo63.cfo.in.th/CheckDataDtl.aspx?orgid=05698&amp;balance=%A7%BA%B4%D8%C5%3Cbr/%3E%A7%BA%CA%D1%C1%BE%D1%B9%B8%EC%A1%D1%B9&amp;month=4&amp;year=2020&amp;thetype=%A7%BA%CB%B9%E8%C7%C2%A7%D2%B9" TargetMode="External"/><Relationship Id="rId657" Type="http://schemas.openxmlformats.org/officeDocument/2006/relationships/hyperlink" Target="http://hfo63.cfo.in.th/CheckDataDtl.aspx?orgid=04745&amp;balance=%A7%BA%B4%D8%C5%3Cbr/%3E%A7%BA%CA%D1%C1%BE%D1%B9%B8%EC%A1%D1%B9&amp;month=4&amp;year=2020&amp;thetype=%A7%BA%CB%B9%E8%C7%C2%A7%D2%B9" TargetMode="External"/><Relationship Id="rId864" Type="http://schemas.openxmlformats.org/officeDocument/2006/relationships/hyperlink" Target="http://hfo63.cfo.in.th/CheckDataDtl.aspx?orgid=05465&amp;balance=%A7%BA%B4%D8%C5%3Cbr/%3E%A7%BA%CA%D1%C1%BE%D1%B9%B8%EC%A1%D1%B9&amp;month=4&amp;year=2020&amp;thetype=%A7%BA%CB%B9%E8%C7%C2%A7%D2%B9" TargetMode="External"/><Relationship Id="rId1494" Type="http://schemas.openxmlformats.org/officeDocument/2006/relationships/hyperlink" Target="http://hfo63.cfo.in.th/CheckDataDtl.aspx?orgid=04226&amp;balance=%A7%BA%B4%D8%C5%3Cbr/%3E%A7%BA%CA%D1%C1%BE%D1%B9%B8%EC%A1%D1%B9&amp;month=4&amp;year=2020&amp;thetype=%A7%BA%CB%B9%E8%C7%C2%A7%D2%B9" TargetMode="External"/><Relationship Id="rId1799" Type="http://schemas.openxmlformats.org/officeDocument/2006/relationships/hyperlink" Target="http://hfo63.cfo.in.th/CheckDataDtl.aspx?orgid=04593&amp;balance=%A7%BA%B4%D8%C5%3Cbr/%3E%A7%BA%CA%D1%C1%BE%D1%B9%B8%EC%A1%D1%B9&amp;month=4&amp;year=2020&amp;thetype=%A7%BA%CB%B9%E8%C7%C2%A7%D2%B9" TargetMode="External"/><Relationship Id="rId517" Type="http://schemas.openxmlformats.org/officeDocument/2006/relationships/hyperlink" Target="http://hfo63.cfo.in.th/CheckDataDtl.aspx?orgid=04673&amp;balance=%A7%BA%B4%D8%C5%3Cbr/%3E%A7%BA%CA%D1%C1%BE%D1%B9%B8%EC%A1%D1%B9&amp;month=4&amp;year=2020&amp;thetype=%A7%BA%CB%B9%E8%C7%C2%A7%D2%B9" TargetMode="External"/><Relationship Id="rId724" Type="http://schemas.openxmlformats.org/officeDocument/2006/relationships/hyperlink" Target="http://hfo63.cfo.in.th/CheckDataDtl.aspx?orgid=04780&amp;balance=%A7%BA%B4%D8%C5%3Cbr/%3E%A7%BA%CA%D1%C1%BE%D1%B9%B8%EC%A1%D1%B9&amp;month=4&amp;year=2020&amp;thetype=%A7%BA%CB%B9%E8%C7%C2%A7%D2%B9" TargetMode="External"/><Relationship Id="rId931" Type="http://schemas.openxmlformats.org/officeDocument/2006/relationships/hyperlink" Target="http://hfo63.cfo.in.th/CheckDataDtl.aspx?orgid=05498&amp;balance=%A7%BA%B4%D8%C5%3Cbr/%3E%A7%BA%CA%D1%C1%BE%D1%B9%B8%EC%A1%D1%B9&amp;month=4&amp;year=2020&amp;thetype=%A7%BA%CB%B9%E8%C7%C2%A7%D2%B9" TargetMode="External"/><Relationship Id="rId1147" Type="http://schemas.openxmlformats.org/officeDocument/2006/relationships/hyperlink" Target="http://hfo63.cfo.in.th/CheckDataDtl.aspx?orgid=11099&amp;balance=%A7%BA%B4%D8%C5%3Cbr/%3E%A7%BA%CA%D1%C1%BE%D1%B9%B8%EC%A1%D1%B9&amp;month=4&amp;year=2020&amp;thetype=%A7%BA%CB%B9%E8%C7%C2%A7%D2%B9" TargetMode="External"/><Relationship Id="rId1354" Type="http://schemas.openxmlformats.org/officeDocument/2006/relationships/hyperlink" Target="http://hfo63.cfo.in.th/CheckDataDtl.aspx?orgid=04910&amp;balance=%A7%BA%B4%D8%C5%3Cbr/%3E%A7%BA%CA%D1%C1%BE%D1%B9%B8%EC%A1%D1%B9&amp;month=4&amp;year=2020&amp;thetype=%A7%BA%CB%B9%E8%C7%C2%A7%D2%B9" TargetMode="External"/><Relationship Id="rId1561" Type="http://schemas.openxmlformats.org/officeDocument/2006/relationships/hyperlink" Target="http://hfo63.cfo.in.th/CheckDataDtl.aspx?orgid=00398&amp;balance=&amp;month=4&amp;year=2020&amp;thetype=%A7%BA%CB%B9%E8%C7%C2%A7%D2%B9" TargetMode="External"/><Relationship Id="rId60" Type="http://schemas.openxmlformats.org/officeDocument/2006/relationships/hyperlink" Target="http://hfo63.cfo.in.th/CheckDataDtl.aspx?orgid=05618&amp;balance=%A7%BA%B4%D8%C5%3Cbr/%3E%A7%BA%CA%D1%C1%BE%D1%B9%B8%EC%A1%D1%B9&amp;month=4&amp;year=2020&amp;thetype=%A7%BA%CB%B9%E8%C7%C2%A7%D2%B9" TargetMode="External"/><Relationship Id="rId1007" Type="http://schemas.openxmlformats.org/officeDocument/2006/relationships/hyperlink" Target="http://hfo63.cfo.in.th/CheckDataDtl.aspx?orgid=05536&amp;balance=%A7%BA%B4%D8%C5%3Cbr/%3E%A7%BA%CA%D1%C1%BE%D1%B9%B8%EC%A1%D1%B9&amp;month=4&amp;year=2020&amp;thetype=%A7%BA%CB%B9%E8%C7%C2%A7%D2%B9" TargetMode="External"/><Relationship Id="rId1214" Type="http://schemas.openxmlformats.org/officeDocument/2006/relationships/hyperlink" Target="http://hfo63.cfo.in.th/CheckDataDtl.aspx?orgid=04782&amp;balance=%A7%BA%B4%D8%C5%3Cbr/%3E%A7%BA%CA%D1%C1%BE%D1%B9%B8%EC%A1%D1%B9&amp;month=4&amp;year=2020&amp;thetype=%A7%BA%CB%B9%E8%C7%C2%A7%D2%B9" TargetMode="External"/><Relationship Id="rId1421" Type="http://schemas.openxmlformats.org/officeDocument/2006/relationships/hyperlink" Target="http://hfo63.cfo.in.th/CheckDataDtl.aspx?orgid=04189&amp;balance=%A7%BA%B4%D8%C5%3Cbr/%3E%A7%BA%CA%D1%C1%BE%D1%B9%B8%EC%A1%D1%B9&amp;month=4&amp;year=2020&amp;thetype=%A7%BA%CB%B9%E8%C7%C2%A7%D2%B9" TargetMode="External"/><Relationship Id="rId1659" Type="http://schemas.openxmlformats.org/officeDocument/2006/relationships/hyperlink" Target="http://hfo63.cfo.in.th/CheckDataDtl.aspx?orgid=04522&amp;balance=%A7%BA%B4%D8%C5%3Cbr/%3E%A7%BA%CA%D1%C1%BE%D1%B9%B8%EC%A1%D1%B9&amp;month=4&amp;year=2020&amp;thetype=%A7%BA%CB%B9%E8%C7%C2%A7%D2%B9" TargetMode="External"/><Relationship Id="rId1866" Type="http://schemas.openxmlformats.org/officeDocument/2006/relationships/hyperlink" Target="http://hfo63.cfo.in.th/CheckDataDtl.aspx?orgid=04628&amp;balance=%A7%BA%B4%D8%C5%3Cbr/%3E%A7%BA%CA%D1%C1%BE%D1%B9%B8%EC%A1%D1%B9&amp;month=4&amp;year=2020&amp;thetype=%A7%BA%CB%B9%E8%C7%C2%A7%D2%B9" TargetMode="External"/><Relationship Id="rId1519" Type="http://schemas.openxmlformats.org/officeDocument/2006/relationships/hyperlink" Target="http://hfo63.cfo.in.th/CheckDataDtl.aspx?orgid=04238&amp;balance=%A7%BA%B4%D8%C5%3Cbr/%3E%A7%BA%CA%D1%C1%BE%D1%B9%B8%EC%A1%D1%B9&amp;month=4&amp;year=2020&amp;thetype=%A7%BA%CB%B9%E8%C7%C2%A7%D2%B9" TargetMode="External"/><Relationship Id="rId1726" Type="http://schemas.openxmlformats.org/officeDocument/2006/relationships/hyperlink" Target="http://hfo63.cfo.in.th/CheckDataDtl.aspx?orgid=04556&amp;balance=%A7%BA%B4%D8%C5%3Cbr/%3E%A7%BA%CA%D1%C1%BE%D1%B9%B8%EC%A1%D1%B9&amp;month=4&amp;year=2020&amp;thetype=%A7%BA%CB%B9%E8%C7%C2%A7%D2%B9" TargetMode="External"/><Relationship Id="rId1933" Type="http://schemas.openxmlformats.org/officeDocument/2006/relationships/hyperlink" Target="http://hfo63.cfo.in.th/CheckDataDtl.aspx?orgid=04661&amp;balance=%A7%BA%B4%D8%C5%3Cbr/%3E%A7%BA%CA%D1%C1%BE%D1%B9%B8%EC%A1%D1%B9&amp;month=4&amp;year=2020&amp;thetype=%A7%BA%CB%B9%E8%C7%C2%A7%D2%B9" TargetMode="External"/><Relationship Id="rId18" Type="http://schemas.openxmlformats.org/officeDocument/2006/relationships/hyperlink" Target="http://hfo63.cfo.in.th/CheckDataDtl.aspx?orgid=05597&amp;balance=%A7%BA%B4%D8%C5%3Cbr/%3E%A7%BA%CA%D1%C1%BE%D1%B9%B8%EC%A1%D1%B9&amp;month=4&amp;year=2020&amp;thetype=%A7%BA%CB%B9%E8%C7%C2%A7%D2%B9" TargetMode="External"/><Relationship Id="rId167" Type="http://schemas.openxmlformats.org/officeDocument/2006/relationships/hyperlink" Target="http://hfo63.cfo.in.th/CheckDataDtl.aspx?orgid=05674&amp;balance=%A7%BA%B4%D8%C5%3Cbr/%3E%A7%BA%CA%D1%C1%BE%D1%B9%B8%EC%A1%D1%B9&amp;month=4&amp;year=2020&amp;thetype=%A7%BA%CB%B9%E8%C7%C2%A7%D2%B9" TargetMode="External"/><Relationship Id="rId374" Type="http://schemas.openxmlformats.org/officeDocument/2006/relationships/hyperlink" Target="http://hfo63.cfo.in.th/CheckDataDtl.aspx?orgid=04822&amp;balance=%A7%BA%B4%D8%C5%3Cbr/%3E%A7%BA%CA%D1%C1%BE%D1%B9%B8%EC%A1%D1%B9&amp;month=4&amp;year=2020&amp;thetype=%A7%BA%CB%B9%E8%C7%C2%A7%D2%B9" TargetMode="External"/><Relationship Id="rId581" Type="http://schemas.openxmlformats.org/officeDocument/2006/relationships/hyperlink" Target="http://hfo63.cfo.in.th/CheckDataDtl.aspx?orgid=04707&amp;balance=%A7%BA%B4%D8%C5%3Cbr/%3E%A7%BA%CA%D1%C1%BE%D1%B9%B8%EC%A1%D1%B9&amp;month=4&amp;year=2020&amp;thetype=%A7%BA%CB%B9%E8%C7%C2%A7%D2%B9" TargetMode="External"/><Relationship Id="rId2055" Type="http://schemas.openxmlformats.org/officeDocument/2006/relationships/image" Target="../media/image4.emf"/><Relationship Id="rId234" Type="http://schemas.openxmlformats.org/officeDocument/2006/relationships/hyperlink" Target="http://hfo63.cfo.in.th/CheckDataDtl.aspx?orgid=05710&amp;balance=%A7%BA%B4%D8%C5%3Cbr/%3E%A7%BA%CA%D1%C1%BE%D1%B9%B8%EC%A1%D1%B9&amp;month=4&amp;year=2020&amp;thetype=%A7%BA%CB%B9%E8%C7%C2%A7%D2%B9" TargetMode="External"/><Relationship Id="rId679" Type="http://schemas.openxmlformats.org/officeDocument/2006/relationships/hyperlink" Target="http://hfo63.cfo.in.th/CheckDataDtl.aspx?orgid=04757&amp;balance=%A7%BA%B4%D8%C5%3Cbr/%3E%A7%BA%CA%D1%C1%BE%D1%B9%B8%EC%A1%D1%B9&amp;month=4&amp;year=2020&amp;thetype=%A7%BA%CB%B9%E8%C7%C2%A7%D2%B9" TargetMode="External"/><Relationship Id="rId886" Type="http://schemas.openxmlformats.org/officeDocument/2006/relationships/hyperlink" Target="http://hfo63.cfo.in.th/CheckDataDtl.aspx?orgid=05476&amp;balance=%A7%BA%B4%D8%C5%3Cbr/%3E%A7%BA%CA%D1%C1%BE%D1%B9%B8%EC%A1%D1%B9&amp;month=4&amp;year=2020&amp;thetype=%A7%BA%CB%B9%E8%C7%C2%A7%D2%B9" TargetMode="External"/><Relationship Id="rId2" Type="http://schemas.openxmlformats.org/officeDocument/2006/relationships/hyperlink" Target="http://hfo63.cfo.in.th/CheckDataDtl.aspx?orgid=00512&amp;balance=&amp;month=4&amp;year=2020&amp;thetype=%A7%BA%CB%B9%E8%C7%C2%A7%D2%B9" TargetMode="External"/><Relationship Id="rId441" Type="http://schemas.openxmlformats.org/officeDocument/2006/relationships/hyperlink" Target="http://hfo63.cfo.in.th/CheckDataDtl.aspx?orgid=04886&amp;balance=%A7%BA%B4%D8%C5%3Cbr/%3E%A7%BA%CA%D1%C1%BE%D1%B9%B8%EC%A1%D1%B9&amp;month=4&amp;year=2020&amp;thetype=%A7%BA%CB%B9%E8%C7%C2%A7%D2%B9" TargetMode="External"/><Relationship Id="rId539" Type="http://schemas.openxmlformats.org/officeDocument/2006/relationships/hyperlink" Target="http://hfo63.cfo.in.th/CheckDataDtl.aspx?orgid=04684&amp;balance=%A7%BA%B4%D8%C5%3Cbr/%3E%A7%BA%CA%D1%C1%BE%D1%B9%B8%EC%A1%D1%B9&amp;month=4&amp;year=2020&amp;thetype=%A7%BA%CB%B9%E8%C7%C2%A7%D2%B9" TargetMode="External"/><Relationship Id="rId746" Type="http://schemas.openxmlformats.org/officeDocument/2006/relationships/hyperlink" Target="http://hfo63.cfo.in.th/CheckDataDtl.aspx?orgid=11037&amp;balance=%A7%BA%B4%D8%C5%3Cbr/%3E%A7%BA%CA%D1%C1%BE%D1%B9%B8%EC%A1%D1%B9&amp;month=4&amp;year=2020&amp;thetype=%A7%BA%CB%B9%E8%C7%C2%A7%D2%B9" TargetMode="External"/><Relationship Id="rId1071" Type="http://schemas.openxmlformats.org/officeDocument/2006/relationships/hyperlink" Target="http://hfo63.cfo.in.th/CheckDataDtl.aspx?orgid=05568&amp;balance=%A7%BA%B4%D8%C5%3Cbr/%3E%A7%BA%CA%D1%C1%BE%D1%B9%B8%EC%A1%D1%B9&amp;month=4&amp;year=2020&amp;thetype=%A7%BA%CB%B9%E8%C7%C2%A7%D2%B9" TargetMode="External"/><Relationship Id="rId1169" Type="http://schemas.openxmlformats.org/officeDocument/2006/relationships/hyperlink" Target="http://hfo63.cfo.in.th/CheckDataDtl.aspx?orgid=13971&amp;balance=%A7%BA%B4%D8%C5%3Cbr/%3E%A7%BA%CA%D1%C1%BE%D1%B9%B8%EC%A1%D1%B9&amp;month=4&amp;year=2020&amp;thetype=%A7%BA%CB%B9%E8%C7%C2%A7%D2%B9" TargetMode="External"/><Relationship Id="rId1376" Type="http://schemas.openxmlformats.org/officeDocument/2006/relationships/hyperlink" Target="http://hfo63.cfo.in.th/CheckDataDtl.aspx?orgid=28778&amp;balance=%A7%BA%B4%D8%C5%3Cbr/%3E%A7%BA%CA%D1%C1%BE%D1%B9%B8%EC%A1%D1%B9&amp;month=4&amp;year=2020&amp;thetype=%A7%BA%CB%B9%E8%C7%C2%A7%D2%B9" TargetMode="External"/><Relationship Id="rId1583" Type="http://schemas.openxmlformats.org/officeDocument/2006/relationships/hyperlink" Target="http://hfo63.cfo.in.th/CheckDataDtl.aspx?orgid=04482&amp;balance=%A7%BA%B4%D8%C5%3Cbr/%3E%A7%BA%CA%D1%C1%BE%D1%B9%B8%EC%A1%D1%B9&amp;month=4&amp;year=2020&amp;thetype=%A7%BA%CB%B9%E8%C7%C2%A7%D2%B9" TargetMode="External"/><Relationship Id="rId301" Type="http://schemas.openxmlformats.org/officeDocument/2006/relationships/hyperlink" Target="http://hfo63.cfo.in.th/CheckDataDtl.aspx?orgid=11106&amp;balance=%A7%BA%B4%D8%C5%3Cbr/%3E%A7%BA%CA%D1%C1%BE%D1%B9%B8%EC%A1%D1%B9&amp;month=4&amp;year=2020&amp;thetype=%A7%BA%CB%B9%E8%C7%C2%A7%D2%B9" TargetMode="External"/><Relationship Id="rId953" Type="http://schemas.openxmlformats.org/officeDocument/2006/relationships/hyperlink" Target="http://hfo63.cfo.in.th/CheckDataDtl.aspx?orgid=05509&amp;balance=%A7%BA%B4%D8%C5%3Cbr/%3E%A7%BA%CA%D1%C1%BE%D1%B9%B8%EC%A1%D1%B9&amp;month=4&amp;year=2020&amp;thetype=%A7%BA%CB%B9%E8%C7%C2%A7%D2%B9" TargetMode="External"/><Relationship Id="rId1029" Type="http://schemas.openxmlformats.org/officeDocument/2006/relationships/hyperlink" Target="http://hfo63.cfo.in.th/CheckDataDtl.aspx?orgid=05547&amp;balance=%A7%BA%B4%D8%C5%3Cbr/%3E%A7%BA%CA%D1%C1%BE%D1%B9%B8%EC%A1%D1%B9&amp;month=4&amp;year=2020&amp;thetype=%A7%BA%CB%B9%E8%C7%C2%A7%D2%B9" TargetMode="External"/><Relationship Id="rId1236" Type="http://schemas.openxmlformats.org/officeDocument/2006/relationships/hyperlink" Target="http://hfo63.cfo.in.th/CheckDataDtl.aspx?orgid=04793&amp;balance=%A7%BA%B4%D8%C5%3Cbr/%3E%A7%BA%CA%D1%C1%BE%D1%B9%B8%EC%A1%D1%B9&amp;month=4&amp;year=2020&amp;thetype=%A7%BA%CB%B9%E8%C7%C2%A7%D2%B9" TargetMode="External"/><Relationship Id="rId1790" Type="http://schemas.openxmlformats.org/officeDocument/2006/relationships/hyperlink" Target="http://hfo63.cfo.in.th/CheckDataDtl.aspx?orgid=04588&amp;balance=%A7%BA%B4%D8%C5%3Cbr/%3E%A7%BA%CA%D1%C1%BE%D1%B9%B8%EC%A1%D1%B9&amp;month=4&amp;year=2020&amp;thetype=%A7%BA%CB%B9%E8%C7%C2%A7%D2%B9" TargetMode="External"/><Relationship Id="rId1888" Type="http://schemas.openxmlformats.org/officeDocument/2006/relationships/hyperlink" Target="http://hfo63.cfo.in.th/CheckDataDtl.aspx?orgid=04639&amp;balance=%A7%BA%B4%D8%C5%3Cbr/%3E%A7%BA%CA%D1%C1%BE%D1%B9%B8%EC%A1%D1%B9&amp;month=4&amp;year=2020&amp;thetype=%A7%BA%CB%B9%E8%C7%C2%A7%D2%B9" TargetMode="External"/><Relationship Id="rId82" Type="http://schemas.openxmlformats.org/officeDocument/2006/relationships/hyperlink" Target="http://hfo63.cfo.in.th/CheckDataDtl.aspx?orgid=05629&amp;balance=%A7%BA%B4%D8%C5%3Cbr/%3E%A7%BA%CA%D1%C1%BE%D1%B9%B8%EC%A1%D1%B9&amp;month=4&amp;year=2020&amp;thetype=%A7%BA%CB%B9%E8%C7%C2%A7%D2%B9" TargetMode="External"/><Relationship Id="rId606" Type="http://schemas.openxmlformats.org/officeDocument/2006/relationships/hyperlink" Target="http://hfo63.cfo.in.th/CheckDataDtl.aspx?orgid=04719&amp;balance=%A7%BA%B4%D8%C5%3Cbr/%3E%A7%BA%CA%D1%C1%BE%D1%B9%B8%EC%A1%D1%B9&amp;month=4&amp;year=2020&amp;thetype=%A7%BA%CB%B9%E8%C7%C2%A7%D2%B9" TargetMode="External"/><Relationship Id="rId813" Type="http://schemas.openxmlformats.org/officeDocument/2006/relationships/hyperlink" Target="http://hfo63.cfo.in.th/CheckDataDtl.aspx?orgid=00507&amp;balance=%A7%BA%B4%D8%C5%3Cbr/%3E%A7%BA%CA%D1%C1%BE%D1%B9%B8%EC%A1%D1%B9&amp;month=4&amp;year=2020&amp;thetype=%A7%BA%CB%B9%E8%C7%C2%A7%D2%B9" TargetMode="External"/><Relationship Id="rId1443" Type="http://schemas.openxmlformats.org/officeDocument/2006/relationships/hyperlink" Target="http://hfo63.cfo.in.th/CheckDataDtl.aspx?orgid=04200&amp;balance=%A7%BA%B4%D8%C5%3Cbr/%3E%A7%BA%CA%D1%C1%BE%D1%B9%B8%EC%A1%D1%B9&amp;month=4&amp;year=2020&amp;thetype=%A7%BA%CB%B9%E8%C7%C2%A7%D2%B9" TargetMode="External"/><Relationship Id="rId1650" Type="http://schemas.openxmlformats.org/officeDocument/2006/relationships/hyperlink" Target="http://hfo63.cfo.in.th/CheckDataDtl.aspx?orgid=04518&amp;balance=%A7%BA%B4%D8%C5%3Cbr/%3E%A7%BA%CA%D1%C1%BE%D1%B9%B8%EC%A1%D1%B9&amp;month=4&amp;year=2020&amp;thetype=%A7%BA%CB%B9%E8%C7%C2%A7%D2%B9" TargetMode="External"/><Relationship Id="rId1748" Type="http://schemas.openxmlformats.org/officeDocument/2006/relationships/hyperlink" Target="http://hfo63.cfo.in.th/CheckDataDtl.aspx?orgid=04567&amp;balance=%A7%BA%B4%D8%C5%3Cbr/%3E%A7%BA%CA%D1%C1%BE%D1%B9%B8%EC%A1%D1%B9&amp;month=4&amp;year=2020&amp;thetype=%A7%BA%CB%B9%E8%C7%C2%A7%D2%B9" TargetMode="External"/><Relationship Id="rId1303" Type="http://schemas.openxmlformats.org/officeDocument/2006/relationships/hyperlink" Target="http://hfo63.cfo.in.th/CheckDataDtl.aspx?orgid=04855&amp;balance=%A7%BA%B4%D8%C5%3Cbr/%3E%A7%BA%CA%D1%C1%BE%D1%B9%B8%EC%A1%D1%B9&amp;month=4&amp;year=2020&amp;thetype=%A7%BA%CB%B9%E8%C7%C2%A7%D2%B9" TargetMode="External"/><Relationship Id="rId1510" Type="http://schemas.openxmlformats.org/officeDocument/2006/relationships/hyperlink" Target="http://hfo63.cfo.in.th/CheckDataDtl.aspx?orgid=04234&amp;balance=%A7%BA%B4%D8%C5%3Cbr/%3E%A7%BA%CA%D1%C1%BE%D1%B9%B8%EC%A1%D1%B9&amp;month=4&amp;year=2020&amp;thetype=%A7%BA%CB%B9%E8%C7%C2%A7%D2%B9" TargetMode="External"/><Relationship Id="rId1955" Type="http://schemas.openxmlformats.org/officeDocument/2006/relationships/hyperlink" Target="http://hfo63.cfo.in.th/CheckDataDtl.aspx?orgid=11019&amp;balance=%A7%BA%B4%D8%C5%3Cbr/%3E%A7%BA%CA%D1%C1%BE%D1%B9%B8%EC%A1%D1%B9&amp;month=4&amp;year=2020&amp;thetype=%A7%BA%CB%B9%E8%C7%C2%A7%D2%B9" TargetMode="External"/><Relationship Id="rId1608" Type="http://schemas.openxmlformats.org/officeDocument/2006/relationships/hyperlink" Target="http://hfo63.cfo.in.th/CheckDataDtl.aspx?orgid=04495&amp;balance=%A7%BA%B4%D8%C5%3Cbr/%3E%A7%BA%CA%D1%C1%BE%D1%B9%B8%EC%A1%D1%B9&amp;month=4&amp;year=2020&amp;thetype=%A7%BA%CB%B9%E8%C7%C2%A7%D2%B9" TargetMode="External"/><Relationship Id="rId1815" Type="http://schemas.openxmlformats.org/officeDocument/2006/relationships/hyperlink" Target="http://hfo63.cfo.in.th/CheckDataDtl.aspx?orgid=04601&amp;balance=%A7%BA%B4%D8%C5%3Cbr/%3E%A7%BA%CA%D1%C1%BE%D1%B9%B8%EC%A1%D1%B9&amp;month=4&amp;year=2020&amp;thetype=%A7%BA%CB%B9%E8%C7%C2%A7%D2%B9" TargetMode="External"/><Relationship Id="rId189" Type="http://schemas.openxmlformats.org/officeDocument/2006/relationships/hyperlink" Target="http://hfo63.cfo.in.th/CheckDataDtl.aspx?orgid=05686&amp;balance=%A7%BA%B4%D8%C5%3Cbr/%3E%A7%BA%CA%D1%C1%BE%D1%B9%B8%EC%A1%D1%B9&amp;month=4&amp;year=2020&amp;thetype=%A7%BA%CB%B9%E8%C7%C2%A7%D2%B9" TargetMode="External"/><Relationship Id="rId396" Type="http://schemas.openxmlformats.org/officeDocument/2006/relationships/hyperlink" Target="http://hfo63.cfo.in.th/CheckDataDtl.aspx?orgid=04848&amp;balance=%A7%BA%B4%D8%C5%3Cbr/%3E%A7%BA%CA%D1%C1%BE%D1%B9%B8%EC%A1%D1%B9&amp;month=4&amp;year=2020&amp;thetype=%A7%BA%CB%B9%E8%C7%C2%A7%D2%B9" TargetMode="External"/><Relationship Id="rId256" Type="http://schemas.openxmlformats.org/officeDocument/2006/relationships/hyperlink" Target="http://hfo63.cfo.in.th/CheckDataDtl.aspx?orgid=05721&amp;balance=%A7%BA%B4%D8%C5%3Cbr/%3E%A7%BA%CA%D1%C1%BE%D1%B9%B8%EC%A1%D1%B9&amp;month=4&amp;year=2020&amp;thetype=%A7%BA%CB%B9%E8%C7%C2%A7%D2%B9" TargetMode="External"/><Relationship Id="rId463" Type="http://schemas.openxmlformats.org/officeDocument/2006/relationships/hyperlink" Target="http://hfo63.cfo.in.th/CheckDataDtl.aspx?orgid=10243&amp;balance=%A7%BA%B4%D8%C5%3Cbr/%3E%A7%BA%CA%D1%C1%BE%D1%B9%B8%EC%A1%D1%B9&amp;month=4&amp;year=2020&amp;thetype=%A7%BA%CB%B9%E8%C7%C2%A7%D2%B9" TargetMode="External"/><Relationship Id="rId670" Type="http://schemas.openxmlformats.org/officeDocument/2006/relationships/hyperlink" Target="http://hfo63.cfo.in.th/CheckDataDtl.aspx?orgid=04752&amp;balance=%A7%BA%B4%D8%C5%3Cbr/%3E%A7%BA%CA%D1%C1%BE%D1%B9%B8%EC%A1%D1%B9&amp;month=4&amp;year=2020&amp;thetype=%A7%BA%CB%B9%E8%C7%C2%A7%D2%B9" TargetMode="External"/><Relationship Id="rId1093" Type="http://schemas.openxmlformats.org/officeDocument/2006/relationships/hyperlink" Target="http://hfo63.cfo.in.th/CheckDataDtl.aspx?orgid=05579&amp;balance=%A7%BA%B4%D8%C5%3Cbr/%3E%A7%BA%CA%D1%C1%BE%D1%B9%B8%EC%A1%D1%B9&amp;month=4&amp;year=2020&amp;thetype=%A7%BA%CB%B9%E8%C7%C2%A7%D2%B9" TargetMode="External"/><Relationship Id="rId116" Type="http://schemas.openxmlformats.org/officeDocument/2006/relationships/hyperlink" Target="http://hfo63.cfo.in.th/CheckDataDtl.aspx?orgid=05647&amp;balance=%A7%BA%B4%D8%C5%3Cbr/%3E%A7%BA%CA%D1%C1%BE%D1%B9%B8%EC%A1%D1%B9&amp;month=4&amp;year=2020&amp;thetype=%A7%BA%CB%B9%E8%C7%C2%A7%D2%B9" TargetMode="External"/><Relationship Id="rId323" Type="http://schemas.openxmlformats.org/officeDocument/2006/relationships/hyperlink" Target="http://hfo63.cfo.in.th/CheckDataDtl.aspx?orgid=13981&amp;balance=%A7%BA%B4%D8%C5%3Cbr/%3E%A7%BA%CA%D1%C1%BE%D1%B9%B8%EC%A1%D1%B9&amp;month=4&amp;year=2020&amp;thetype=%A7%BA%CB%B9%E8%C7%C2%A7%D2%B9" TargetMode="External"/><Relationship Id="rId530" Type="http://schemas.openxmlformats.org/officeDocument/2006/relationships/hyperlink" Target="http://hfo63.cfo.in.th/CheckDataDtl.aspx?orgid=04679&amp;balance=%A7%BA%B4%D8%C5%3Cbr/%3E%A7%BA%CA%D1%C1%BE%D1%B9%B8%EC%A1%D1%B9&amp;month=4&amp;year=2020&amp;thetype=%A7%BA%CB%B9%E8%C7%C2%A7%D2%B9" TargetMode="External"/><Relationship Id="rId768" Type="http://schemas.openxmlformats.org/officeDocument/2006/relationships/hyperlink" Target="http://hfo63.cfo.in.th/CheckDataDtl.aspx?orgid=14133&amp;balance=%A7%BA%B4%D8%C5%3Cbr/%3E%A7%BA%CA%D1%C1%BE%D1%B9%B8%EC%A1%D1%B9&amp;month=4&amp;year=2020&amp;thetype=%A7%BA%CB%B9%E8%C7%C2%A7%D2%B9" TargetMode="External"/><Relationship Id="rId975" Type="http://schemas.openxmlformats.org/officeDocument/2006/relationships/hyperlink" Target="http://hfo63.cfo.in.th/CheckDataDtl.aspx?orgid=05520&amp;balance=%A7%BA%B4%D8%C5%3Cbr/%3E%A7%BA%CA%D1%C1%BE%D1%B9%B8%EC%A1%D1%B9&amp;month=4&amp;year=2020&amp;thetype=%A7%BA%CB%B9%E8%C7%C2%A7%D2%B9" TargetMode="External"/><Relationship Id="rId1160" Type="http://schemas.openxmlformats.org/officeDocument/2006/relationships/hyperlink" Target="http://hfo63.cfo.in.th/CheckDataDtl.aspx?orgid=13967&amp;balance=%A7%BA%B4%D8%C5%3Cbr/%3E%A7%BA%CA%D1%C1%BE%D1%B9%B8%EC%A1%D1%B9&amp;month=4&amp;year=2020&amp;thetype=%A7%BA%CB%B9%E8%C7%C2%A7%D2%B9" TargetMode="External"/><Relationship Id="rId1398" Type="http://schemas.openxmlformats.org/officeDocument/2006/relationships/hyperlink" Target="http://hfo63.cfo.in.th/CheckDataDtl.aspx?orgid=04177&amp;balance=%A7%BA%B4%D8%C5%3Cbr/%3E%A7%BA%CA%D1%C1%BE%D1%B9%B8%EC%A1%D1%B9&amp;month=4&amp;year=2020&amp;thetype=%A7%BA%CB%B9%E8%C7%C2%A7%D2%B9" TargetMode="External"/><Relationship Id="rId2004" Type="http://schemas.openxmlformats.org/officeDocument/2006/relationships/hyperlink" Target="http://hfo63.cfo.in.th/CheckDataDtl.aspx?orgid=13918&amp;balance=%A7%BA%B4%D8%C5%3Cbr/%3E%A7%BA%CA%D1%C1%BE%D1%B9%B8%EC%A1%D1%B9&amp;month=4&amp;year=2020&amp;thetype=%A7%BA%CB%B9%E8%C7%C2%A7%D2%B9" TargetMode="External"/><Relationship Id="rId628" Type="http://schemas.openxmlformats.org/officeDocument/2006/relationships/hyperlink" Target="http://hfo63.cfo.in.th/CheckDataDtl.aspx?orgid=04730&amp;balance=%A7%BA%B4%D8%C5%3Cbr/%3E%A7%BA%CA%D1%C1%BE%D1%B9%B8%EC%A1%D1%B9&amp;month=4&amp;year=2020&amp;thetype=%A7%BA%CB%B9%E8%C7%C2%A7%D2%B9" TargetMode="External"/><Relationship Id="rId835" Type="http://schemas.openxmlformats.org/officeDocument/2006/relationships/hyperlink" Target="http://hfo63.cfo.in.th/CheckDataDtl.aspx?orgid=05450&amp;balance=%A7%BA%B4%D8%C5%3Cbr/%3E%A7%BA%CA%D1%C1%BE%D1%B9%B8%EC%A1%D1%B9&amp;month=4&amp;year=2020&amp;thetype=%A7%BA%CB%B9%E8%C7%C2%A7%D2%B9" TargetMode="External"/><Relationship Id="rId1258" Type="http://schemas.openxmlformats.org/officeDocument/2006/relationships/hyperlink" Target="http://hfo63.cfo.in.th/CheckDataDtl.aspx?orgid=04804&amp;balance=%A7%BA%B4%D8%C5%3Cbr/%3E%A7%BA%E4%C1%E8%CA%D1%C1%BE%D1%B9%B8%EC%A1%D1%B9&amp;month=4&amp;year=2020&amp;thetype=%A7%BA%CB%B9%E8%C7%C2%A7%D2%B9" TargetMode="External"/><Relationship Id="rId1465" Type="http://schemas.openxmlformats.org/officeDocument/2006/relationships/hyperlink" Target="http://hfo63.cfo.in.th/CheckDataDtl.aspx?orgid=04211&amp;balance=%A7%BA%B4%D8%C5%3Cbr/%3E%A7%BA%CA%D1%C1%BE%D1%B9%B8%EC%A1%D1%B9&amp;month=4&amp;year=2020&amp;thetype=%A7%BA%CB%B9%E8%C7%C2%A7%D2%B9" TargetMode="External"/><Relationship Id="rId1672" Type="http://schemas.openxmlformats.org/officeDocument/2006/relationships/hyperlink" Target="http://hfo63.cfo.in.th/CheckDataDtl.aspx?orgid=04529&amp;balance=%A7%BA%B4%D8%C5%3Cbr/%3E%A7%BA%CA%D1%C1%BE%D1%B9%B8%EC%A1%D1%B9&amp;month=4&amp;year=2020&amp;thetype=%A7%BA%CB%B9%E8%C7%C2%A7%D2%B9" TargetMode="External"/><Relationship Id="rId1020" Type="http://schemas.openxmlformats.org/officeDocument/2006/relationships/hyperlink" Target="http://hfo63.cfo.in.th/CheckDataDtl.aspx?orgid=05543&amp;balance=%A7%BA%B4%D8%C5%3Cbr/%3E%A7%BA%CA%D1%C1%BE%D1%B9%B8%EC%A1%D1%B9&amp;month=4&amp;year=2020&amp;thetype=%A7%BA%CB%B9%E8%C7%C2%A7%D2%B9" TargetMode="External"/><Relationship Id="rId1118" Type="http://schemas.openxmlformats.org/officeDocument/2006/relationships/hyperlink" Target="http://hfo63.cfo.in.th/CheckDataDtl.aspx?orgid=05592&amp;balance=%A7%BA%B4%D8%C5%3Cbr/%3E%A7%BA%CA%D1%C1%BE%D1%B9%B8%EC%A1%D1%B9&amp;month=4&amp;year=2020&amp;thetype=%A7%BA%CB%B9%E8%C7%C2%A7%D2%B9" TargetMode="External"/><Relationship Id="rId1325" Type="http://schemas.openxmlformats.org/officeDocument/2006/relationships/hyperlink" Target="http://hfo63.cfo.in.th/CheckDataDtl.aspx?orgid=04868&amp;balance=%A7%BA%B4%D8%C5%3Cbr/%3E%A7%BA%CA%D1%C1%BE%D1%B9%B8%EC%A1%D1%B9&amp;month=4&amp;year=2020&amp;thetype=%A7%BA%CB%B9%E8%C7%C2%A7%D2%B9" TargetMode="External"/><Relationship Id="rId1532" Type="http://schemas.openxmlformats.org/officeDocument/2006/relationships/hyperlink" Target="http://hfo63.cfo.in.th/CheckDataDtl.aspx?orgid=04245&amp;balance=%A7%BA%B4%D8%C5%3Cbr/%3E%A7%BA%CA%D1%C1%BE%D1%B9%B8%EC%A1%D1%B9&amp;month=4&amp;year=2020&amp;thetype=%A7%BA%CB%B9%E8%C7%C2%A7%D2%B9" TargetMode="External"/><Relationship Id="rId1977" Type="http://schemas.openxmlformats.org/officeDocument/2006/relationships/hyperlink" Target="http://hfo63.cfo.in.th/CheckDataDtl.aspx?orgid=11446&amp;balance=%A7%BA%B4%D8%C5%3Cbr/%3E%A7%BA%CA%D1%C1%BE%D1%B9%B8%EC%A1%D1%B9&amp;month=4&amp;year=2020&amp;thetype=%A7%BA%CB%B9%E8%C7%C2%A7%D2%B9" TargetMode="External"/><Relationship Id="rId902" Type="http://schemas.openxmlformats.org/officeDocument/2006/relationships/hyperlink" Target="http://hfo63.cfo.in.th/CheckDataDtl.aspx?orgid=05484&amp;balance=%A7%BA%B4%D8%C5%3Cbr/%3E%A7%BA%CA%D1%C1%BE%D1%B9%B8%EC%A1%D1%B9&amp;month=4&amp;year=2020&amp;thetype=%A7%BA%CB%B9%E8%C7%C2%A7%D2%B9" TargetMode="External"/><Relationship Id="rId1837" Type="http://schemas.openxmlformats.org/officeDocument/2006/relationships/hyperlink" Target="http://hfo63.cfo.in.th/CheckDataDtl.aspx?orgid=04612&amp;balance=%A7%BA%B4%D8%C5%3Cbr/%3E%A7%BA%CA%D1%C1%BE%D1%B9%B8%EC%A1%D1%B9&amp;month=4&amp;year=2020&amp;thetype=%A7%BA%CB%B9%E8%C7%C2%A7%D2%B9" TargetMode="External"/><Relationship Id="rId31" Type="http://schemas.openxmlformats.org/officeDocument/2006/relationships/hyperlink" Target="http://hfo63.cfo.in.th/CheckDataDtl.aspx?orgid=05604&amp;balance=%A7%BA%B4%D8%C5%3Cbr/%3E%A7%BA%CA%D1%C1%BE%D1%B9%B8%EC%A1%D1%B9&amp;month=4&amp;year=2020&amp;thetype=%A7%BA%CB%B9%E8%C7%C2%A7%D2%B9" TargetMode="External"/><Relationship Id="rId180" Type="http://schemas.openxmlformats.org/officeDocument/2006/relationships/hyperlink" Target="http://hfo63.cfo.in.th/CheckDataDtl.aspx?orgid=05680&amp;balance=%A7%BA%B4%D8%C5%3Cbr/%3E%A7%BA%CA%D1%C1%BE%D1%B9%B8%EC%A1%D1%B9&amp;month=4&amp;year=2020&amp;thetype=%A7%BA%CB%B9%E8%C7%C2%A7%D2%B9" TargetMode="External"/><Relationship Id="rId278" Type="http://schemas.openxmlformats.org/officeDocument/2006/relationships/hyperlink" Target="http://hfo63.cfo.in.th/CheckDataDtl.aspx?orgid=05732&amp;balance=%A7%BA%B4%D8%C5%3Cbr/%3E%A7%BA%CA%D1%C1%BE%D1%B9%B8%EC%A1%D1%B9&amp;month=4&amp;year=2020&amp;thetype=%A7%BA%CB%B9%E8%C7%C2%A7%D2%B9" TargetMode="External"/><Relationship Id="rId1904" Type="http://schemas.openxmlformats.org/officeDocument/2006/relationships/hyperlink" Target="http://hfo63.cfo.in.th/CheckDataDtl.aspx?orgid=04647&amp;balance=%A7%BA%B4%D8%C5%3Cbr/%3E%A7%BA%CA%D1%C1%BE%D1%B9%B8%EC%A1%D1%B9&amp;month=4&amp;year=2020&amp;thetype=%A7%BA%CB%B9%E8%C7%C2%A7%D2%B9" TargetMode="External"/><Relationship Id="rId485" Type="http://schemas.openxmlformats.org/officeDocument/2006/relationships/hyperlink" Target="http://hfo63.cfo.in.th/CheckDataDtl.aspx?orgid=13935&amp;balance=%A7%BA%B4%D8%C5%3Cbr/%3E%A7%BA%CA%D1%C1%BE%D1%B9%B8%EC%A1%D1%B9&amp;month=4&amp;year=2020&amp;thetype=%A7%BA%CB%B9%E8%C7%C2%A7%D2%B9" TargetMode="External"/><Relationship Id="rId692" Type="http://schemas.openxmlformats.org/officeDocument/2006/relationships/hyperlink" Target="http://hfo63.cfo.in.th/CheckDataDtl.aspx?orgid=04763&amp;balance=%A7%BA%B4%D8%C5%3Cbr/%3E%A7%BA%CA%D1%C1%BE%D1%B9%B8%EC%A1%D1%B9&amp;month=4&amp;year=2020&amp;thetype=%A7%BA%CB%B9%E8%C7%C2%A7%D2%B9" TargetMode="External"/><Relationship Id="rId138" Type="http://schemas.openxmlformats.org/officeDocument/2006/relationships/hyperlink" Target="http://hfo63.cfo.in.th/CheckDataDtl.aspx?orgid=05659&amp;balance=%A7%BA%B4%D8%C5%3Cbr/%3E%A7%BA%CA%D1%C1%BE%D1%B9%B8%EC%A1%D1%B9&amp;month=4&amp;year=2020&amp;thetype=%A7%BA%CB%B9%E8%C7%C2%A7%D2%B9" TargetMode="External"/><Relationship Id="rId345" Type="http://schemas.openxmlformats.org/officeDocument/2006/relationships/hyperlink" Target="http://hfo63.cfo.in.th/CheckDataDtl.aspx?orgid=00439&amp;balance=&amp;month=4&amp;year=2020&amp;thetype=%A7%BA%CB%B9%E8%C7%C2%A7%D2%B9" TargetMode="External"/><Relationship Id="rId552" Type="http://schemas.openxmlformats.org/officeDocument/2006/relationships/hyperlink" Target="http://hfo63.cfo.in.th/CheckDataDtl.aspx?orgid=04690&amp;balance=%A7%BA%B4%D8%C5%3Cbr/%3E%A7%BA%CA%D1%C1%BE%D1%B9%B8%EC%A1%D1%B9&amp;month=4&amp;year=2020&amp;thetype=%A7%BA%CB%B9%E8%C7%C2%A7%D2%B9" TargetMode="External"/><Relationship Id="rId997" Type="http://schemas.openxmlformats.org/officeDocument/2006/relationships/hyperlink" Target="http://hfo63.cfo.in.th/CheckDataDtl.aspx?orgid=05531&amp;balance=%A7%BA%B4%D8%C5%3Cbr/%3E%A7%BA%CA%D1%C1%BE%D1%B9%B8%EC%A1%D1%B9&amp;month=4&amp;year=2020&amp;thetype=%A7%BA%CB%B9%E8%C7%C2%A7%D2%B9" TargetMode="External"/><Relationship Id="rId1182" Type="http://schemas.openxmlformats.org/officeDocument/2006/relationships/hyperlink" Target="http://hfo63.cfo.in.th/CheckDataDtl.aspx?orgid=14721&amp;balance=%A7%BA%B4%D8%C5%3Cbr/%3E%A7%BA%CA%D1%C1%BE%D1%B9%B8%EC%A1%D1%B9&amp;month=4&amp;year=2020&amp;thetype=%A7%BA%CB%B9%E8%C7%C2%A7%D2%B9" TargetMode="External"/><Relationship Id="rId2026" Type="http://schemas.openxmlformats.org/officeDocument/2006/relationships/hyperlink" Target="http://hfo63.cfo.in.th/CheckDataDtl.aspx?orgid=14846&amp;balance=%A7%BA%B4%D8%C5%3Cbr/%3E%A7%BA%CA%D1%C1%BE%D1%B9%B8%EC%A1%D1%B9&amp;month=4&amp;year=2020&amp;thetype=%A7%BA%CB%B9%E8%C7%C2%A7%D2%B9" TargetMode="External"/><Relationship Id="rId205" Type="http://schemas.openxmlformats.org/officeDocument/2006/relationships/hyperlink" Target="http://hfo63.cfo.in.th/CheckDataDtl.aspx?orgid=05695&amp;balance=%A7%BA%B4%D8%C5%3Cbr/%3E%A7%BA%CA%D1%C1%BE%D1%B9%B8%EC%A1%D1%B9&amp;month=4&amp;year=2020&amp;thetype=%A7%BA%CB%B9%E8%C7%C2%A7%D2%B9" TargetMode="External"/><Relationship Id="rId412" Type="http://schemas.openxmlformats.org/officeDocument/2006/relationships/hyperlink" Target="http://hfo63.cfo.in.th/CheckDataDtl.aspx?orgid=04872&amp;balance=%A7%BA%B4%D8%C5%3Cbr/%3E%A7%BA%CA%D1%C1%BE%D1%B9%B8%EC%A1%D1%B9&amp;month=4&amp;year=2020&amp;thetype=%A7%BA%CB%B9%E8%C7%C2%A7%D2%B9" TargetMode="External"/><Relationship Id="rId857" Type="http://schemas.openxmlformats.org/officeDocument/2006/relationships/hyperlink" Target="http://hfo63.cfo.in.th/CheckDataDtl.aspx?orgid=05461&amp;balance=%A7%BA%B4%D8%C5%3Cbr/%3E%A7%BA%CA%D1%C1%BE%D1%B9%B8%EC%A1%D1%B9&amp;month=4&amp;year=2020&amp;thetype=%A7%BA%CB%B9%E8%C7%C2%A7%D2%B9" TargetMode="External"/><Relationship Id="rId1042" Type="http://schemas.openxmlformats.org/officeDocument/2006/relationships/hyperlink" Target="http://hfo63.cfo.in.th/CheckDataDtl.aspx?orgid=05554&amp;balance=%A7%BA%B4%D8%C5%3Cbr/%3E%A7%BA%CA%D1%C1%BE%D1%B9%B8%EC%A1%D1%B9&amp;month=4&amp;year=2020&amp;thetype=%A7%BA%CB%B9%E8%C7%C2%A7%D2%B9" TargetMode="External"/><Relationship Id="rId1487" Type="http://schemas.openxmlformats.org/officeDocument/2006/relationships/hyperlink" Target="http://hfo63.cfo.in.th/CheckDataDtl.aspx?orgid=04222&amp;balance=%A7%BA%B4%D8%C5%3Cbr/%3E%A7%BA%CA%D1%C1%BE%D1%B9%B8%EC%A1%D1%B9&amp;month=4&amp;year=2020&amp;thetype=%A7%BA%CB%B9%E8%C7%C2%A7%D2%B9" TargetMode="External"/><Relationship Id="rId1694" Type="http://schemas.openxmlformats.org/officeDocument/2006/relationships/hyperlink" Target="http://hfo63.cfo.in.th/CheckDataDtl.aspx?orgid=04540&amp;balance=%A7%BA%B4%D8%C5%3Cbr/%3E%A7%BA%CA%D1%C1%BE%D1%B9%B8%EC%A1%D1%B9&amp;month=4&amp;year=2020&amp;thetype=%A7%BA%CB%B9%E8%C7%C2%A7%D2%B9" TargetMode="External"/><Relationship Id="rId717" Type="http://schemas.openxmlformats.org/officeDocument/2006/relationships/hyperlink" Target="http://hfo63.cfo.in.th/CheckDataDtl.aspx?orgid=04776&amp;balance=%A7%BA%B4%D8%C5%3Cbr/%3E%A7%BA%CA%D1%C1%BE%D1%B9%B8%EC%A1%D1%B9&amp;month=4&amp;year=2020&amp;thetype=%A7%BA%CB%B9%E8%C7%C2%A7%D2%B9" TargetMode="External"/><Relationship Id="rId924" Type="http://schemas.openxmlformats.org/officeDocument/2006/relationships/hyperlink" Target="http://hfo63.cfo.in.th/CheckDataDtl.aspx?orgid=05495&amp;balance=%A7%BA%B4%D8%C5%3Cbr/%3E%A7%BA%CA%D1%C1%BE%D1%B9%B8%EC%A1%D1%B9&amp;month=4&amp;year=2020&amp;thetype=%A7%BA%CB%B9%E8%C7%C2%A7%D2%B9" TargetMode="External"/><Relationship Id="rId1347" Type="http://schemas.openxmlformats.org/officeDocument/2006/relationships/hyperlink" Target="http://hfo63.cfo.in.th/CheckDataDtl.aspx?orgid=04906&amp;balance=%A7%BA%B4%D8%C5%3Cbr/%3E%A7%BA%CA%D1%C1%BE%D1%B9%B8%EC%A1%D1%B9&amp;month=4&amp;year=2020&amp;thetype=%A7%BA%CB%B9%E8%C7%C2%A7%D2%B9" TargetMode="External"/><Relationship Id="rId1554" Type="http://schemas.openxmlformats.org/officeDocument/2006/relationships/hyperlink" Target="http://hfo63.cfo.in.th/CheckDataDtl.aspx?orgid=13895&amp;balance=%A7%BA%B4%D8%C5%3Cbr/%3E%A7%BA%CA%D1%C1%BE%D1%B9%B8%EC%A1%D1%B9&amp;month=4&amp;year=2020&amp;thetype=%A7%BA%CB%B9%E8%C7%C2%A7%D2%B9" TargetMode="External"/><Relationship Id="rId1761" Type="http://schemas.openxmlformats.org/officeDocument/2006/relationships/hyperlink" Target="http://hfo63.cfo.in.th/CheckDataDtl.aspx?orgid=04573&amp;balance=%A7%BA%B4%D8%C5%3Cbr/%3E%A7%BA%CA%D1%C1%BE%D1%B9%B8%EC%A1%D1%B9&amp;month=4&amp;year=2020&amp;thetype=%A7%BA%CB%B9%E8%C7%C2%A7%D2%B9" TargetMode="External"/><Relationship Id="rId1999" Type="http://schemas.openxmlformats.org/officeDocument/2006/relationships/hyperlink" Target="http://hfo63.cfo.in.th/CheckDataDtl.aspx?orgid=13915&amp;balance=%A7%BA%B4%D8%C5%3Cbr/%3E%A7%BA%CA%D1%C1%BE%D1%B9%B8%EC%A1%D1%B9&amp;month=4&amp;year=2020&amp;thetype=%A7%BA%CB%B9%E8%C7%C2%A7%D2%B9" TargetMode="External"/><Relationship Id="rId53" Type="http://schemas.openxmlformats.org/officeDocument/2006/relationships/hyperlink" Target="http://hfo63.cfo.in.th/CheckDataDtl.aspx?orgid=05615&amp;balance=%A7%BA%B4%D8%C5%3Cbr/%3E%A7%BA%CA%D1%C1%BE%D1%B9%B8%EC%A1%D1%B9&amp;month=4&amp;year=2020&amp;thetype=%A7%BA%CB%B9%E8%C7%C2%A7%D2%B9" TargetMode="External"/><Relationship Id="rId1207" Type="http://schemas.openxmlformats.org/officeDocument/2006/relationships/hyperlink" Target="http://hfo63.cfo.in.th/CheckDataDtl.aspx?orgid=00436&amp;balance=%A7%BA%B4%D8%C5%3Cbr/%3E%A7%BA%CA%D1%C1%BE%D1%B9%B8%EC%A1%D1%B9&amp;month=4&amp;year=2020&amp;thetype=%A7%BA%CB%B9%E8%C7%C2%A7%D2%B9" TargetMode="External"/><Relationship Id="rId1414" Type="http://schemas.openxmlformats.org/officeDocument/2006/relationships/hyperlink" Target="http://hfo63.cfo.in.th/CheckDataDtl.aspx?orgid=04186&amp;balance=%A7%BA%B4%D8%C5%3Cbr/%3E%A7%BA%CA%D1%C1%BE%D1%B9%B8%EC%A1%D1%B9&amp;month=4&amp;year=2020&amp;thetype=%A7%BA%CB%B9%E8%C7%C2%A7%D2%B9" TargetMode="External"/><Relationship Id="rId1621" Type="http://schemas.openxmlformats.org/officeDocument/2006/relationships/hyperlink" Target="http://hfo63.cfo.in.th/CheckDataDtl.aspx?orgid=04501&amp;balance=%A7%BA%B4%D8%C5%3Cbr/%3E%A7%BA%CA%D1%C1%BE%D1%B9%B8%EC%A1%D1%B9&amp;month=4&amp;year=2020&amp;thetype=%A7%BA%CB%B9%E8%C7%C2%A7%D2%B9" TargetMode="External"/><Relationship Id="rId1859" Type="http://schemas.openxmlformats.org/officeDocument/2006/relationships/hyperlink" Target="http://hfo63.cfo.in.th/CheckDataDtl.aspx?orgid=04624&amp;balance=%A7%BA%B4%D8%C5%3Cbr/%3E%A7%BA%CA%D1%C1%BE%D1%B9%B8%EC%A1%D1%B9&amp;month=4&amp;year=2020&amp;thetype=%A7%BA%CB%B9%E8%C7%C2%A7%D2%B9" TargetMode="External"/><Relationship Id="rId1719" Type="http://schemas.openxmlformats.org/officeDocument/2006/relationships/hyperlink" Target="http://hfo63.cfo.in.th/CheckDataDtl.aspx?orgid=04552&amp;balance=%A7%BA%B4%D8%C5%3Cbr/%3E%A7%BA%CA%D1%C1%BE%D1%B9%B8%EC%A1%D1%B9&amp;month=4&amp;year=2020&amp;thetype=%A7%BA%CB%B9%E8%C7%C2%A7%D2%B9" TargetMode="External"/><Relationship Id="rId1926" Type="http://schemas.openxmlformats.org/officeDocument/2006/relationships/hyperlink" Target="http://hfo63.cfo.in.th/CheckDataDtl.aspx?orgid=04658&amp;balance=%A7%BA%B4%D8%C5%3Cbr/%3E%A7%BA%CA%D1%C1%BE%D1%B9%B8%EC%A1%D1%B9&amp;month=4&amp;year=2020&amp;thetype=%A7%BA%CB%B9%E8%C7%C2%A7%D2%B9" TargetMode="External"/><Relationship Id="rId367" Type="http://schemas.openxmlformats.org/officeDocument/2006/relationships/hyperlink" Target="http://hfo63.cfo.in.th/CheckDataDtl.aspx?orgid=04817&amp;balance=%A7%BA%B4%D8%C5%3Cbr/%3E%A7%BA%CA%D1%C1%BE%D1%B9%B8%EC%A1%D1%B9&amp;month=4&amp;year=2020&amp;thetype=%A7%BA%CB%B9%E8%C7%C2%A7%D2%B9" TargetMode="External"/><Relationship Id="rId574" Type="http://schemas.openxmlformats.org/officeDocument/2006/relationships/hyperlink" Target="http://hfo63.cfo.in.th/CheckDataDtl.aspx?orgid=04701&amp;balance=%A7%BA%B4%D8%C5%3Cbr/%3E%A7%BA%CA%D1%C1%BE%D1%B9%B8%EC%A1%D1%B9&amp;month=4&amp;year=2020&amp;thetype=%A7%BA%CB%B9%E8%C7%C2%A7%D2%B9" TargetMode="External"/><Relationship Id="rId2048" Type="http://schemas.openxmlformats.org/officeDocument/2006/relationships/control" Target="../activeX/activeX1.xml"/><Relationship Id="rId227" Type="http://schemas.openxmlformats.org/officeDocument/2006/relationships/hyperlink" Target="http://hfo63.cfo.in.th/CheckDataDtl.aspx?orgid=05707&amp;balance=%A7%BA%B4%D8%C5%3Cbr/%3E%A7%BA%CA%D1%C1%BE%D1%B9%B8%EC%A1%D1%B9&amp;month=4&amp;year=2020&amp;thetype=%A7%BA%CB%B9%E8%C7%C2%A7%D2%B9" TargetMode="External"/><Relationship Id="rId781" Type="http://schemas.openxmlformats.org/officeDocument/2006/relationships/hyperlink" Target="http://hfo63.cfo.in.th/CheckDataDtl.aspx?orgid=14464&amp;balance=%A7%BA%B4%D8%C5%3Cbr/%3E%A7%BA%CA%D1%C1%BE%D1%B9%B8%EC%A1%D1%B9&amp;month=4&amp;year=2020&amp;thetype=%A7%BA%CB%B9%E8%C7%C2%A7%D2%B9" TargetMode="External"/><Relationship Id="rId879" Type="http://schemas.openxmlformats.org/officeDocument/2006/relationships/hyperlink" Target="http://hfo63.cfo.in.th/CheckDataDtl.aspx?orgid=05472&amp;balance=%A7%BA%B4%D8%C5%3Cbr/%3E%A7%BA%CA%D1%C1%BE%D1%B9%B8%EC%A1%D1%B9&amp;month=4&amp;year=2020&amp;thetype=%A7%BA%CB%B9%E8%C7%C2%A7%D2%B9" TargetMode="External"/><Relationship Id="rId434" Type="http://schemas.openxmlformats.org/officeDocument/2006/relationships/hyperlink" Target="http://hfo63.cfo.in.th/CheckDataDtl.aspx?orgid=04883&amp;balance=%A7%BA%B4%D8%C5%3Cbr/%3E%A7%BA%CA%D1%C1%BE%D1%B9%B8%EC%A1%D1%B9&amp;month=4&amp;year=2020&amp;thetype=%A7%BA%CB%B9%E8%C7%C2%A7%D2%B9" TargetMode="External"/><Relationship Id="rId641" Type="http://schemas.openxmlformats.org/officeDocument/2006/relationships/hyperlink" Target="http://hfo63.cfo.in.th/CheckDataDtl.aspx?orgid=04737&amp;balance=%A7%BA%B4%D8%C5%3Cbr/%3E%A7%BA%CA%D1%C1%BE%D1%B9%B8%EC%A1%D1%B9&amp;month=4&amp;year=2020&amp;thetype=%A7%BA%CB%B9%E8%C7%C2%A7%D2%B9" TargetMode="External"/><Relationship Id="rId739" Type="http://schemas.openxmlformats.org/officeDocument/2006/relationships/hyperlink" Target="http://hfo63.cfo.in.th/CheckDataDtl.aspx?orgid=11034&amp;balance=%A7%BA%B4%D8%C5%3Cbr/%3E%A7%BA%CA%D1%C1%BE%D1%B9%B8%EC%A1%D1%B9&amp;month=4&amp;year=2020&amp;thetype=%A7%BA%CB%B9%E8%C7%C2%A7%D2%B9" TargetMode="External"/><Relationship Id="rId1064" Type="http://schemas.openxmlformats.org/officeDocument/2006/relationships/hyperlink" Target="http://hfo63.cfo.in.th/CheckDataDtl.aspx?orgid=05565&amp;balance=%A7%BA%B4%D8%C5%3Cbr/%3E%A7%BA%CA%D1%C1%BE%D1%B9%B8%EC%A1%D1%B9&amp;month=4&amp;year=2020&amp;thetype=%A7%BA%CB%B9%E8%C7%C2%A7%D2%B9" TargetMode="External"/><Relationship Id="rId1271" Type="http://schemas.openxmlformats.org/officeDocument/2006/relationships/hyperlink" Target="http://hfo63.cfo.in.th/CheckDataDtl.aspx?orgid=04829&amp;balance=%A7%BA%B4%D8%C5%3Cbr/%3E%A7%BA%CA%D1%C1%BE%D1%B9%B8%EC%A1%D1%B9&amp;month=4&amp;year=2020&amp;thetype=%A7%BA%CB%B9%E8%C7%C2%A7%D2%B9" TargetMode="External"/><Relationship Id="rId1369" Type="http://schemas.openxmlformats.org/officeDocument/2006/relationships/hyperlink" Target="http://hfo63.cfo.in.th/CheckDataDtl.aspx?orgid=13933&amp;balance=%A7%BA%B4%D8%C5%3Cbr/%3E%A7%BA%CA%D1%C1%BE%D1%B9%B8%EC%A1%D1%B9&amp;month=4&amp;year=2020&amp;thetype=%A7%BA%CB%B9%E8%C7%C2%A7%D2%B9" TargetMode="External"/><Relationship Id="rId1576" Type="http://schemas.openxmlformats.org/officeDocument/2006/relationships/hyperlink" Target="http://hfo63.cfo.in.th/CheckDataDtl.aspx?orgid=00412&amp;balance=&amp;month=4&amp;year=2020&amp;thetype=%A7%BA%CB%B9%E8%C7%C2%A7%D2%B9" TargetMode="External"/><Relationship Id="rId501" Type="http://schemas.openxmlformats.org/officeDocument/2006/relationships/hyperlink" Target="http://hfo63.cfo.in.th/CheckDataDtl.aspx?orgid=04665&amp;balance=%A7%BA%B4%D8%C5%3Cbr/%3E%A7%BA%CA%D1%C1%BE%D1%B9%B8%EC%A1%D1%B9&amp;month=4&amp;year=2020&amp;thetype=%A7%BA%CB%B9%E8%C7%C2%A7%D2%B9" TargetMode="External"/><Relationship Id="rId946" Type="http://schemas.openxmlformats.org/officeDocument/2006/relationships/hyperlink" Target="http://hfo63.cfo.in.th/CheckDataDtl.aspx?orgid=05506&amp;balance=%A7%BA%B4%D8%C5%3Cbr/%3E%A7%BA%CA%D1%C1%BE%D1%B9%B8%EC%A1%D1%B9&amp;month=4&amp;year=2020&amp;thetype=%A7%BA%CB%B9%E8%C7%C2%A7%D2%B9" TargetMode="External"/><Relationship Id="rId1131" Type="http://schemas.openxmlformats.org/officeDocument/2006/relationships/hyperlink" Target="http://hfo63.cfo.in.th/CheckDataDtl.aspx?orgid=11091&amp;balance=%A7%BA%B4%D8%C5%3Cbr/%3E%A7%BA%CA%D1%C1%BE%D1%B9%B8%EC%A1%D1%B9&amp;month=4&amp;year=2020&amp;thetype=%A7%BA%CB%B9%E8%C7%C2%A7%D2%B9" TargetMode="External"/><Relationship Id="rId1229" Type="http://schemas.openxmlformats.org/officeDocument/2006/relationships/hyperlink" Target="http://hfo63.cfo.in.th/CheckDataDtl.aspx?orgid=04789&amp;balance=%A7%BA%B4%D8%C5%3Cbr/%3E%A7%BA%CA%D1%C1%BE%D1%B9%B8%EC%A1%D1%B9&amp;month=4&amp;year=2020&amp;thetype=%A7%BA%CB%B9%E8%C7%C2%A7%D2%B9" TargetMode="External"/><Relationship Id="rId1783" Type="http://schemas.openxmlformats.org/officeDocument/2006/relationships/hyperlink" Target="http://hfo63.cfo.in.th/CheckDataDtl.aspx?orgid=04584&amp;balance=%A7%BA%B4%D8%C5%3Cbr/%3E%A7%BA%CA%D1%C1%BE%D1%B9%B8%EC%A1%D1%B9&amp;month=4&amp;year=2020&amp;thetype=%A7%BA%CB%B9%E8%C7%C2%A7%D2%B9" TargetMode="External"/><Relationship Id="rId1990" Type="http://schemas.openxmlformats.org/officeDocument/2006/relationships/hyperlink" Target="http://hfo63.cfo.in.th/CheckDataDtl.aspx?orgid=13910&amp;balance=%A7%BA%B4%D8%C5%3Cbr/%3E%A7%BA%CA%D1%C1%BE%D1%B9%B8%EC%A1%D1%B9&amp;month=4&amp;year=2020&amp;thetype=%A7%BA%CB%B9%E8%C7%C2%A7%D2%B9" TargetMode="External"/><Relationship Id="rId75" Type="http://schemas.openxmlformats.org/officeDocument/2006/relationships/hyperlink" Target="http://hfo63.cfo.in.th/CheckDataDtl.aspx?orgid=05626&amp;balance=%A7%BA%B4%D8%C5%3Cbr/%3E%A7%BA%CA%D1%C1%BE%D1%B9%B8%EC%A1%D1%B9&amp;month=4&amp;year=2020&amp;thetype=%A7%BA%CB%B9%E8%C7%C2%A7%D2%B9" TargetMode="External"/><Relationship Id="rId806" Type="http://schemas.openxmlformats.org/officeDocument/2006/relationships/hyperlink" Target="http://hfo63.cfo.in.th/CheckDataDtl.aspx?orgid=00504&amp;balance=%A7%BA%B4%D8%C5%3Cbr/%3E%A7%BA%CA%D1%C1%BE%D1%B9%B8%EC%A1%D1%B9&amp;month=4&amp;year=2020&amp;thetype=%A7%BA%CB%B9%E8%C7%C2%A7%D2%B9" TargetMode="External"/><Relationship Id="rId1436" Type="http://schemas.openxmlformats.org/officeDocument/2006/relationships/hyperlink" Target="http://hfo63.cfo.in.th/CheckDataDtl.aspx?orgid=04197&amp;balance=%A7%BA%B4%D8%C5%3Cbr/%3E%A7%BA%CA%D1%C1%BE%D1%B9%B8%EC%A1%D1%B9&amp;month=4&amp;year=2020&amp;thetype=%A7%BA%CB%B9%E8%C7%C2%A7%D2%B9" TargetMode="External"/><Relationship Id="rId1643" Type="http://schemas.openxmlformats.org/officeDocument/2006/relationships/hyperlink" Target="http://hfo63.cfo.in.th/CheckDataDtl.aspx?orgid=04513&amp;balance=%A7%BA%B4%D8%C5%3Cbr/%3E%A7%BA%CA%D1%C1%BE%D1%B9%B8%EC%A1%D1%B9&amp;month=4&amp;year=2020&amp;thetype=%A7%BA%CB%B9%E8%C7%C2%A7%D2%B9" TargetMode="External"/><Relationship Id="rId1850" Type="http://schemas.openxmlformats.org/officeDocument/2006/relationships/hyperlink" Target="http://hfo63.cfo.in.th/CheckDataDtl.aspx?orgid=04619&amp;balance=%A7%BA%B4%D8%C5%3Cbr/%3E%A7%BA%CA%D1%C1%BE%D1%B9%B8%EC%A1%D1%B9&amp;month=4&amp;year=2020&amp;thetype=%A7%BA%CB%B9%E8%C7%C2%A7%D2%B9" TargetMode="External"/><Relationship Id="rId1503" Type="http://schemas.openxmlformats.org/officeDocument/2006/relationships/hyperlink" Target="http://hfo63.cfo.in.th/CheckDataDtl.aspx?orgid=04230&amp;balance=%A7%BA%B4%D8%C5%3Cbr/%3E%A7%BA%CA%D1%C1%BE%D1%B9%B8%EC%A1%D1%B9&amp;month=4&amp;year=2020&amp;thetype=%A7%BA%CB%B9%E8%C7%C2%A7%D2%B9" TargetMode="External"/><Relationship Id="rId1710" Type="http://schemas.openxmlformats.org/officeDocument/2006/relationships/hyperlink" Target="http://hfo63.cfo.in.th/CheckDataDtl.aspx?orgid=04548&amp;balance=%A7%BA%B4%D8%C5%3Cbr/%3E%A7%BA%CA%D1%C1%BE%D1%B9%B8%EC%A1%D1%B9&amp;month=4&amp;year=2020&amp;thetype=%A7%BA%CB%B9%E8%C7%C2%A7%D2%B9" TargetMode="External"/><Relationship Id="rId1948" Type="http://schemas.openxmlformats.org/officeDocument/2006/relationships/hyperlink" Target="http://hfo63.cfo.in.th/CheckDataDtl.aspx?orgid=11016&amp;balance=%A7%BA%B4%D8%C5%3Cbr/%3E%A7%BA%CA%D1%C1%BE%D1%B9%B8%EC%A1%D1%B9&amp;month=4&amp;year=2020&amp;thetype=%A7%BA%CB%B9%E8%C7%C2%A7%D2%B9" TargetMode="External"/><Relationship Id="rId291" Type="http://schemas.openxmlformats.org/officeDocument/2006/relationships/hyperlink" Target="http://hfo63.cfo.in.th/CheckDataDtl.aspx?orgid=05739&amp;balance=%A7%BA%B4%D8%C5%3Cbr/%3E%A7%BA%CA%D1%C1%BE%D1%B9%B8%EC%A1%D1%B9&amp;month=4&amp;year=2020&amp;thetype=%A7%BA%CB%B9%E8%C7%C2%A7%D2%B9" TargetMode="External"/><Relationship Id="rId1808" Type="http://schemas.openxmlformats.org/officeDocument/2006/relationships/hyperlink" Target="http://hfo63.cfo.in.th/CheckDataDtl.aspx?orgid=04598&amp;balance=%A7%BA%B4%D8%C5%3Cbr/%3E%A7%BA%CA%D1%C1%BE%D1%B9%B8%EC%A1%D1%B9&amp;month=4&amp;year=2020&amp;thetype=%A7%BA%CB%B9%E8%C7%C2%A7%D2%B9" TargetMode="External"/><Relationship Id="rId151" Type="http://schemas.openxmlformats.org/officeDocument/2006/relationships/hyperlink" Target="http://hfo63.cfo.in.th/CheckDataDtl.aspx?orgid=05666&amp;balance=%A7%BA%B4%D8%C5%3Cbr/%3E%A7%BA%CA%D1%C1%BE%D1%B9%B8%EC%A1%D1%B9&amp;month=4&amp;year=2020&amp;thetype=%A7%BA%CB%B9%E8%C7%C2%A7%D2%B9" TargetMode="External"/><Relationship Id="rId389" Type="http://schemas.openxmlformats.org/officeDocument/2006/relationships/hyperlink" Target="http://hfo63.cfo.in.th/CheckDataDtl.aspx?orgid=04844&amp;balance=%A7%BA%B4%D8%C5%3Cbr/%3E%A7%BA%CA%D1%C1%BE%D1%B9%B8%EC%A1%D1%B9&amp;month=4&amp;year=2020&amp;thetype=%A7%BA%CB%B9%E8%C7%C2%A7%D2%B9" TargetMode="External"/><Relationship Id="rId596" Type="http://schemas.openxmlformats.org/officeDocument/2006/relationships/hyperlink" Target="http://hfo63.cfo.in.th/CheckDataDtl.aspx?orgid=04714&amp;balance=%A7%BA%B4%D8%C5%3Cbr/%3E%A7%BA%CA%D1%C1%BE%D1%B9%B8%EC%A1%D1%B9&amp;month=4&amp;year=2020&amp;thetype=%A7%BA%CB%B9%E8%C7%C2%A7%D2%B9" TargetMode="External"/><Relationship Id="rId249" Type="http://schemas.openxmlformats.org/officeDocument/2006/relationships/hyperlink" Target="http://hfo63.cfo.in.th/CheckDataDtl.aspx?orgid=05718&amp;balance=%A7%BA%B4%D8%C5%3Cbr/%3E%A7%BA%CA%D1%C1%BE%D1%B9%B8%EC%A1%D1%B9&amp;month=4&amp;year=2020&amp;thetype=%A7%BA%CB%B9%E8%C7%C2%A7%D2%B9" TargetMode="External"/><Relationship Id="rId456" Type="http://schemas.openxmlformats.org/officeDocument/2006/relationships/hyperlink" Target="http://hfo63.cfo.in.th/CheckDataDtl.aspx?orgid=04894&amp;balance=%A7%BA%B4%D8%C5%3Cbr/%3E%A7%BA%CA%D1%C1%BE%D1%B9%B8%EC%A1%D1%B9&amp;month=4&amp;year=2020&amp;thetype=%A7%BA%CB%B9%E8%C7%C2%A7%D2%B9" TargetMode="External"/><Relationship Id="rId663" Type="http://schemas.openxmlformats.org/officeDocument/2006/relationships/hyperlink" Target="http://hfo63.cfo.in.th/CheckDataDtl.aspx?orgid=04748&amp;balance=%A7%BA%B4%D8%C5%3Cbr/%3E%A7%BA%CA%D1%C1%BE%D1%B9%B8%EC%A1%D1%B9&amp;month=4&amp;year=2020&amp;thetype=%A7%BA%CB%B9%E8%C7%C2%A7%D2%B9" TargetMode="External"/><Relationship Id="rId870" Type="http://schemas.openxmlformats.org/officeDocument/2006/relationships/hyperlink" Target="http://hfo63.cfo.in.th/CheckDataDtl.aspx?orgid=05468&amp;balance=%A7%BA%B4%D8%C5%3Cbr/%3E%A7%BA%CA%D1%C1%BE%D1%B9%B8%EC%A1%D1%B9&amp;month=4&amp;year=2020&amp;thetype=%A7%BA%CB%B9%E8%C7%C2%A7%D2%B9" TargetMode="External"/><Relationship Id="rId1086" Type="http://schemas.openxmlformats.org/officeDocument/2006/relationships/hyperlink" Target="http://hfo63.cfo.in.th/CheckDataDtl.aspx?orgid=05576&amp;balance=%A7%BA%B4%D8%C5%3Cbr/%3E%A7%BA%CA%D1%C1%BE%D1%B9%B8%EC%A1%D1%B9&amp;month=4&amp;year=2020&amp;thetype=%A7%BA%CB%B9%E8%C7%C2%A7%D2%B9" TargetMode="External"/><Relationship Id="rId1293" Type="http://schemas.openxmlformats.org/officeDocument/2006/relationships/hyperlink" Target="http://hfo63.cfo.in.th/CheckDataDtl.aspx?orgid=04840&amp;balance=%A7%BA%B4%D8%C5%3Cbr/%3E%A7%BA%CA%D1%C1%BE%D1%B9%B8%EC%A1%D1%B9&amp;month=4&amp;year=2020&amp;thetype=%A7%BA%CB%B9%E8%C7%C2%A7%D2%B9" TargetMode="External"/><Relationship Id="rId109" Type="http://schemas.openxmlformats.org/officeDocument/2006/relationships/hyperlink" Target="http://hfo63.cfo.in.th/CheckDataDtl.aspx?orgid=05643&amp;balance=%A7%BA%B4%D8%C5%3Cbr/%3E%A7%BA%CA%D1%C1%BE%D1%B9%B8%EC%A1%D1%B9&amp;month=4&amp;year=2020&amp;thetype=%A7%BA%CB%B9%E8%C7%C2%A7%D2%B9" TargetMode="External"/><Relationship Id="rId316" Type="http://schemas.openxmlformats.org/officeDocument/2006/relationships/hyperlink" Target="http://hfo63.cfo.in.th/CheckDataDtl.aspx?orgid=11451&amp;balance=%A7%BA%B4%D8%C5%3Cbr/%3E%A7%BA%CA%D1%C1%BE%D1%B9%B8%EC%A1%D1%B9&amp;month=4&amp;year=2020&amp;thetype=%A7%BA%CB%B9%E8%C7%C2%A7%D2%B9" TargetMode="External"/><Relationship Id="rId523" Type="http://schemas.openxmlformats.org/officeDocument/2006/relationships/hyperlink" Target="http://hfo63.cfo.in.th/CheckDataDtl.aspx?orgid=04676&amp;balance=%A7%BA%B4%D8%C5%3Cbr/%3E%A7%BA%CA%D1%C1%BE%D1%B9%B8%EC%A1%D1%B9&amp;month=4&amp;year=2020&amp;thetype=%A7%BA%CB%B9%E8%C7%C2%A7%D2%B9" TargetMode="External"/><Relationship Id="rId968" Type="http://schemas.openxmlformats.org/officeDocument/2006/relationships/hyperlink" Target="http://hfo63.cfo.in.th/CheckDataDtl.aspx?orgid=05517&amp;balance=%A7%BA%B4%D8%C5%3Cbr/%3E%A7%BA%CA%D1%C1%BE%D1%B9%B8%EC%A1%D1%B9&amp;month=4&amp;year=2020&amp;thetype=%A7%BA%CB%B9%E8%C7%C2%A7%D2%B9" TargetMode="External"/><Relationship Id="rId1153" Type="http://schemas.openxmlformats.org/officeDocument/2006/relationships/hyperlink" Target="http://hfo63.cfo.in.th/CheckDataDtl.aspx?orgid=11102&amp;balance=%A7%BA%B4%D8%C5%3Cbr/%3E%A7%BA%CA%D1%C1%BE%D1%B9%B8%EC%A1%D1%B9&amp;month=4&amp;year=2020&amp;thetype=%A7%BA%CB%B9%E8%C7%C2%A7%D2%B9" TargetMode="External"/><Relationship Id="rId1598" Type="http://schemas.openxmlformats.org/officeDocument/2006/relationships/hyperlink" Target="http://hfo63.cfo.in.th/CheckDataDtl.aspx?orgid=04490&amp;balance=%A7%BA%B4%D8%C5%3Cbr/%3E%A7%BA%CA%D1%C1%BE%D1%B9%B8%EC%A1%D1%B9&amp;month=4&amp;year=2020&amp;thetype=%A7%BA%CB%B9%E8%C7%C2%A7%D2%B9" TargetMode="External"/><Relationship Id="rId97" Type="http://schemas.openxmlformats.org/officeDocument/2006/relationships/hyperlink" Target="http://hfo63.cfo.in.th/CheckDataDtl.aspx?orgid=05637&amp;balance=%A7%BA%B4%D8%C5%3Cbr/%3E%A7%BA%CA%D1%C1%BE%D1%B9%B8%EC%A1%D1%B9&amp;month=4&amp;year=2020&amp;thetype=%A7%BA%CB%B9%E8%C7%C2%A7%D2%B9" TargetMode="External"/><Relationship Id="rId730" Type="http://schemas.openxmlformats.org/officeDocument/2006/relationships/hyperlink" Target="http://hfo63.cfo.in.th/CheckDataDtl.aspx?orgid=10705&amp;balance=%A7%BA%B4%D8%C5%3Cbr/%3E%A7%BA%CA%D1%C1%BE%D1%B9%B8%EC%A1%D1%B9&amp;month=4&amp;year=2020&amp;thetype=%A7%BA%CB%B9%E8%C7%C2%A7%D2%B9" TargetMode="External"/><Relationship Id="rId828" Type="http://schemas.openxmlformats.org/officeDocument/2006/relationships/hyperlink" Target="http://hfo63.cfo.in.th/CheckDataDtl.aspx?orgid=05447&amp;balance=%A7%BA%B4%D8%C5%3Cbr/%3E%A7%BA%CA%D1%C1%BE%D1%B9%B8%EC%A1%D1%B9&amp;month=4&amp;year=2020&amp;thetype=%A7%BA%CB%B9%E8%C7%C2%A7%D2%B9" TargetMode="External"/><Relationship Id="rId1013" Type="http://schemas.openxmlformats.org/officeDocument/2006/relationships/hyperlink" Target="http://hfo63.cfo.in.th/CheckDataDtl.aspx?orgid=05539&amp;balance=%A7%BA%B4%D8%C5%3Cbr/%3E%A7%BA%CA%D1%C1%BE%D1%B9%B8%EC%A1%D1%B9&amp;month=4&amp;year=2020&amp;thetype=%A7%BA%CB%B9%E8%C7%C2%A7%D2%B9" TargetMode="External"/><Relationship Id="rId1360" Type="http://schemas.openxmlformats.org/officeDocument/2006/relationships/hyperlink" Target="http://hfo63.cfo.in.th/CheckDataDtl.aspx?orgid=11042&amp;balance=%A7%BA%B4%D8%C5%3Cbr/%3E%A7%BA%CA%D1%C1%BE%D1%B9%B8%EC%A1%D1%B9&amp;month=4&amp;year=2020&amp;thetype=%A7%BA%CB%B9%E8%C7%C2%A7%D2%B9" TargetMode="External"/><Relationship Id="rId1458" Type="http://schemas.openxmlformats.org/officeDocument/2006/relationships/hyperlink" Target="http://hfo63.cfo.in.th/CheckDataDtl.aspx?orgid=04208&amp;balance=%A7%BA%B4%D8%C5%3Cbr/%3E%A7%BA%CA%D1%C1%BE%D1%B9%B8%EC%A1%D1%B9&amp;month=4&amp;year=2020&amp;thetype=%A7%BA%CB%B9%E8%C7%C2%A7%D2%B9" TargetMode="External"/><Relationship Id="rId1665" Type="http://schemas.openxmlformats.org/officeDocument/2006/relationships/hyperlink" Target="http://hfo63.cfo.in.th/CheckDataDtl.aspx?orgid=04525&amp;balance=%A7%BA%B4%D8%C5%3Cbr/%3E%A7%BA%CA%D1%C1%BE%D1%B9%B8%EC%A1%D1%B9&amp;month=4&amp;year=2020&amp;thetype=%A7%BA%CB%B9%E8%C7%C2%A7%D2%B9" TargetMode="External"/><Relationship Id="rId1872" Type="http://schemas.openxmlformats.org/officeDocument/2006/relationships/hyperlink" Target="http://hfo63.cfo.in.th/CheckDataDtl.aspx?orgid=04631&amp;balance=%A7%BA%B4%D8%C5%3Cbr/%3E%A7%BA%CA%D1%C1%BE%D1%B9%B8%EC%A1%D1%B9&amp;month=4&amp;year=2020&amp;thetype=%A7%BA%CB%B9%E8%C7%C2%A7%D2%B9" TargetMode="External"/><Relationship Id="rId1220" Type="http://schemas.openxmlformats.org/officeDocument/2006/relationships/hyperlink" Target="http://hfo63.cfo.in.th/CheckDataDtl.aspx?orgid=04785&amp;balance=%A7%BA%B4%D8%C5%3Cbr/%3E%A7%BA%CA%D1%C1%BE%D1%B9%B8%EC%A1%D1%B9&amp;month=4&amp;year=2020&amp;thetype=%A7%BA%CB%B9%E8%C7%C2%A7%D2%B9" TargetMode="External"/><Relationship Id="rId1318" Type="http://schemas.openxmlformats.org/officeDocument/2006/relationships/hyperlink" Target="http://hfo63.cfo.in.th/CheckDataDtl.aspx?orgid=04865&amp;balance=%A7%BA%B4%D8%C5%3Cbr/%3E%A7%BA%CA%D1%C1%BE%D1%B9%B8%EC%A1%D1%B9&amp;month=4&amp;year=2020&amp;thetype=%A7%BA%CB%B9%E8%C7%C2%A7%D2%B9" TargetMode="External"/><Relationship Id="rId1525" Type="http://schemas.openxmlformats.org/officeDocument/2006/relationships/hyperlink" Target="http://hfo63.cfo.in.th/CheckDataDtl.aspx?orgid=04241&amp;balance=%A7%BA%B4%D8%C5%3Cbr/%3E%A7%BA%CA%D1%C1%BE%D1%B9%B8%EC%A1%D1%B9&amp;month=4&amp;year=2020&amp;thetype=%A7%BA%CB%B9%E8%C7%C2%A7%D2%B9" TargetMode="External"/><Relationship Id="rId1732" Type="http://schemas.openxmlformats.org/officeDocument/2006/relationships/hyperlink" Target="http://hfo63.cfo.in.th/CheckDataDtl.aspx?orgid=04559&amp;balance=%A7%BA%B4%D8%C5%3Cbr/%3E%A7%BA%CA%D1%C1%BE%D1%B9%B8%EC%A1%D1%B9&amp;month=4&amp;year=2020&amp;thetype=%A7%BA%CB%B9%E8%C7%C2%A7%D2%B9" TargetMode="External"/><Relationship Id="rId24" Type="http://schemas.openxmlformats.org/officeDocument/2006/relationships/hyperlink" Target="http://hfo63.cfo.in.th/CheckDataDtl.aspx?orgid=05600&amp;balance=%A7%BA%B4%D8%C5%3Cbr/%3E%A7%BA%CA%D1%C1%BE%D1%B9%B8%EC%A1%D1%B9&amp;month=4&amp;year=2020&amp;thetype=%A7%BA%CB%B9%E8%C7%C2%A7%D2%B9" TargetMode="External"/><Relationship Id="rId173" Type="http://schemas.openxmlformats.org/officeDocument/2006/relationships/hyperlink" Target="http://hfo63.cfo.in.th/CheckDataDtl.aspx?orgid=05677&amp;balance=%A7%BA%B4%D8%C5%3Cbr/%3E%A7%BA%CA%D1%C1%BE%D1%B9%B8%EC%A1%D1%B9&amp;month=4&amp;year=2020&amp;thetype=%A7%BA%CB%B9%E8%C7%C2%A7%D2%B9" TargetMode="External"/><Relationship Id="rId380" Type="http://schemas.openxmlformats.org/officeDocument/2006/relationships/hyperlink" Target="http://hfo63.cfo.in.th/CheckDataDtl.aspx?orgid=04825&amp;balance=%A7%BA%B4%D8%C5%3Cbr/%3E%A7%BA%CA%D1%C1%BE%D1%B9%B8%EC%A1%D1%B9&amp;month=4&amp;year=2020&amp;thetype=%A7%BA%CB%B9%E8%C7%C2%A7%D2%B9" TargetMode="External"/><Relationship Id="rId240" Type="http://schemas.openxmlformats.org/officeDocument/2006/relationships/hyperlink" Target="http://hfo63.cfo.in.th/CheckDataDtl.aspx?orgid=05713&amp;balance=%A7%BA%B4%D8%C5%3Cbr/%3E%A7%BA%CA%D1%C1%BE%D1%B9%B8%EC%A1%D1%B9&amp;month=4&amp;year=2020&amp;thetype=%A7%BA%CB%B9%E8%C7%C2%A7%D2%B9" TargetMode="External"/><Relationship Id="rId478" Type="http://schemas.openxmlformats.org/officeDocument/2006/relationships/hyperlink" Target="http://hfo63.cfo.in.th/CheckDataDtl.aspx?orgid=11050&amp;balance=%A7%BA%B4%D8%C5%3Cbr/%3E%A7%BA%CA%D1%C1%BE%D1%B9%B8%EC%A1%D1%B9&amp;month=4&amp;year=2020&amp;thetype=%A7%BA%CB%B9%E8%C7%C2%A7%D2%B9" TargetMode="External"/><Relationship Id="rId685" Type="http://schemas.openxmlformats.org/officeDocument/2006/relationships/hyperlink" Target="http://hfo63.cfo.in.th/CheckDataDtl.aspx?orgid=04760&amp;balance=%A7%BA%B4%D8%C5%3Cbr/%3E%A7%BA%CA%D1%C1%BE%D1%B9%B8%EC%A1%D1%B9&amp;month=4&amp;year=2020&amp;thetype=%A7%BA%CB%B9%E8%C7%C2%A7%D2%B9" TargetMode="External"/><Relationship Id="rId892" Type="http://schemas.openxmlformats.org/officeDocument/2006/relationships/hyperlink" Target="http://hfo63.cfo.in.th/CheckDataDtl.aspx?orgid=05479&amp;balance=%A7%BA%B4%D8%C5%3Cbr/%3E%A7%BA%CA%D1%C1%BE%D1%B9%B8%EC%A1%D1%B9&amp;month=4&amp;year=2020&amp;thetype=%A7%BA%CB%B9%E8%C7%C2%A7%D2%B9" TargetMode="External"/><Relationship Id="rId100" Type="http://schemas.openxmlformats.org/officeDocument/2006/relationships/hyperlink" Target="http://hfo63.cfo.in.th/CheckDataDtl.aspx?orgid=05638&amp;balance=%A7%BA%B4%D8%C5%3Cbr/%3E%A7%BA%CA%D1%C1%BE%D1%B9%B8%EC%A1%D1%B9&amp;month=4&amp;year=2020&amp;thetype=%A7%BA%CB%B9%E8%C7%C2%A7%D2%B9" TargetMode="External"/><Relationship Id="rId338" Type="http://schemas.openxmlformats.org/officeDocument/2006/relationships/hyperlink" Target="http://hfo63.cfo.in.th/CheckDataDtl.aspx?orgid=40840&amp;balance=%A7%BA%B4%D8%C5%3Cbr/%3E%A7%BA%CA%D1%C1%BE%D1%B9%B8%EC%A1%D1%B9&amp;month=4&amp;year=2020&amp;thetype=%A7%BA%CB%B9%E8%C7%C2%A7%D2%B9" TargetMode="External"/><Relationship Id="rId545" Type="http://schemas.openxmlformats.org/officeDocument/2006/relationships/hyperlink" Target="http://hfo63.cfo.in.th/CheckDataDtl.aspx?orgid=04687&amp;balance=%A7%BA%B4%D8%C5%3Cbr/%3E%A7%BA%CA%D1%C1%BE%D1%B9%B8%EC%A1%D1%B9&amp;month=4&amp;year=2020&amp;thetype=%A7%BA%CB%B9%E8%C7%C2%A7%D2%B9" TargetMode="External"/><Relationship Id="rId752" Type="http://schemas.openxmlformats.org/officeDocument/2006/relationships/hyperlink" Target="http://hfo63.cfo.in.th/CheckDataDtl.aspx?orgid=11447&amp;balance=%A7%BA%B4%D8%C5%3Cbr/%3E%A7%BA%CA%D1%C1%BE%D1%B9%B8%EC%A1%D1%B9&amp;month=4&amp;year=2020&amp;thetype=%A7%BA%CB%B9%E8%C7%C2%A7%D2%B9" TargetMode="External"/><Relationship Id="rId1175" Type="http://schemas.openxmlformats.org/officeDocument/2006/relationships/hyperlink" Target="http://hfo63.cfo.in.th/CheckDataDtl.aspx?orgid=13975&amp;balance=%A7%BA%B4%D8%C5%3Cbr/%3E%A7%BA%CA%D1%C1%BE%D1%B9%B8%EC%A1%D1%B9&amp;month=4&amp;year=2020&amp;thetype=%A7%BA%CB%B9%E8%C7%C2%A7%D2%B9" TargetMode="External"/><Relationship Id="rId1382" Type="http://schemas.openxmlformats.org/officeDocument/2006/relationships/hyperlink" Target="http://hfo63.cfo.in.th/CheckDataDtl.aspx?orgid=04169&amp;balance=%A7%BA%B4%D8%C5%3Cbr/%3E%A7%BA%CA%D1%C1%BE%D1%B9%B8%EC%A1%D1%B9&amp;month=4&amp;year=2020&amp;thetype=%A7%BA%CB%B9%E8%C7%C2%A7%D2%B9" TargetMode="External"/><Relationship Id="rId2019" Type="http://schemas.openxmlformats.org/officeDocument/2006/relationships/hyperlink" Target="http://hfo63.cfo.in.th/CheckDataDtl.aspx?orgid=14248&amp;balance=%A7%BA%B4%D8%C5%3Cbr/%3E%A7%BA%CA%D1%C1%BE%D1%B9%B8%EC%A1%D1%B9&amp;month=4&amp;year=2020&amp;thetype=%A7%BA%CB%B9%E8%C7%C2%A7%D2%B9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5"/>
  <sheetViews>
    <sheetView zoomScale="84" zoomScaleNormal="84" workbookViewId="0">
      <selection activeCell="A35" sqref="A35"/>
    </sheetView>
  </sheetViews>
  <sheetFormatPr defaultColWidth="27.375" defaultRowHeight="14.25" x14ac:dyDescent="0.2"/>
  <cols>
    <col min="1" max="1" width="27.375" style="261" bestFit="1" customWidth="1"/>
    <col min="2" max="4" width="27.375" style="244"/>
    <col min="5" max="7" width="27.375" style="249"/>
    <col min="8" max="12" width="27.375" style="245"/>
    <col min="13" max="16" width="27.375" style="249"/>
    <col min="17" max="24" width="27.375" style="412"/>
    <col min="25" max="31" width="27.375" style="414"/>
    <col min="32" max="16384" width="27.375" style="249"/>
  </cols>
  <sheetData>
    <row r="1" spans="1:31" x14ac:dyDescent="0.2">
      <c r="A1" s="261" t="s">
        <v>2459</v>
      </c>
      <c r="B1" s="244" t="s">
        <v>2460</v>
      </c>
      <c r="C1" s="244" t="s">
        <v>2461</v>
      </c>
      <c r="D1" s="244" t="s">
        <v>2462</v>
      </c>
      <c r="E1" s="249" t="s">
        <v>2463</v>
      </c>
      <c r="F1" s="249" t="s">
        <v>2464</v>
      </c>
      <c r="G1" s="249" t="s">
        <v>2465</v>
      </c>
      <c r="H1" s="245" t="s">
        <v>2466</v>
      </c>
      <c r="I1" s="245" t="s">
        <v>2467</v>
      </c>
      <c r="J1" s="245" t="s">
        <v>2468</v>
      </c>
      <c r="K1" s="245" t="s">
        <v>2469</v>
      </c>
      <c r="L1" s="245" t="s">
        <v>2470</v>
      </c>
      <c r="M1" s="249" t="s">
        <v>2471</v>
      </c>
      <c r="N1" s="249" t="s">
        <v>2472</v>
      </c>
      <c r="O1" s="249" t="s">
        <v>2473</v>
      </c>
      <c r="P1" s="249" t="s">
        <v>2474</v>
      </c>
      <c r="Q1" s="412" t="s">
        <v>2475</v>
      </c>
      <c r="R1" s="412" t="s">
        <v>2476</v>
      </c>
      <c r="S1" s="412" t="s">
        <v>2477</v>
      </c>
      <c r="T1" s="412" t="s">
        <v>2478</v>
      </c>
      <c r="U1" s="412" t="s">
        <v>2479</v>
      </c>
      <c r="V1" s="412" t="s">
        <v>2480</v>
      </c>
      <c r="W1" s="412" t="s">
        <v>2481</v>
      </c>
      <c r="X1" s="412" t="s">
        <v>2482</v>
      </c>
      <c r="Y1" s="414" t="s">
        <v>2483</v>
      </c>
      <c r="Z1" s="414" t="s">
        <v>2484</v>
      </c>
      <c r="AA1" s="414" t="s">
        <v>2485</v>
      </c>
      <c r="AB1" s="414" t="s">
        <v>2486</v>
      </c>
      <c r="AC1" s="414" t="s">
        <v>2487</v>
      </c>
      <c r="AD1" s="414" t="s">
        <v>2488</v>
      </c>
      <c r="AE1" s="414" t="s">
        <v>2489</v>
      </c>
    </row>
    <row r="2" spans="1:31" x14ac:dyDescent="0.2">
      <c r="A2" s="261" t="s">
        <v>2490</v>
      </c>
      <c r="B2" s="244" t="s">
        <v>2491</v>
      </c>
      <c r="C2" s="244" t="s">
        <v>2492</v>
      </c>
      <c r="D2" s="244" t="s">
        <v>2493</v>
      </c>
      <c r="E2" s="249" t="s">
        <v>2494</v>
      </c>
      <c r="F2" s="249" t="s">
        <v>2495</v>
      </c>
      <c r="G2" s="249" t="s">
        <v>2496</v>
      </c>
      <c r="H2" s="245" t="s">
        <v>2497</v>
      </c>
      <c r="I2" s="245" t="s">
        <v>2498</v>
      </c>
      <c r="J2" s="245" t="s">
        <v>2499</v>
      </c>
      <c r="K2" s="245" t="s">
        <v>2500</v>
      </c>
      <c r="L2" s="245" t="s">
        <v>2501</v>
      </c>
      <c r="M2" s="249" t="s">
        <v>2502</v>
      </c>
      <c r="N2" s="249" t="s">
        <v>2503</v>
      </c>
      <c r="O2" s="249" t="s">
        <v>2504</v>
      </c>
      <c r="P2" s="249" t="s">
        <v>2505</v>
      </c>
      <c r="Q2" s="412" t="s">
        <v>2506</v>
      </c>
      <c r="R2" s="412" t="s">
        <v>2507</v>
      </c>
      <c r="S2" s="412" t="s">
        <v>2508</v>
      </c>
      <c r="T2" s="412" t="s">
        <v>2509</v>
      </c>
      <c r="U2" s="412" t="s">
        <v>2510</v>
      </c>
      <c r="V2" s="412" t="s">
        <v>2511</v>
      </c>
      <c r="W2" s="412" t="s">
        <v>2512</v>
      </c>
      <c r="X2" s="412" t="s">
        <v>2513</v>
      </c>
      <c r="Y2" s="414" t="s">
        <v>2514</v>
      </c>
      <c r="Z2" s="414" t="s">
        <v>2515</v>
      </c>
      <c r="AA2" s="414" t="s">
        <v>2516</v>
      </c>
      <c r="AB2" s="414" t="s">
        <v>2517</v>
      </c>
      <c r="AC2" s="414" t="s">
        <v>2518</v>
      </c>
      <c r="AD2" s="414" t="s">
        <v>2519</v>
      </c>
      <c r="AE2" s="414" t="s">
        <v>2520</v>
      </c>
    </row>
    <row r="3" spans="1:31" x14ac:dyDescent="0.2">
      <c r="A3" s="261" t="s">
        <v>2521</v>
      </c>
      <c r="B3" s="244">
        <v>35316611.649999999</v>
      </c>
      <c r="C3" s="244">
        <v>775003</v>
      </c>
      <c r="D3" s="244">
        <v>4483919.2300000004</v>
      </c>
      <c r="E3" s="249">
        <v>64142979.210000001</v>
      </c>
      <c r="F3" s="249">
        <v>29166115.260000002</v>
      </c>
      <c r="G3" s="249">
        <v>73999</v>
      </c>
      <c r="H3" s="245">
        <v>93490</v>
      </c>
      <c r="I3" s="245">
        <v>1180139.58</v>
      </c>
      <c r="J3" s="245">
        <v>175560</v>
      </c>
      <c r="K3" s="245">
        <v>12688385.550000001</v>
      </c>
      <c r="L3" s="245">
        <v>164293.57999999999</v>
      </c>
      <c r="M3" s="249">
        <v>55259</v>
      </c>
      <c r="N3" s="249">
        <v>-8985331.3499999996</v>
      </c>
      <c r="O3" s="249">
        <v>9443643.4100000001</v>
      </c>
      <c r="P3" s="249">
        <v>127804996.01000001</v>
      </c>
      <c r="Q3" s="412">
        <v>1268</v>
      </c>
      <c r="R3" s="412">
        <v>51055254.240000002</v>
      </c>
      <c r="S3" s="412">
        <v>1411041.49</v>
      </c>
      <c r="T3" s="412">
        <v>35620.019999999997</v>
      </c>
      <c r="U3" s="412">
        <v>2000</v>
      </c>
      <c r="V3" s="412">
        <v>33170841.18</v>
      </c>
      <c r="W3" s="412">
        <v>50000</v>
      </c>
      <c r="X3" s="412">
        <v>8633420.2899999991</v>
      </c>
      <c r="Y3" s="414">
        <v>46314348.899999999</v>
      </c>
      <c r="Z3" s="414">
        <v>65242</v>
      </c>
      <c r="AA3" s="414">
        <v>196340.12</v>
      </c>
      <c r="AB3" s="414">
        <v>31604375.93</v>
      </c>
      <c r="AC3" s="414">
        <v>7864803.7800000003</v>
      </c>
      <c r="AD3" s="414">
        <v>11600</v>
      </c>
      <c r="AE3" s="414">
        <v>1811085</v>
      </c>
    </row>
    <row r="4" spans="1:31" x14ac:dyDescent="0.2">
      <c r="A4" s="261" t="s">
        <v>2522</v>
      </c>
      <c r="B4" s="244">
        <v>16066.59</v>
      </c>
      <c r="D4" s="244">
        <v>3640</v>
      </c>
      <c r="E4" s="249">
        <v>2616737</v>
      </c>
      <c r="F4" s="249">
        <v>26468.83</v>
      </c>
      <c r="L4" s="245">
        <v>16960</v>
      </c>
      <c r="O4" s="249">
        <v>1876562.09</v>
      </c>
      <c r="P4" s="249">
        <v>840540.25</v>
      </c>
      <c r="V4" s="412">
        <v>3972921</v>
      </c>
      <c r="X4" s="412">
        <v>43760</v>
      </c>
      <c r="Y4" s="414">
        <v>3972921</v>
      </c>
      <c r="AA4" s="414">
        <v>43760</v>
      </c>
      <c r="AC4" s="414">
        <v>71149.919999999998</v>
      </c>
    </row>
    <row r="5" spans="1:31" x14ac:dyDescent="0.2">
      <c r="A5" s="261" t="s">
        <v>2523</v>
      </c>
      <c r="B5" s="244">
        <v>13699.64</v>
      </c>
      <c r="E5" s="249">
        <v>486170.8</v>
      </c>
      <c r="F5" s="249">
        <v>3</v>
      </c>
      <c r="K5" s="245">
        <v>13200</v>
      </c>
      <c r="O5" s="249">
        <v>-1596232.72</v>
      </c>
      <c r="P5" s="249">
        <v>2129382.7599999998</v>
      </c>
      <c r="T5" s="412">
        <v>43.36</v>
      </c>
      <c r="V5" s="412">
        <v>437449.98</v>
      </c>
      <c r="X5" s="412">
        <v>223810.21</v>
      </c>
      <c r="Y5" s="414">
        <v>594406.48</v>
      </c>
      <c r="AB5" s="414">
        <v>66853.710000000006</v>
      </c>
      <c r="AC5" s="414">
        <v>48519.96</v>
      </c>
    </row>
    <row r="6" spans="1:31" x14ac:dyDescent="0.2">
      <c r="A6" s="261" t="s">
        <v>2524</v>
      </c>
      <c r="B6" s="244">
        <v>5120</v>
      </c>
      <c r="E6" s="249">
        <v>5173172.2300000004</v>
      </c>
      <c r="F6" s="249">
        <v>8337.17</v>
      </c>
      <c r="K6" s="245">
        <v>5120</v>
      </c>
      <c r="O6" s="249">
        <v>1669309.27</v>
      </c>
      <c r="V6" s="412">
        <v>1111927.6499999999</v>
      </c>
      <c r="X6" s="412">
        <v>94578</v>
      </c>
      <c r="Y6" s="414">
        <v>1143887.6499999999</v>
      </c>
      <c r="AA6" s="414">
        <v>6748</v>
      </c>
      <c r="AB6" s="414">
        <v>58030</v>
      </c>
      <c r="AC6" s="414">
        <v>106629.18</v>
      </c>
    </row>
    <row r="10" spans="1:31" x14ac:dyDescent="0.2">
      <c r="A10" s="261" t="s">
        <v>179</v>
      </c>
      <c r="B10" s="244">
        <v>1873205.23</v>
      </c>
      <c r="C10" s="244">
        <v>14832</v>
      </c>
      <c r="D10" s="244">
        <v>137496.44</v>
      </c>
      <c r="E10" s="249">
        <v>262752.5</v>
      </c>
      <c r="F10" s="249">
        <v>377547.33</v>
      </c>
      <c r="I10" s="245">
        <v>13099.62</v>
      </c>
      <c r="K10" s="245">
        <v>548778</v>
      </c>
      <c r="L10" s="245">
        <v>104.11</v>
      </c>
      <c r="O10" s="249">
        <v>-0.01</v>
      </c>
      <c r="P10" s="249">
        <v>2551638.71</v>
      </c>
      <c r="R10" s="412">
        <v>1773534.52</v>
      </c>
      <c r="T10" s="412">
        <v>1548.09</v>
      </c>
      <c r="V10" s="412">
        <v>615565.88</v>
      </c>
      <c r="X10" s="412">
        <v>24000</v>
      </c>
      <c r="Y10" s="414">
        <v>918571.88</v>
      </c>
      <c r="AA10" s="414">
        <v>5736</v>
      </c>
      <c r="AB10" s="414">
        <v>771994.73</v>
      </c>
      <c r="AC10" s="414">
        <v>180936.3</v>
      </c>
      <c r="AE10" s="414">
        <v>161730</v>
      </c>
    </row>
    <row r="11" spans="1:31" x14ac:dyDescent="0.2">
      <c r="A11" s="261" t="s">
        <v>181</v>
      </c>
      <c r="B11" s="244">
        <v>528200.19999999995</v>
      </c>
      <c r="D11" s="244">
        <v>258280.91</v>
      </c>
      <c r="E11" s="249">
        <v>2124695.7999999998</v>
      </c>
      <c r="F11" s="249">
        <v>830321.84</v>
      </c>
      <c r="I11" s="245">
        <v>15146.18</v>
      </c>
      <c r="K11" s="245">
        <v>206000</v>
      </c>
      <c r="L11" s="245">
        <v>171.52</v>
      </c>
      <c r="O11" s="249">
        <v>97370.41</v>
      </c>
      <c r="P11" s="249">
        <v>2241809.08</v>
      </c>
      <c r="R11" s="412">
        <v>861833.78</v>
      </c>
      <c r="S11" s="412">
        <v>38100</v>
      </c>
      <c r="T11" s="412">
        <v>385.85</v>
      </c>
      <c r="V11" s="412">
        <v>529630</v>
      </c>
      <c r="X11" s="412">
        <v>527000</v>
      </c>
      <c r="Y11" s="414">
        <v>724144</v>
      </c>
      <c r="Z11" s="414">
        <v>4680</v>
      </c>
      <c r="AB11" s="414">
        <v>428174.44</v>
      </c>
      <c r="AC11" s="414">
        <v>230038.83</v>
      </c>
      <c r="AE11" s="414">
        <v>48000</v>
      </c>
    </row>
    <row r="12" spans="1:31" x14ac:dyDescent="0.2">
      <c r="A12" s="261" t="s">
        <v>183</v>
      </c>
      <c r="B12" s="244">
        <v>661132.01</v>
      </c>
      <c r="D12" s="244">
        <v>43225.97</v>
      </c>
      <c r="E12" s="249">
        <v>1172903.22</v>
      </c>
      <c r="F12" s="249">
        <v>774261.11</v>
      </c>
      <c r="H12" s="245">
        <v>0</v>
      </c>
      <c r="I12" s="245">
        <v>24112.89</v>
      </c>
      <c r="K12" s="245">
        <v>302715.32</v>
      </c>
      <c r="L12" s="245">
        <v>878.01</v>
      </c>
      <c r="O12" s="249">
        <v>0.04</v>
      </c>
      <c r="P12" s="249">
        <v>-1390481.55</v>
      </c>
      <c r="R12" s="412">
        <v>1280865.1100000001</v>
      </c>
      <c r="S12" s="412">
        <v>36761.49</v>
      </c>
      <c r="T12" s="412">
        <v>63.17</v>
      </c>
      <c r="V12" s="412">
        <v>582240</v>
      </c>
      <c r="X12" s="412">
        <v>500</v>
      </c>
      <c r="Y12" s="414">
        <v>890997</v>
      </c>
      <c r="AA12" s="414">
        <v>29501</v>
      </c>
      <c r="AB12" s="414">
        <v>1064887.6499999999</v>
      </c>
      <c r="AC12" s="414">
        <v>167653.35999999999</v>
      </c>
      <c r="AE12" s="414">
        <v>3384</v>
      </c>
    </row>
    <row r="13" spans="1:31" x14ac:dyDescent="0.2">
      <c r="A13" s="261" t="s">
        <v>185</v>
      </c>
      <c r="B13" s="244">
        <v>1283854.08</v>
      </c>
      <c r="C13" s="244">
        <v>0</v>
      </c>
      <c r="D13" s="244">
        <v>72170.53</v>
      </c>
      <c r="E13" s="249">
        <v>372090.51</v>
      </c>
      <c r="F13" s="249">
        <v>549767.19999999995</v>
      </c>
      <c r="H13" s="245">
        <v>0</v>
      </c>
      <c r="I13" s="245">
        <v>53657.64</v>
      </c>
      <c r="K13" s="245">
        <v>148663.37</v>
      </c>
      <c r="L13" s="245">
        <v>1500.51</v>
      </c>
      <c r="O13" s="249">
        <v>699111.86</v>
      </c>
      <c r="P13" s="249">
        <v>1997230.39</v>
      </c>
      <c r="R13" s="412">
        <v>634185.51</v>
      </c>
      <c r="S13" s="412">
        <v>41800</v>
      </c>
      <c r="T13" s="412">
        <v>1585.35</v>
      </c>
      <c r="V13" s="412">
        <v>512097.08</v>
      </c>
      <c r="X13" s="412">
        <v>53800</v>
      </c>
      <c r="Y13" s="414">
        <v>746700.08</v>
      </c>
      <c r="AA13" s="414">
        <v>1215</v>
      </c>
      <c r="AB13" s="414">
        <v>662415.07999999996</v>
      </c>
      <c r="AC13" s="414">
        <v>186201.76</v>
      </c>
    </row>
    <row r="14" spans="1:31" x14ac:dyDescent="0.2">
      <c r="A14" s="261" t="s">
        <v>187</v>
      </c>
      <c r="B14" s="244">
        <v>1087072.1499999999</v>
      </c>
      <c r="D14" s="244">
        <v>92399.5</v>
      </c>
      <c r="E14" s="249">
        <v>498537.36</v>
      </c>
      <c r="F14" s="249">
        <v>372146.7</v>
      </c>
      <c r="H14" s="245">
        <v>0</v>
      </c>
      <c r="I14" s="245">
        <v>18640</v>
      </c>
      <c r="K14" s="245">
        <v>495762.12</v>
      </c>
      <c r="L14" s="245">
        <v>450.82</v>
      </c>
      <c r="O14" s="249">
        <v>788971.91</v>
      </c>
      <c r="P14" s="249">
        <v>2502473.91</v>
      </c>
      <c r="R14" s="412">
        <v>790778.29</v>
      </c>
      <c r="S14" s="412">
        <v>119910</v>
      </c>
      <c r="T14" s="412">
        <v>933.45</v>
      </c>
      <c r="V14" s="412">
        <v>871063.15</v>
      </c>
      <c r="Y14" s="414">
        <v>1216888.1499999999</v>
      </c>
      <c r="AA14" s="414">
        <v>1215</v>
      </c>
      <c r="AB14" s="414">
        <v>852992.68</v>
      </c>
      <c r="AC14" s="414">
        <v>164926.95000000001</v>
      </c>
    </row>
    <row r="15" spans="1:31" x14ac:dyDescent="0.2">
      <c r="A15" s="261" t="s">
        <v>189</v>
      </c>
      <c r="B15" s="244">
        <v>1124738.3500000001</v>
      </c>
      <c r="D15" s="244">
        <v>305404.19</v>
      </c>
      <c r="E15" s="249">
        <v>304931.77</v>
      </c>
      <c r="F15" s="249">
        <v>291457.15999999997</v>
      </c>
      <c r="H15" s="245">
        <v>0</v>
      </c>
      <c r="I15" s="245">
        <v>23447.13</v>
      </c>
      <c r="K15" s="245">
        <v>287678.77</v>
      </c>
      <c r="L15" s="245">
        <v>385.78</v>
      </c>
      <c r="O15" s="249">
        <v>186584.87</v>
      </c>
      <c r="P15" s="249">
        <v>2525004.41</v>
      </c>
      <c r="R15" s="412">
        <v>418772.4</v>
      </c>
      <c r="S15" s="412">
        <v>88260</v>
      </c>
      <c r="V15" s="412">
        <v>862747.36</v>
      </c>
      <c r="X15" s="412">
        <v>6000</v>
      </c>
      <c r="Y15" s="414">
        <v>996229.36</v>
      </c>
      <c r="AA15" s="414">
        <v>3000</v>
      </c>
      <c r="AB15" s="414">
        <v>375295.35</v>
      </c>
      <c r="AC15" s="414">
        <v>184499.29</v>
      </c>
    </row>
    <row r="16" spans="1:31" x14ac:dyDescent="0.2">
      <c r="A16" s="261" t="s">
        <v>191</v>
      </c>
      <c r="B16" s="244">
        <v>761583.76</v>
      </c>
      <c r="C16" s="244">
        <v>63700</v>
      </c>
      <c r="D16" s="244">
        <v>107654.8</v>
      </c>
      <c r="E16" s="249">
        <v>245839.73</v>
      </c>
      <c r="F16" s="249">
        <v>687303.41</v>
      </c>
      <c r="I16" s="245">
        <v>10400</v>
      </c>
      <c r="K16" s="245">
        <v>220000</v>
      </c>
      <c r="L16" s="245">
        <v>99</v>
      </c>
      <c r="N16" s="249">
        <v>-3085696.91</v>
      </c>
      <c r="P16" s="249">
        <v>4613167.97</v>
      </c>
      <c r="R16" s="412">
        <v>1105074.03</v>
      </c>
      <c r="V16" s="412">
        <v>376842</v>
      </c>
      <c r="X16" s="412">
        <v>9000</v>
      </c>
      <c r="Y16" s="414">
        <v>544554</v>
      </c>
      <c r="Z16" s="414">
        <v>4942</v>
      </c>
      <c r="AB16" s="414">
        <v>600888.94999999995</v>
      </c>
      <c r="AC16" s="414">
        <v>103978.44</v>
      </c>
    </row>
    <row r="17" spans="1:29" x14ac:dyDescent="0.2">
      <c r="A17" s="261" t="s">
        <v>193</v>
      </c>
      <c r="B17" s="244">
        <v>578466.32999999996</v>
      </c>
      <c r="D17" s="244">
        <v>160053.16</v>
      </c>
      <c r="E17" s="249">
        <v>1695695.5</v>
      </c>
      <c r="F17" s="249">
        <v>737518.83</v>
      </c>
      <c r="H17" s="245">
        <v>8700</v>
      </c>
      <c r="I17" s="245">
        <v>10400</v>
      </c>
      <c r="K17" s="245">
        <v>289428.36</v>
      </c>
      <c r="O17" s="249">
        <v>-471767.59</v>
      </c>
      <c r="P17" s="249">
        <v>2841083.43</v>
      </c>
      <c r="R17" s="412">
        <v>1237572.76</v>
      </c>
      <c r="T17" s="412">
        <v>685.56</v>
      </c>
      <c r="V17" s="412">
        <v>646200</v>
      </c>
      <c r="X17" s="412">
        <v>103821.63</v>
      </c>
      <c r="Y17" s="414">
        <v>898946</v>
      </c>
      <c r="AA17" s="414">
        <v>2728</v>
      </c>
      <c r="AB17" s="414">
        <v>514765.7</v>
      </c>
      <c r="AC17" s="414">
        <v>74093.100000000006</v>
      </c>
    </row>
    <row r="18" spans="1:29" x14ac:dyDescent="0.2">
      <c r="A18" s="261" t="s">
        <v>195</v>
      </c>
      <c r="B18" s="244">
        <v>808489.12</v>
      </c>
      <c r="D18" s="244">
        <v>45055.44</v>
      </c>
      <c r="E18" s="249">
        <v>2553260.2599999998</v>
      </c>
      <c r="F18" s="249">
        <v>191445.86</v>
      </c>
      <c r="H18" s="245">
        <v>9550</v>
      </c>
      <c r="I18" s="245">
        <v>7600</v>
      </c>
      <c r="K18" s="245">
        <v>245652.61</v>
      </c>
      <c r="O18" s="249">
        <v>182912.82</v>
      </c>
      <c r="P18" s="249">
        <v>675062.61</v>
      </c>
      <c r="R18" s="412">
        <v>440695.41</v>
      </c>
      <c r="S18" s="412">
        <v>12400</v>
      </c>
      <c r="T18" s="412">
        <v>711.62</v>
      </c>
      <c r="V18" s="412">
        <v>431604.64</v>
      </c>
      <c r="Y18" s="414">
        <v>530262.64</v>
      </c>
      <c r="AB18" s="414">
        <v>287786.34000000003</v>
      </c>
      <c r="AC18" s="414">
        <v>140936.14000000001</v>
      </c>
    </row>
    <row r="19" spans="1:29" x14ac:dyDescent="0.2">
      <c r="A19" s="261" t="s">
        <v>197</v>
      </c>
      <c r="B19" s="244">
        <v>558104.87</v>
      </c>
      <c r="D19" s="244">
        <v>64165.32</v>
      </c>
      <c r="E19" s="249">
        <v>282138.23999999999</v>
      </c>
      <c r="F19" s="249">
        <v>476473.23</v>
      </c>
      <c r="H19" s="245">
        <v>0</v>
      </c>
      <c r="I19" s="245">
        <v>0</v>
      </c>
      <c r="K19" s="245">
        <v>225077.81</v>
      </c>
      <c r="L19" s="245">
        <v>5260.48</v>
      </c>
      <c r="O19" s="249">
        <v>919540</v>
      </c>
      <c r="P19" s="249">
        <v>1767990.24</v>
      </c>
      <c r="R19" s="412">
        <v>940078.89</v>
      </c>
      <c r="V19" s="412">
        <v>572970</v>
      </c>
      <c r="Y19" s="414">
        <v>726868</v>
      </c>
      <c r="AA19" s="414">
        <v>6978</v>
      </c>
      <c r="AB19" s="414">
        <v>919209.65</v>
      </c>
      <c r="AC19" s="414">
        <v>109432.66</v>
      </c>
    </row>
    <row r="20" spans="1:29" x14ac:dyDescent="0.2">
      <c r="A20" s="261" t="s">
        <v>199</v>
      </c>
      <c r="B20" s="244">
        <v>1525437.93</v>
      </c>
      <c r="D20" s="244">
        <v>42166.67</v>
      </c>
      <c r="E20" s="249">
        <v>3123038.39</v>
      </c>
      <c r="F20" s="249">
        <v>626755.77</v>
      </c>
      <c r="H20" s="245">
        <v>2000</v>
      </c>
      <c r="I20" s="245">
        <v>6462.6</v>
      </c>
      <c r="K20" s="245">
        <v>760852.65</v>
      </c>
      <c r="L20" s="245">
        <v>125.13</v>
      </c>
      <c r="P20" s="249">
        <v>938360.62</v>
      </c>
      <c r="R20" s="412">
        <v>1148392.6000000001</v>
      </c>
      <c r="T20" s="412">
        <v>2094.3200000000002</v>
      </c>
      <c r="V20" s="412">
        <v>1073038.56</v>
      </c>
      <c r="Y20" s="414">
        <v>1240730.56</v>
      </c>
      <c r="AA20" s="414">
        <v>720</v>
      </c>
      <c r="AB20" s="414">
        <v>744901.4</v>
      </c>
      <c r="AC20" s="414">
        <v>142035.29999999999</v>
      </c>
    </row>
    <row r="21" spans="1:29" x14ac:dyDescent="0.2">
      <c r="A21" s="261" t="s">
        <v>201</v>
      </c>
      <c r="B21" s="244">
        <v>459006.16</v>
      </c>
      <c r="D21" s="244">
        <v>64015.76</v>
      </c>
      <c r="E21" s="249">
        <v>300426.78999999998</v>
      </c>
      <c r="F21" s="249">
        <v>696276.71</v>
      </c>
      <c r="I21" s="245">
        <v>0</v>
      </c>
      <c r="L21" s="245">
        <v>88.79</v>
      </c>
      <c r="O21" s="249">
        <v>440030.84</v>
      </c>
      <c r="P21" s="249">
        <v>909939.73</v>
      </c>
      <c r="R21" s="412">
        <v>817855.74</v>
      </c>
      <c r="T21" s="412">
        <v>12.63</v>
      </c>
      <c r="V21" s="412">
        <v>803410</v>
      </c>
      <c r="Y21" s="414">
        <v>1044700</v>
      </c>
      <c r="Z21" s="414">
        <v>8640</v>
      </c>
      <c r="AA21" s="414">
        <v>3800</v>
      </c>
      <c r="AB21" s="414">
        <v>412076.61</v>
      </c>
      <c r="AC21" s="414">
        <v>100176.35</v>
      </c>
    </row>
    <row r="22" spans="1:29" x14ac:dyDescent="0.2">
      <c r="A22" s="261" t="s">
        <v>203</v>
      </c>
      <c r="B22" s="244">
        <v>1141596.3400000001</v>
      </c>
      <c r="C22" s="244">
        <v>218928</v>
      </c>
      <c r="D22" s="244">
        <v>672155.65</v>
      </c>
      <c r="E22" s="249">
        <v>553846.13</v>
      </c>
      <c r="F22" s="249">
        <v>325488.40999999997</v>
      </c>
      <c r="I22" s="245">
        <v>-42518.99</v>
      </c>
      <c r="K22" s="245">
        <v>752105</v>
      </c>
      <c r="L22" s="245">
        <v>-48.6</v>
      </c>
      <c r="P22" s="249">
        <v>1741975.93</v>
      </c>
      <c r="R22" s="412">
        <v>916899.14</v>
      </c>
      <c r="V22" s="412">
        <v>266810</v>
      </c>
      <c r="Y22" s="414">
        <v>452961</v>
      </c>
      <c r="AB22" s="414">
        <v>381312.16</v>
      </c>
      <c r="AC22" s="414">
        <v>87152.46</v>
      </c>
    </row>
    <row r="23" spans="1:29" x14ac:dyDescent="0.2">
      <c r="A23" s="261" t="s">
        <v>205</v>
      </c>
      <c r="B23" s="244">
        <v>774290.48</v>
      </c>
      <c r="C23" s="244">
        <v>23540</v>
      </c>
      <c r="D23" s="244">
        <v>148034.75</v>
      </c>
      <c r="E23" s="249">
        <v>1861585.01</v>
      </c>
      <c r="F23" s="249">
        <v>574175.37</v>
      </c>
      <c r="I23" s="245">
        <v>14080</v>
      </c>
      <c r="K23" s="245">
        <v>351150.43</v>
      </c>
      <c r="L23" s="245">
        <v>0.42</v>
      </c>
      <c r="O23" s="249">
        <v>13000</v>
      </c>
      <c r="P23" s="249">
        <v>2083742</v>
      </c>
      <c r="R23" s="412">
        <v>776535.15</v>
      </c>
      <c r="T23" s="412">
        <v>1765.16</v>
      </c>
      <c r="V23" s="412">
        <v>357654</v>
      </c>
      <c r="Y23" s="414">
        <v>581754</v>
      </c>
      <c r="AA23" s="414">
        <v>1520</v>
      </c>
      <c r="AB23" s="414">
        <v>341454.2</v>
      </c>
      <c r="AC23" s="414">
        <v>125261.98</v>
      </c>
    </row>
    <row r="24" spans="1:29" x14ac:dyDescent="0.2">
      <c r="A24" s="261" t="s">
        <v>210</v>
      </c>
      <c r="B24" s="244">
        <v>146050.46</v>
      </c>
      <c r="C24" s="244">
        <v>73400</v>
      </c>
      <c r="D24" s="244">
        <v>25389.49</v>
      </c>
      <c r="E24" s="249">
        <v>109874.38</v>
      </c>
      <c r="F24" s="249">
        <v>104321.27</v>
      </c>
      <c r="N24" s="249">
        <v>-1004325.38</v>
      </c>
      <c r="O24" s="249">
        <v>654578</v>
      </c>
      <c r="R24" s="412">
        <v>947817.02</v>
      </c>
      <c r="T24" s="412">
        <v>1540.15</v>
      </c>
      <c r="V24" s="412">
        <v>783224</v>
      </c>
      <c r="X24" s="412">
        <v>6000</v>
      </c>
      <c r="Y24" s="414">
        <v>1154724</v>
      </c>
      <c r="Z24" s="414">
        <v>1608</v>
      </c>
      <c r="AB24" s="414">
        <v>611425.19999999995</v>
      </c>
      <c r="AC24" s="414">
        <v>56506.5</v>
      </c>
    </row>
    <row r="25" spans="1:29" x14ac:dyDescent="0.2">
      <c r="A25" s="261" t="s">
        <v>211</v>
      </c>
      <c r="B25" s="244">
        <v>36839.74</v>
      </c>
      <c r="D25" s="244">
        <v>590.35</v>
      </c>
      <c r="E25" s="249">
        <v>1036743.08</v>
      </c>
      <c r="F25" s="249">
        <v>1477184.94</v>
      </c>
      <c r="N25" s="249">
        <v>-160236.91</v>
      </c>
      <c r="P25" s="249">
        <v>1812784.26</v>
      </c>
      <c r="R25" s="412">
        <v>547446.96</v>
      </c>
      <c r="T25" s="412">
        <v>26.31</v>
      </c>
      <c r="V25" s="412">
        <v>926879.99</v>
      </c>
      <c r="X25" s="412">
        <v>9000</v>
      </c>
      <c r="Y25" s="414">
        <v>1098190.24</v>
      </c>
      <c r="AA25" s="414">
        <v>2544</v>
      </c>
      <c r="AB25" s="414">
        <v>533217.9</v>
      </c>
      <c r="AC25" s="414">
        <v>131552.51999999999</v>
      </c>
    </row>
    <row r="26" spans="1:29" x14ac:dyDescent="0.2">
      <c r="A26" s="261" t="s">
        <v>212</v>
      </c>
      <c r="B26" s="244">
        <v>13224.12</v>
      </c>
      <c r="D26" s="244">
        <v>41906.25</v>
      </c>
      <c r="E26" s="249">
        <v>156915.16</v>
      </c>
      <c r="F26" s="249">
        <v>522253.73</v>
      </c>
      <c r="I26" s="245">
        <v>3900</v>
      </c>
      <c r="K26" s="245">
        <v>232636</v>
      </c>
      <c r="L26" s="245">
        <v>28543.58</v>
      </c>
      <c r="M26" s="249">
        <v>30000</v>
      </c>
      <c r="O26" s="249">
        <v>1267</v>
      </c>
      <c r="P26" s="249">
        <v>1839928.23</v>
      </c>
      <c r="Q26" s="412">
        <v>530.19000000000005</v>
      </c>
      <c r="R26" s="412">
        <v>4190983.18</v>
      </c>
      <c r="T26" s="412">
        <v>29.73</v>
      </c>
      <c r="V26" s="412">
        <v>317499</v>
      </c>
      <c r="Y26" s="414">
        <v>481683</v>
      </c>
      <c r="AA26" s="414">
        <v>3784</v>
      </c>
      <c r="AB26" s="414">
        <v>383861.38</v>
      </c>
      <c r="AC26" s="414">
        <v>52432.480000000003</v>
      </c>
    </row>
    <row r="27" spans="1:29" x14ac:dyDescent="0.2">
      <c r="A27" s="261" t="s">
        <v>213</v>
      </c>
      <c r="B27" s="244">
        <v>168037.22</v>
      </c>
      <c r="D27" s="244">
        <v>8863.4</v>
      </c>
      <c r="E27" s="249">
        <v>2151946.7000000002</v>
      </c>
      <c r="F27" s="249">
        <v>743603.3</v>
      </c>
      <c r="K27" s="245">
        <v>64216</v>
      </c>
      <c r="P27" s="249">
        <v>3263098.4</v>
      </c>
      <c r="R27" s="412">
        <v>570665.56000000006</v>
      </c>
      <c r="V27" s="412">
        <v>720060</v>
      </c>
      <c r="Y27" s="414">
        <v>1028499</v>
      </c>
      <c r="AB27" s="414">
        <v>336906.65</v>
      </c>
      <c r="AC27" s="414">
        <v>107901.6</v>
      </c>
    </row>
    <row r="28" spans="1:29" x14ac:dyDescent="0.2">
      <c r="A28" s="261" t="s">
        <v>214</v>
      </c>
      <c r="B28" s="244">
        <v>98736.04</v>
      </c>
      <c r="D28" s="244">
        <v>57992.92</v>
      </c>
      <c r="E28" s="249">
        <v>2210339.5299999998</v>
      </c>
      <c r="F28" s="249">
        <v>315379.83</v>
      </c>
      <c r="M28" s="249">
        <v>24608</v>
      </c>
      <c r="P28" s="249">
        <v>3122820.6</v>
      </c>
      <c r="R28" s="412">
        <v>691463.71</v>
      </c>
      <c r="T28" s="412">
        <v>186.52</v>
      </c>
      <c r="V28" s="412">
        <v>388956</v>
      </c>
      <c r="Y28" s="414">
        <v>598266</v>
      </c>
      <c r="Z28" s="414">
        <v>1300</v>
      </c>
      <c r="AB28" s="414">
        <v>346429.25</v>
      </c>
      <c r="AC28" s="414">
        <v>157382.76</v>
      </c>
    </row>
    <row r="29" spans="1:29" x14ac:dyDescent="0.2">
      <c r="A29" s="261" t="s">
        <v>215</v>
      </c>
      <c r="B29" s="244">
        <v>179194.81</v>
      </c>
      <c r="D29" s="244">
        <v>17029.71</v>
      </c>
      <c r="E29" s="249">
        <v>1177649.96</v>
      </c>
      <c r="F29" s="249">
        <v>958564.66</v>
      </c>
      <c r="O29" s="249">
        <v>-71572.44</v>
      </c>
      <c r="R29" s="412">
        <v>3129705.67</v>
      </c>
      <c r="V29" s="412">
        <v>153870</v>
      </c>
      <c r="X29" s="412">
        <v>11160</v>
      </c>
      <c r="Y29" s="414">
        <v>471335.98</v>
      </c>
      <c r="AB29" s="414">
        <v>350492.49</v>
      </c>
      <c r="AC29" s="414">
        <v>56185.62</v>
      </c>
    </row>
    <row r="30" spans="1:29" x14ac:dyDescent="0.2">
      <c r="A30" s="261" t="s">
        <v>216</v>
      </c>
      <c r="B30" s="244">
        <v>221401.52</v>
      </c>
      <c r="D30" s="244">
        <v>53354.73</v>
      </c>
      <c r="E30" s="249">
        <v>573274.18999999994</v>
      </c>
      <c r="F30" s="249">
        <v>79239.64</v>
      </c>
      <c r="K30" s="245">
        <v>231674</v>
      </c>
      <c r="L30" s="245">
        <v>-1060</v>
      </c>
      <c r="N30" s="249">
        <v>-210876.62</v>
      </c>
      <c r="P30" s="249">
        <v>1260515.6599999999</v>
      </c>
      <c r="R30" s="412">
        <v>653344.09</v>
      </c>
      <c r="V30" s="412">
        <v>388812.6</v>
      </c>
      <c r="Y30" s="414">
        <v>540528.62</v>
      </c>
      <c r="AB30" s="414">
        <v>231214.19</v>
      </c>
      <c r="AC30" s="414">
        <v>121386.18</v>
      </c>
    </row>
    <row r="31" spans="1:29" x14ac:dyDescent="0.2">
      <c r="A31" s="261" t="s">
        <v>217</v>
      </c>
      <c r="B31" s="244">
        <v>134943.29999999999</v>
      </c>
      <c r="C31" s="244">
        <v>2469</v>
      </c>
      <c r="D31" s="244">
        <v>2967.87</v>
      </c>
      <c r="E31" s="249">
        <v>238115</v>
      </c>
      <c r="F31" s="249">
        <v>446284.27</v>
      </c>
      <c r="K31" s="245">
        <v>198400</v>
      </c>
      <c r="L31" s="245">
        <v>20000</v>
      </c>
      <c r="M31" s="249">
        <v>551</v>
      </c>
      <c r="N31" s="249">
        <v>-2190280.75</v>
      </c>
      <c r="O31" s="249">
        <v>-173021.66</v>
      </c>
      <c r="P31" s="249">
        <v>3095144.84</v>
      </c>
      <c r="R31" s="412">
        <v>465144.69</v>
      </c>
      <c r="T31" s="412">
        <v>788.86</v>
      </c>
      <c r="V31" s="412">
        <v>804097</v>
      </c>
      <c r="X31" s="412">
        <v>44907</v>
      </c>
      <c r="Y31" s="414">
        <v>1050749</v>
      </c>
      <c r="AB31" s="414">
        <v>258833.54</v>
      </c>
      <c r="AC31" s="414">
        <v>123036</v>
      </c>
    </row>
    <row r="32" spans="1:29" x14ac:dyDescent="0.2">
      <c r="A32" s="261" t="s">
        <v>218</v>
      </c>
      <c r="B32" s="244">
        <v>875593.43</v>
      </c>
      <c r="D32" s="244">
        <v>53275</v>
      </c>
      <c r="E32" s="249">
        <v>843034.38</v>
      </c>
      <c r="F32" s="249">
        <v>3052396</v>
      </c>
      <c r="I32" s="245">
        <v>280960</v>
      </c>
      <c r="P32" s="249">
        <v>11903501.289999999</v>
      </c>
      <c r="R32" s="412">
        <v>1541513.04</v>
      </c>
      <c r="V32" s="412">
        <v>831521.44</v>
      </c>
      <c r="X32" s="412">
        <v>250000</v>
      </c>
      <c r="Y32" s="414">
        <v>1286153.44</v>
      </c>
      <c r="AB32" s="414">
        <v>1098456.3400000001</v>
      </c>
      <c r="AC32" s="414">
        <v>757773.26</v>
      </c>
    </row>
    <row r="33" spans="1:31" x14ac:dyDescent="0.2">
      <c r="A33" s="261" t="s">
        <v>219</v>
      </c>
      <c r="B33" s="244">
        <v>137466.63</v>
      </c>
      <c r="D33" s="244">
        <v>22566.720000000001</v>
      </c>
      <c r="E33" s="249">
        <v>1326275.22</v>
      </c>
      <c r="F33" s="249">
        <v>15</v>
      </c>
      <c r="P33" s="249">
        <v>1455376.69</v>
      </c>
      <c r="R33" s="412">
        <v>508110.36</v>
      </c>
      <c r="V33" s="412">
        <v>18000</v>
      </c>
      <c r="Y33" s="414">
        <v>324472</v>
      </c>
      <c r="AB33" s="414">
        <v>106858.54</v>
      </c>
      <c r="AC33" s="414">
        <v>56594.94</v>
      </c>
    </row>
    <row r="34" spans="1:31" x14ac:dyDescent="0.2">
      <c r="A34" s="261" t="s">
        <v>220</v>
      </c>
      <c r="B34" s="244">
        <v>293004.59000000003</v>
      </c>
      <c r="C34" s="244">
        <v>6000</v>
      </c>
      <c r="D34" s="244">
        <v>270181.90000000002</v>
      </c>
      <c r="E34" s="249">
        <v>644375.87</v>
      </c>
      <c r="F34" s="249">
        <v>480584.73</v>
      </c>
      <c r="O34" s="249">
        <v>264048.64000000001</v>
      </c>
      <c r="P34" s="249">
        <v>1829621.52</v>
      </c>
      <c r="R34" s="412">
        <v>917987.78</v>
      </c>
      <c r="T34" s="412">
        <v>485.33</v>
      </c>
      <c r="Y34" s="414">
        <v>301585.46999999997</v>
      </c>
      <c r="AA34" s="414">
        <v>1088</v>
      </c>
      <c r="AB34" s="414">
        <v>345661.08</v>
      </c>
      <c r="AC34" s="414">
        <v>304456.63</v>
      </c>
    </row>
    <row r="35" spans="1:31" customFormat="1" x14ac:dyDescent="0.2">
      <c r="A35" s="261" t="s">
        <v>221</v>
      </c>
      <c r="Q35" s="413"/>
      <c r="R35" s="413"/>
      <c r="S35" s="413"/>
      <c r="T35" s="413"/>
      <c r="U35" s="413"/>
      <c r="V35" s="413"/>
      <c r="W35" s="413"/>
      <c r="X35" s="413"/>
      <c r="Y35" s="415"/>
      <c r="Z35" s="415"/>
      <c r="AA35" s="415"/>
      <c r="AB35" s="415"/>
      <c r="AC35" s="415"/>
      <c r="AD35" s="415"/>
      <c r="AE35" s="415"/>
    </row>
    <row r="36" spans="1:31" x14ac:dyDescent="0.2">
      <c r="A36" s="261" t="s">
        <v>225</v>
      </c>
      <c r="B36" s="244">
        <v>966336.87</v>
      </c>
      <c r="D36" s="244">
        <v>35869.1</v>
      </c>
      <c r="E36" s="249">
        <v>602102.12</v>
      </c>
      <c r="F36" s="249">
        <v>123811.15</v>
      </c>
      <c r="I36" s="245">
        <v>12010.6</v>
      </c>
      <c r="K36" s="245">
        <v>623176</v>
      </c>
      <c r="L36" s="245">
        <v>0</v>
      </c>
      <c r="O36" s="249">
        <v>-121503.09</v>
      </c>
      <c r="P36" s="249">
        <v>3551030.77</v>
      </c>
      <c r="R36" s="412">
        <v>877413.34</v>
      </c>
      <c r="S36" s="412">
        <v>50180</v>
      </c>
      <c r="T36" s="412">
        <v>1015.93</v>
      </c>
      <c r="V36" s="412">
        <v>1011455.6</v>
      </c>
      <c r="Y36" s="414">
        <v>1395773.6</v>
      </c>
      <c r="AB36" s="414">
        <v>632690.75</v>
      </c>
      <c r="AC36" s="414">
        <v>91611.75</v>
      </c>
    </row>
    <row r="37" spans="1:31" x14ac:dyDescent="0.2">
      <c r="A37" s="261" t="s">
        <v>226</v>
      </c>
      <c r="B37" s="244">
        <v>750865.81</v>
      </c>
      <c r="C37" s="244">
        <v>16510</v>
      </c>
      <c r="D37" s="244">
        <v>19797.98</v>
      </c>
      <c r="E37" s="249">
        <v>315830.40000000002</v>
      </c>
      <c r="F37" s="249">
        <v>143450.79999999999</v>
      </c>
      <c r="I37" s="245">
        <v>12633.02</v>
      </c>
      <c r="K37" s="245">
        <v>62018</v>
      </c>
      <c r="L37" s="245">
        <v>19.899999999999999</v>
      </c>
      <c r="P37" s="249">
        <v>1997207.95</v>
      </c>
      <c r="R37" s="412">
        <v>713789.74</v>
      </c>
      <c r="T37" s="412">
        <v>988.27</v>
      </c>
      <c r="V37" s="412">
        <v>450124.5</v>
      </c>
      <c r="Y37" s="414">
        <v>580587.5</v>
      </c>
      <c r="AB37" s="414">
        <v>613426.32999999996</v>
      </c>
      <c r="AC37" s="414">
        <v>143330.94</v>
      </c>
    </row>
    <row r="38" spans="1:31" x14ac:dyDescent="0.2">
      <c r="A38" s="261" t="s">
        <v>227</v>
      </c>
      <c r="B38" s="244">
        <v>220077.35</v>
      </c>
      <c r="C38" s="244">
        <v>63400</v>
      </c>
      <c r="D38" s="244">
        <v>8731.69</v>
      </c>
      <c r="E38" s="249">
        <v>178838.54</v>
      </c>
      <c r="F38" s="249">
        <v>46090.91</v>
      </c>
      <c r="I38" s="245">
        <v>13060.54</v>
      </c>
      <c r="K38" s="245">
        <v>297680</v>
      </c>
      <c r="L38" s="245">
        <v>2337.7800000000002</v>
      </c>
      <c r="O38" s="249">
        <v>97499.29</v>
      </c>
      <c r="P38" s="249">
        <v>2854572.07</v>
      </c>
      <c r="R38" s="412">
        <v>677850.58</v>
      </c>
      <c r="S38" s="412">
        <v>321210</v>
      </c>
      <c r="T38" s="412">
        <v>274.01</v>
      </c>
      <c r="V38" s="412">
        <v>180696</v>
      </c>
      <c r="Y38" s="414">
        <v>403201</v>
      </c>
      <c r="AA38" s="414">
        <v>3160</v>
      </c>
      <c r="AB38" s="414">
        <v>1051900.49</v>
      </c>
      <c r="AC38" s="414">
        <v>85668.54</v>
      </c>
    </row>
    <row r="39" spans="1:31" x14ac:dyDescent="0.2">
      <c r="A39" s="261" t="s">
        <v>228</v>
      </c>
      <c r="B39" s="244">
        <v>406006.56</v>
      </c>
      <c r="D39" s="244">
        <v>11290.24</v>
      </c>
      <c r="E39" s="249">
        <v>443496.45</v>
      </c>
      <c r="F39" s="249">
        <v>209816.82</v>
      </c>
      <c r="H39" s="245">
        <v>0</v>
      </c>
      <c r="I39" s="245">
        <v>8937.5</v>
      </c>
      <c r="L39" s="245">
        <v>4014</v>
      </c>
      <c r="O39" s="249">
        <v>1807.11</v>
      </c>
      <c r="P39" s="249">
        <v>1440362.48</v>
      </c>
      <c r="R39" s="412">
        <v>507654.79</v>
      </c>
      <c r="S39" s="412">
        <v>23250</v>
      </c>
      <c r="T39" s="412">
        <v>719.7</v>
      </c>
      <c r="Y39" s="414">
        <v>119820</v>
      </c>
      <c r="Z39" s="414">
        <v>600</v>
      </c>
      <c r="AB39" s="414">
        <v>447182.19</v>
      </c>
      <c r="AC39" s="414">
        <v>87347.88</v>
      </c>
    </row>
    <row r="40" spans="1:31" x14ac:dyDescent="0.2">
      <c r="A40" s="261" t="s">
        <v>229</v>
      </c>
      <c r="B40" s="244">
        <v>362111.17</v>
      </c>
      <c r="C40" s="244">
        <v>7800</v>
      </c>
      <c r="D40" s="244">
        <v>14405.56</v>
      </c>
      <c r="E40" s="249">
        <v>2761775.22</v>
      </c>
      <c r="F40" s="249">
        <v>180432.84</v>
      </c>
      <c r="H40" s="245">
        <v>0</v>
      </c>
      <c r="I40" s="245">
        <v>8937.5</v>
      </c>
      <c r="K40" s="245">
        <v>36000</v>
      </c>
      <c r="L40" s="245">
        <v>1981.59</v>
      </c>
      <c r="O40" s="249">
        <v>-14551.22</v>
      </c>
      <c r="P40" s="249">
        <v>455164.99</v>
      </c>
      <c r="R40" s="412">
        <v>572392.51</v>
      </c>
      <c r="S40" s="412">
        <v>28170</v>
      </c>
      <c r="T40" s="412">
        <v>573.82000000000005</v>
      </c>
      <c r="V40" s="412">
        <v>482480.85</v>
      </c>
      <c r="Y40" s="414">
        <v>757570.85</v>
      </c>
      <c r="Z40" s="414">
        <v>4000</v>
      </c>
      <c r="AB40" s="414">
        <v>399284.31</v>
      </c>
      <c r="AC40" s="414">
        <v>136410.48000000001</v>
      </c>
    </row>
    <row r="41" spans="1:31" x14ac:dyDescent="0.2">
      <c r="A41" s="261" t="s">
        <v>230</v>
      </c>
      <c r="B41" s="244">
        <v>347198.25</v>
      </c>
      <c r="D41" s="244">
        <v>102439.42</v>
      </c>
      <c r="E41" s="249">
        <v>211590.49</v>
      </c>
      <c r="F41" s="249">
        <v>316880.11</v>
      </c>
      <c r="I41" s="245">
        <v>8926</v>
      </c>
      <c r="K41" s="245">
        <v>97345.52</v>
      </c>
      <c r="L41" s="245">
        <v>11078.5</v>
      </c>
      <c r="O41" s="249">
        <v>1024.3800000000001</v>
      </c>
      <c r="P41" s="249">
        <v>1976836.89</v>
      </c>
      <c r="R41" s="412">
        <v>653514.31000000006</v>
      </c>
      <c r="T41" s="412">
        <v>592.5</v>
      </c>
      <c r="V41" s="412">
        <v>524286</v>
      </c>
      <c r="Y41" s="414">
        <v>623126</v>
      </c>
      <c r="AA41" s="414">
        <v>10100</v>
      </c>
      <c r="AB41" s="414">
        <v>400868.07</v>
      </c>
      <c r="AC41" s="414">
        <v>55845.9</v>
      </c>
    </row>
    <row r="42" spans="1:31" x14ac:dyDescent="0.2">
      <c r="A42" s="261" t="s">
        <v>231</v>
      </c>
      <c r="B42" s="244">
        <v>402091.17</v>
      </c>
      <c r="C42" s="244">
        <v>4420</v>
      </c>
      <c r="D42" s="244">
        <v>25730.69</v>
      </c>
      <c r="E42" s="249">
        <v>300502.59999999998</v>
      </c>
      <c r="F42" s="249">
        <v>290389.65000000002</v>
      </c>
      <c r="H42" s="245">
        <v>0</v>
      </c>
      <c r="I42" s="245">
        <v>11030</v>
      </c>
      <c r="K42" s="245">
        <v>9725</v>
      </c>
      <c r="L42" s="245">
        <v>838.98</v>
      </c>
      <c r="O42" s="249">
        <v>240050.01</v>
      </c>
      <c r="P42" s="249">
        <v>1732965.71</v>
      </c>
      <c r="R42" s="412">
        <v>765313.95</v>
      </c>
      <c r="S42" s="412">
        <v>123760</v>
      </c>
      <c r="T42" s="412">
        <v>476.49</v>
      </c>
      <c r="V42" s="412">
        <v>543645</v>
      </c>
      <c r="Y42" s="414">
        <v>828091</v>
      </c>
      <c r="AA42" s="414">
        <v>7170</v>
      </c>
      <c r="AB42" s="414">
        <v>373015.79</v>
      </c>
      <c r="AC42" s="414">
        <v>65614.98</v>
      </c>
    </row>
    <row r="43" spans="1:31" x14ac:dyDescent="0.2">
      <c r="A43" s="261" t="s">
        <v>232</v>
      </c>
      <c r="B43" s="244">
        <v>378399.5</v>
      </c>
      <c r="C43" s="244">
        <v>4455</v>
      </c>
      <c r="D43" s="244">
        <v>232885.13</v>
      </c>
      <c r="E43" s="249">
        <v>348720.37</v>
      </c>
      <c r="F43" s="249">
        <v>237734.9</v>
      </c>
      <c r="H43" s="245">
        <v>4200</v>
      </c>
      <c r="I43" s="245">
        <v>-1658.2</v>
      </c>
      <c r="K43" s="245">
        <v>175895.36</v>
      </c>
      <c r="L43" s="245">
        <v>675.62</v>
      </c>
      <c r="P43" s="249">
        <v>2083523.09</v>
      </c>
      <c r="R43" s="412">
        <v>624475.13</v>
      </c>
      <c r="T43" s="412">
        <v>684.55</v>
      </c>
      <c r="V43" s="412">
        <v>375276</v>
      </c>
      <c r="Y43" s="414">
        <v>572220</v>
      </c>
      <c r="Z43" s="414">
        <v>4340</v>
      </c>
      <c r="AB43" s="414">
        <v>389329.05</v>
      </c>
      <c r="AC43" s="414">
        <v>62904.87</v>
      </c>
    </row>
    <row r="44" spans="1:31" x14ac:dyDescent="0.2">
      <c r="A44" s="261" t="s">
        <v>233</v>
      </c>
      <c r="B44" s="244">
        <v>472398.81</v>
      </c>
      <c r="C44" s="244">
        <v>21029</v>
      </c>
      <c r="D44" s="244">
        <v>16465.16</v>
      </c>
      <c r="E44" s="249">
        <v>1047905.95</v>
      </c>
      <c r="F44" s="249">
        <v>185622.42</v>
      </c>
      <c r="H44" s="245">
        <v>0</v>
      </c>
      <c r="I44" s="245">
        <v>12769.43</v>
      </c>
      <c r="K44" s="245">
        <v>210942.43</v>
      </c>
      <c r="L44" s="245">
        <v>59.28</v>
      </c>
      <c r="O44" s="249">
        <v>1921420.69</v>
      </c>
      <c r="R44" s="412">
        <v>414920.58</v>
      </c>
      <c r="T44" s="412">
        <v>413.83</v>
      </c>
      <c r="V44" s="412">
        <v>445044.6</v>
      </c>
      <c r="Y44" s="414">
        <v>754822.6</v>
      </c>
      <c r="AA44" s="414">
        <v>13680</v>
      </c>
      <c r="AB44" s="414">
        <v>370641.02</v>
      </c>
      <c r="AC44" s="414">
        <v>114326.88</v>
      </c>
    </row>
    <row r="45" spans="1:31" x14ac:dyDescent="0.2">
      <c r="A45" s="261" t="s">
        <v>234</v>
      </c>
      <c r="B45" s="244">
        <v>56903.62</v>
      </c>
      <c r="C45" s="244">
        <v>4420</v>
      </c>
      <c r="D45" s="244">
        <v>38991.31</v>
      </c>
      <c r="E45" s="249">
        <v>668192.55000000005</v>
      </c>
      <c r="F45" s="249">
        <v>273606.69</v>
      </c>
      <c r="H45" s="245">
        <v>6500</v>
      </c>
      <c r="I45" s="245">
        <v>10189.65</v>
      </c>
      <c r="K45" s="245">
        <v>129619.78</v>
      </c>
      <c r="L45" s="245">
        <v>3431.46</v>
      </c>
      <c r="O45" s="249">
        <v>109737</v>
      </c>
      <c r="P45" s="249">
        <v>1500565.11</v>
      </c>
      <c r="R45" s="412">
        <v>561303.92000000004</v>
      </c>
      <c r="S45" s="412">
        <v>7500</v>
      </c>
      <c r="T45" s="412">
        <v>192.06</v>
      </c>
      <c r="V45" s="412">
        <v>606662.19999999995</v>
      </c>
      <c r="Y45" s="414">
        <v>849550.2</v>
      </c>
      <c r="AB45" s="414">
        <v>427993.38</v>
      </c>
      <c r="AC45" s="414">
        <v>102741.08</v>
      </c>
    </row>
    <row r="46" spans="1:31" x14ac:dyDescent="0.2">
      <c r="A46" s="261" t="s">
        <v>236</v>
      </c>
      <c r="B46" s="244">
        <v>118406.22</v>
      </c>
      <c r="D46" s="244">
        <v>3494.24</v>
      </c>
      <c r="E46" s="249">
        <v>28478.68</v>
      </c>
      <c r="F46" s="249">
        <v>85262.56</v>
      </c>
      <c r="H46" s="245">
        <v>0</v>
      </c>
      <c r="I46" s="245">
        <v>13495.87</v>
      </c>
      <c r="L46" s="245">
        <v>0</v>
      </c>
      <c r="P46" s="249">
        <v>2280594.58</v>
      </c>
      <c r="R46" s="412">
        <v>511481.98</v>
      </c>
      <c r="T46" s="412">
        <v>216.46</v>
      </c>
      <c r="V46" s="412">
        <v>832062.3</v>
      </c>
      <c r="Y46" s="414">
        <v>1028386.8</v>
      </c>
      <c r="AB46" s="414">
        <v>243725.49</v>
      </c>
      <c r="AC46" s="414">
        <v>94469.85</v>
      </c>
    </row>
    <row r="47" spans="1:31" x14ac:dyDescent="0.2">
      <c r="A47" s="261" t="s">
        <v>240</v>
      </c>
      <c r="B47" s="244">
        <v>564002.05000000005</v>
      </c>
      <c r="D47" s="244">
        <v>20358.86</v>
      </c>
      <c r="E47" s="249">
        <v>5709956.5700000003</v>
      </c>
      <c r="F47" s="249">
        <v>1894672.33</v>
      </c>
      <c r="H47" s="245">
        <v>0</v>
      </c>
      <c r="I47" s="245">
        <v>20316</v>
      </c>
      <c r="N47" s="249">
        <v>-1378318.91</v>
      </c>
      <c r="O47" s="249">
        <v>54917.87</v>
      </c>
      <c r="P47" s="249">
        <v>2114009</v>
      </c>
      <c r="R47" s="412">
        <v>396378.41</v>
      </c>
      <c r="T47" s="412">
        <v>79.72</v>
      </c>
      <c r="V47" s="412">
        <v>438165</v>
      </c>
      <c r="Y47" s="414">
        <v>561169</v>
      </c>
      <c r="AB47" s="414">
        <v>408882.28</v>
      </c>
      <c r="AC47" s="414">
        <v>178627.92</v>
      </c>
    </row>
    <row r="48" spans="1:31" x14ac:dyDescent="0.2">
      <c r="A48" s="261" t="s">
        <v>241</v>
      </c>
      <c r="B48" s="244">
        <v>746090.06</v>
      </c>
      <c r="C48" s="244">
        <v>16900</v>
      </c>
      <c r="D48" s="244">
        <v>20183.21</v>
      </c>
      <c r="E48" s="249">
        <v>3432638.44</v>
      </c>
      <c r="F48" s="249">
        <v>123254.75</v>
      </c>
      <c r="H48" s="245">
        <v>0</v>
      </c>
      <c r="I48" s="245">
        <v>17547.5</v>
      </c>
      <c r="K48" s="245">
        <v>408900</v>
      </c>
      <c r="L48" s="245">
        <v>29.91</v>
      </c>
      <c r="O48" s="249">
        <v>-121242.38</v>
      </c>
      <c r="P48" s="249">
        <v>1646714.98</v>
      </c>
      <c r="R48" s="412">
        <v>552325</v>
      </c>
      <c r="T48" s="412">
        <v>360.46</v>
      </c>
      <c r="V48" s="412">
        <v>244597.5</v>
      </c>
      <c r="Y48" s="414">
        <v>409687.5</v>
      </c>
      <c r="AA48" s="414">
        <v>4082.12</v>
      </c>
      <c r="AB48" s="414">
        <v>301575.86</v>
      </c>
      <c r="AC48" s="414">
        <v>128015.82</v>
      </c>
    </row>
    <row r="49" spans="1:31" x14ac:dyDescent="0.2">
      <c r="A49" s="261" t="s">
        <v>242</v>
      </c>
      <c r="B49" s="244">
        <v>855827.04</v>
      </c>
      <c r="D49" s="244">
        <v>21757</v>
      </c>
      <c r="E49" s="249">
        <v>1549468.19</v>
      </c>
      <c r="F49" s="249">
        <v>2021452.03</v>
      </c>
      <c r="G49" s="249">
        <v>73999</v>
      </c>
      <c r="H49" s="245">
        <v>0</v>
      </c>
      <c r="I49" s="245">
        <v>11880</v>
      </c>
      <c r="O49" s="249">
        <v>-37661.99</v>
      </c>
      <c r="P49" s="249">
        <v>2273364.33</v>
      </c>
      <c r="R49" s="412">
        <v>49875.07</v>
      </c>
      <c r="T49" s="412">
        <v>1559.48</v>
      </c>
      <c r="V49" s="412">
        <v>341220</v>
      </c>
      <c r="Y49" s="414">
        <v>501560</v>
      </c>
      <c r="AB49" s="414">
        <v>149225.82999999999</v>
      </c>
      <c r="AC49" s="414">
        <v>117783.18</v>
      </c>
    </row>
    <row r="50" spans="1:31" x14ac:dyDescent="0.2">
      <c r="A50" s="261" t="s">
        <v>246</v>
      </c>
      <c r="B50" s="244">
        <v>641873.96</v>
      </c>
      <c r="C50" s="244">
        <v>0</v>
      </c>
      <c r="D50" s="244">
        <v>14972.22</v>
      </c>
      <c r="E50" s="249">
        <v>59327.05</v>
      </c>
      <c r="F50" s="249">
        <v>671585.58</v>
      </c>
      <c r="H50" s="245">
        <v>0</v>
      </c>
      <c r="I50" s="245">
        <v>0</v>
      </c>
      <c r="K50" s="245">
        <v>217794</v>
      </c>
      <c r="L50" s="245">
        <v>2525.3000000000002</v>
      </c>
      <c r="O50" s="249">
        <v>32313.8</v>
      </c>
      <c r="P50" s="249">
        <v>2191305.25</v>
      </c>
      <c r="Q50" s="412">
        <v>737.81</v>
      </c>
      <c r="R50" s="412">
        <v>496545.79</v>
      </c>
      <c r="V50" s="412">
        <v>584795.96</v>
      </c>
      <c r="Y50" s="414">
        <v>737633.96</v>
      </c>
      <c r="AB50" s="414">
        <v>329064.8</v>
      </c>
      <c r="AC50" s="414">
        <v>105874.98</v>
      </c>
      <c r="AD50" s="414">
        <v>11600</v>
      </c>
    </row>
    <row r="51" spans="1:31" x14ac:dyDescent="0.2">
      <c r="A51" s="261" t="s">
        <v>247</v>
      </c>
      <c r="B51" s="244">
        <v>1933048.46</v>
      </c>
      <c r="C51" s="244">
        <v>6000</v>
      </c>
      <c r="D51" s="244">
        <v>50099.8</v>
      </c>
      <c r="E51" s="249">
        <v>994887.78</v>
      </c>
      <c r="F51" s="249">
        <v>188286.66</v>
      </c>
      <c r="H51" s="245">
        <v>0</v>
      </c>
      <c r="I51" s="245">
        <v>0</v>
      </c>
      <c r="K51" s="245">
        <v>910805.09</v>
      </c>
      <c r="L51" s="245">
        <v>1469.85</v>
      </c>
      <c r="P51" s="249">
        <v>2281491.52</v>
      </c>
      <c r="R51" s="412">
        <v>1076263.68</v>
      </c>
      <c r="S51" s="412">
        <v>32500</v>
      </c>
      <c r="T51" s="412">
        <v>2218.34</v>
      </c>
      <c r="V51" s="412">
        <v>1291440.3</v>
      </c>
      <c r="Y51" s="414">
        <v>1497166.3</v>
      </c>
      <c r="Z51" s="414">
        <v>6990</v>
      </c>
      <c r="AB51" s="414">
        <v>1291751.19</v>
      </c>
      <c r="AC51" s="414">
        <v>124787.66</v>
      </c>
    </row>
    <row r="52" spans="1:31" x14ac:dyDescent="0.2">
      <c r="A52" s="261" t="s">
        <v>248</v>
      </c>
      <c r="B52" s="244">
        <v>112528.66</v>
      </c>
      <c r="C52" s="244">
        <v>14192</v>
      </c>
      <c r="D52" s="244">
        <v>49230.02</v>
      </c>
      <c r="E52" s="249">
        <v>53046.85</v>
      </c>
      <c r="F52" s="249">
        <v>1469829.74</v>
      </c>
      <c r="H52" s="245">
        <v>0</v>
      </c>
      <c r="I52" s="245">
        <v>0</v>
      </c>
      <c r="K52" s="245">
        <v>16560</v>
      </c>
      <c r="L52" s="245">
        <v>1398.52</v>
      </c>
      <c r="O52" s="249">
        <v>900</v>
      </c>
      <c r="P52" s="249">
        <v>2647377.69</v>
      </c>
      <c r="R52" s="412">
        <v>839999.06</v>
      </c>
      <c r="T52" s="412">
        <v>123.2</v>
      </c>
      <c r="V52" s="412">
        <v>929447.16</v>
      </c>
      <c r="W52" s="412">
        <v>50000</v>
      </c>
      <c r="Y52" s="414">
        <v>1021214.16</v>
      </c>
      <c r="AB52" s="414">
        <v>633364.34</v>
      </c>
      <c r="AC52" s="414">
        <v>97289.82</v>
      </c>
    </row>
    <row r="53" spans="1:31" x14ac:dyDescent="0.2">
      <c r="A53" s="261" t="s">
        <v>249</v>
      </c>
      <c r="B53" s="244">
        <v>1417419.42</v>
      </c>
      <c r="D53" s="244">
        <v>46103.46</v>
      </c>
      <c r="E53" s="249">
        <v>159903.66</v>
      </c>
      <c r="F53" s="249">
        <v>344762.23</v>
      </c>
      <c r="H53" s="245">
        <v>0</v>
      </c>
      <c r="I53" s="245">
        <v>0</v>
      </c>
      <c r="J53" s="245">
        <v>175560</v>
      </c>
      <c r="K53" s="245">
        <v>1100722.28</v>
      </c>
      <c r="L53" s="245">
        <v>3001.18</v>
      </c>
      <c r="P53" s="249">
        <v>4706462.17</v>
      </c>
      <c r="R53" s="412">
        <v>1057039.5</v>
      </c>
      <c r="V53" s="412">
        <v>884752.4</v>
      </c>
      <c r="Y53" s="414">
        <v>1137191.3999999999</v>
      </c>
      <c r="AB53" s="414">
        <v>741338.09</v>
      </c>
      <c r="AC53" s="414">
        <v>93641.88</v>
      </c>
      <c r="AE53" s="414">
        <v>50000</v>
      </c>
    </row>
    <row r="54" spans="1:31" x14ac:dyDescent="0.2">
      <c r="A54" s="261" t="s">
        <v>253</v>
      </c>
      <c r="B54" s="244">
        <v>1203411.54</v>
      </c>
      <c r="C54" s="244">
        <v>3448</v>
      </c>
      <c r="D54" s="244">
        <v>60827.23</v>
      </c>
      <c r="E54" s="249">
        <v>1082255.55</v>
      </c>
      <c r="F54" s="249">
        <v>1184653.68</v>
      </c>
      <c r="K54" s="245">
        <v>175150</v>
      </c>
      <c r="L54" s="245">
        <v>-20846.099999999999</v>
      </c>
      <c r="P54" s="249">
        <v>954921</v>
      </c>
      <c r="R54" s="412">
        <v>232094.67</v>
      </c>
      <c r="T54" s="412">
        <v>1420.56</v>
      </c>
      <c r="X54" s="412">
        <v>1906825.74</v>
      </c>
      <c r="Y54" s="414">
        <v>194144</v>
      </c>
      <c r="AA54" s="414">
        <v>2785</v>
      </c>
      <c r="AB54" s="414">
        <v>286148</v>
      </c>
      <c r="AC54" s="414">
        <v>127095.81</v>
      </c>
      <c r="AE54" s="414">
        <v>49835</v>
      </c>
    </row>
    <row r="55" spans="1:31" x14ac:dyDescent="0.2">
      <c r="A55" s="261" t="s">
        <v>254</v>
      </c>
      <c r="B55" s="244">
        <v>1962189.76</v>
      </c>
      <c r="C55" s="244">
        <v>0</v>
      </c>
      <c r="D55" s="244">
        <v>82771.360000000001</v>
      </c>
      <c r="E55" s="249">
        <v>1866076.03</v>
      </c>
      <c r="F55" s="249">
        <v>365778.09</v>
      </c>
      <c r="K55" s="245">
        <v>1604338.13</v>
      </c>
      <c r="L55" s="245">
        <v>-18841</v>
      </c>
      <c r="O55" s="249">
        <v>329926.73</v>
      </c>
      <c r="P55" s="249">
        <v>2528782.23</v>
      </c>
      <c r="R55" s="412">
        <v>251313.91</v>
      </c>
      <c r="T55" s="412">
        <v>1975.78</v>
      </c>
      <c r="X55" s="412">
        <v>2078599.56</v>
      </c>
      <c r="Y55" s="414">
        <v>341243</v>
      </c>
      <c r="AA55" s="414">
        <v>17274</v>
      </c>
      <c r="AB55" s="414">
        <v>848015.33</v>
      </c>
      <c r="AC55" s="414">
        <v>169219.66</v>
      </c>
      <c r="AE55" s="414">
        <v>1122050</v>
      </c>
    </row>
    <row r="56" spans="1:31" x14ac:dyDescent="0.2">
      <c r="A56" s="261" t="s">
        <v>255</v>
      </c>
      <c r="B56" s="244">
        <v>78372.44</v>
      </c>
      <c r="D56" s="244">
        <v>25518</v>
      </c>
      <c r="E56" s="249">
        <v>870237.04</v>
      </c>
      <c r="F56" s="249">
        <v>173645.55</v>
      </c>
      <c r="K56" s="245">
        <v>-369273</v>
      </c>
      <c r="L56" s="245">
        <v>179.03</v>
      </c>
      <c r="P56" s="249">
        <v>2500517.0699999998</v>
      </c>
      <c r="R56" s="412">
        <v>191556.04</v>
      </c>
      <c r="T56" s="412">
        <v>343.18</v>
      </c>
      <c r="X56" s="412">
        <v>808512.25</v>
      </c>
      <c r="Y56" s="414">
        <v>155446</v>
      </c>
      <c r="Z56" s="414">
        <v>10689</v>
      </c>
      <c r="AB56" s="414">
        <v>568645.18999999994</v>
      </c>
      <c r="AC56" s="414">
        <v>105680.52</v>
      </c>
      <c r="AE56" s="414">
        <v>225000</v>
      </c>
    </row>
    <row r="57" spans="1:31" x14ac:dyDescent="0.2">
      <c r="A57" s="261" t="s">
        <v>256</v>
      </c>
      <c r="B57" s="244">
        <v>402107.75</v>
      </c>
      <c r="C57" s="244">
        <v>10920</v>
      </c>
      <c r="D57" s="244">
        <v>44587.81</v>
      </c>
      <c r="E57" s="249">
        <v>511772.11</v>
      </c>
      <c r="F57" s="249">
        <v>415787.17</v>
      </c>
      <c r="K57" s="245">
        <v>0</v>
      </c>
      <c r="L57" s="245">
        <v>-8825.5</v>
      </c>
      <c r="O57" s="249">
        <v>758568</v>
      </c>
      <c r="P57" s="249">
        <v>1946573.94</v>
      </c>
      <c r="R57" s="412">
        <v>656846.09</v>
      </c>
      <c r="T57" s="412">
        <v>696.22</v>
      </c>
      <c r="X57" s="412">
        <v>1163628.8</v>
      </c>
      <c r="Y57" s="414">
        <v>317305</v>
      </c>
      <c r="Z57" s="414">
        <v>12849</v>
      </c>
      <c r="AB57" s="414">
        <v>1223427.1299999999</v>
      </c>
      <c r="AC57" s="414">
        <v>134925.9</v>
      </c>
      <c r="AE57" s="414">
        <v>48384</v>
      </c>
    </row>
    <row r="58" spans="1:31" x14ac:dyDescent="0.2">
      <c r="A58" s="261" t="s">
        <v>257</v>
      </c>
      <c r="B58" s="244">
        <v>484045.01</v>
      </c>
      <c r="C58" s="244">
        <v>12000</v>
      </c>
      <c r="D58" s="244">
        <v>33776.54</v>
      </c>
      <c r="E58" s="249">
        <v>334780.65000000002</v>
      </c>
      <c r="F58" s="249">
        <v>181342.84</v>
      </c>
      <c r="K58" s="245">
        <v>163735.51999999999</v>
      </c>
      <c r="L58" s="245">
        <v>6546</v>
      </c>
      <c r="P58" s="249">
        <v>-980950.37</v>
      </c>
      <c r="R58" s="412">
        <v>161112.71</v>
      </c>
      <c r="T58" s="412">
        <v>472.13</v>
      </c>
      <c r="U58" s="412">
        <v>2000</v>
      </c>
      <c r="X58" s="412">
        <v>751139.33</v>
      </c>
      <c r="Y58" s="414">
        <v>115177</v>
      </c>
      <c r="Z58" s="414">
        <v>1212</v>
      </c>
      <c r="AB58" s="414">
        <v>354922.41</v>
      </c>
      <c r="AC58" s="414">
        <v>34692.160000000003</v>
      </c>
    </row>
    <row r="59" spans="1:31" x14ac:dyDescent="0.2">
      <c r="A59" s="261" t="s">
        <v>258</v>
      </c>
      <c r="B59" s="244">
        <v>404357.04</v>
      </c>
      <c r="D59" s="244">
        <v>15858.05</v>
      </c>
      <c r="E59" s="249">
        <v>908446.79</v>
      </c>
      <c r="F59" s="249">
        <v>103590.97</v>
      </c>
      <c r="G59" s="249">
        <v>0</v>
      </c>
      <c r="K59" s="245">
        <v>170945</v>
      </c>
      <c r="L59" s="245">
        <v>-11</v>
      </c>
      <c r="P59" s="249">
        <v>1692734</v>
      </c>
      <c r="R59" s="412">
        <v>94073.16</v>
      </c>
      <c r="T59" s="412">
        <v>501.15</v>
      </c>
      <c r="X59" s="412">
        <v>356125.02</v>
      </c>
      <c r="Y59" s="414">
        <v>94485</v>
      </c>
      <c r="Z59" s="414">
        <v>3392</v>
      </c>
      <c r="AB59" s="414">
        <v>172260.12</v>
      </c>
      <c r="AC59" s="414">
        <v>84746.22</v>
      </c>
      <c r="AE59" s="414">
        <v>45952</v>
      </c>
    </row>
    <row r="60" spans="1:31" x14ac:dyDescent="0.2">
      <c r="A60" s="261" t="s">
        <v>262</v>
      </c>
      <c r="B60" s="244">
        <v>352226.94</v>
      </c>
      <c r="C60" s="244">
        <v>13400</v>
      </c>
      <c r="D60" s="244">
        <v>10349.129999999999</v>
      </c>
      <c r="E60" s="249">
        <v>663739.48</v>
      </c>
      <c r="F60" s="249">
        <v>-613561.98</v>
      </c>
      <c r="H60" s="245">
        <v>0</v>
      </c>
      <c r="I60" s="245">
        <v>0</v>
      </c>
      <c r="L60" s="245">
        <v>52850</v>
      </c>
      <c r="O60" s="249">
        <v>727282</v>
      </c>
      <c r="P60" s="249">
        <v>2210713.7999999998</v>
      </c>
      <c r="R60" s="412">
        <v>680976.95</v>
      </c>
      <c r="T60" s="412">
        <v>274.58</v>
      </c>
      <c r="V60" s="412">
        <v>498854</v>
      </c>
      <c r="X60" s="412">
        <v>65374.17</v>
      </c>
      <c r="Y60" s="414">
        <v>646136</v>
      </c>
      <c r="AB60" s="414">
        <v>301491.71000000002</v>
      </c>
      <c r="AC60" s="414">
        <v>198116.94</v>
      </c>
    </row>
    <row r="61" spans="1:31" x14ac:dyDescent="0.2">
      <c r="A61" s="261" t="s">
        <v>263</v>
      </c>
      <c r="B61" s="244">
        <v>429557.08</v>
      </c>
      <c r="D61" s="244">
        <v>336642.48</v>
      </c>
      <c r="E61" s="249">
        <v>452105.32</v>
      </c>
      <c r="F61" s="249">
        <v>155236.07999999999</v>
      </c>
      <c r="H61" s="245">
        <v>14080</v>
      </c>
      <c r="I61" s="245">
        <v>14275</v>
      </c>
      <c r="K61" s="245">
        <v>43819</v>
      </c>
      <c r="M61" s="249">
        <v>100</v>
      </c>
      <c r="O61" s="249">
        <v>201457.99</v>
      </c>
      <c r="P61" s="249">
        <v>1549075.07</v>
      </c>
      <c r="R61" s="412">
        <v>1264848.77</v>
      </c>
      <c r="S61" s="412">
        <v>40340</v>
      </c>
      <c r="T61" s="412">
        <v>1511.7</v>
      </c>
      <c r="V61" s="412">
        <v>584933.5</v>
      </c>
      <c r="Y61" s="414">
        <v>794365.5</v>
      </c>
      <c r="AB61" s="414">
        <v>674804.61</v>
      </c>
      <c r="AC61" s="414">
        <v>142653.38</v>
      </c>
    </row>
    <row r="62" spans="1:31" x14ac:dyDescent="0.2">
      <c r="A62" s="261" t="s">
        <v>264</v>
      </c>
      <c r="B62" s="244">
        <v>118139.41</v>
      </c>
      <c r="C62" s="244">
        <v>127700</v>
      </c>
      <c r="D62" s="244">
        <v>40569.040000000001</v>
      </c>
      <c r="E62" s="249">
        <v>43924.52</v>
      </c>
      <c r="F62" s="249">
        <v>237005.86</v>
      </c>
      <c r="I62" s="245">
        <v>17322.919999999998</v>
      </c>
      <c r="K62" s="245">
        <v>3300</v>
      </c>
      <c r="O62" s="249">
        <v>962101.68</v>
      </c>
      <c r="P62" s="249">
        <v>3406179.86</v>
      </c>
      <c r="R62" s="412">
        <v>1179591.8400000001</v>
      </c>
      <c r="S62" s="412">
        <v>289000</v>
      </c>
      <c r="T62" s="412">
        <v>1207.52</v>
      </c>
      <c r="V62" s="412">
        <v>962039.56</v>
      </c>
      <c r="X62" s="412">
        <v>45051.65</v>
      </c>
      <c r="Y62" s="414">
        <v>1187459.56</v>
      </c>
      <c r="AB62" s="414">
        <v>617075.34</v>
      </c>
      <c r="AC62" s="414">
        <v>50144.160000000003</v>
      </c>
    </row>
    <row r="63" spans="1:31" x14ac:dyDescent="0.2">
      <c r="A63" s="261" t="s">
        <v>265</v>
      </c>
      <c r="B63" s="244">
        <v>595173.06999999995</v>
      </c>
      <c r="C63" s="244">
        <v>14500</v>
      </c>
      <c r="D63" s="244">
        <v>4701.54</v>
      </c>
      <c r="E63" s="249">
        <v>181879.76</v>
      </c>
      <c r="F63" s="249">
        <v>230645.57</v>
      </c>
      <c r="H63" s="245">
        <v>0</v>
      </c>
      <c r="I63" s="245">
        <v>106470</v>
      </c>
      <c r="K63" s="245">
        <v>448278</v>
      </c>
      <c r="L63" s="245">
        <v>-99.35</v>
      </c>
      <c r="P63" s="249">
        <v>1679166.57</v>
      </c>
      <c r="R63" s="412">
        <v>916723.55</v>
      </c>
      <c r="T63" s="412">
        <v>335.43</v>
      </c>
      <c r="V63" s="412">
        <v>199064.1</v>
      </c>
      <c r="Y63" s="414">
        <v>444142.1</v>
      </c>
      <c r="AB63" s="414">
        <v>318104.92</v>
      </c>
      <c r="AC63" s="414">
        <v>23151.78</v>
      </c>
    </row>
    <row r="64" spans="1:31" x14ac:dyDescent="0.2">
      <c r="A64" s="261" t="s">
        <v>266</v>
      </c>
      <c r="B64" s="244">
        <v>171964.23</v>
      </c>
      <c r="D64" s="244">
        <v>20546.57</v>
      </c>
      <c r="E64" s="249">
        <v>493302.12</v>
      </c>
      <c r="F64" s="249">
        <v>280501.61</v>
      </c>
      <c r="H64" s="245">
        <v>0</v>
      </c>
      <c r="I64" s="245">
        <v>74425</v>
      </c>
      <c r="K64" s="245">
        <v>26700</v>
      </c>
      <c r="L64" s="245">
        <v>21600</v>
      </c>
      <c r="P64" s="249">
        <v>1290095.46</v>
      </c>
      <c r="R64" s="412">
        <v>771751.86</v>
      </c>
      <c r="S64" s="412">
        <v>27000</v>
      </c>
      <c r="T64" s="412">
        <v>207.43</v>
      </c>
      <c r="V64" s="412">
        <v>656321.69999999995</v>
      </c>
      <c r="X64" s="412">
        <v>50826.93</v>
      </c>
      <c r="Y64" s="414">
        <v>811577.7</v>
      </c>
      <c r="AB64" s="414">
        <v>346896.55</v>
      </c>
      <c r="AC64" s="414">
        <v>81177.75</v>
      </c>
    </row>
    <row r="65" spans="1:31" x14ac:dyDescent="0.2">
      <c r="A65" s="261" t="s">
        <v>267</v>
      </c>
      <c r="B65" s="244">
        <v>782121.17</v>
      </c>
      <c r="D65" s="244">
        <v>36891.53</v>
      </c>
      <c r="E65" s="249">
        <v>48051.64</v>
      </c>
      <c r="F65" s="249">
        <v>18499</v>
      </c>
      <c r="H65" s="245">
        <v>5730</v>
      </c>
      <c r="I65" s="245">
        <v>299080</v>
      </c>
      <c r="K65" s="245">
        <v>133824</v>
      </c>
      <c r="O65" s="249">
        <v>86809.7</v>
      </c>
      <c r="P65" s="249">
        <v>2056145.55</v>
      </c>
      <c r="R65" s="412">
        <v>991987.28</v>
      </c>
      <c r="T65" s="412">
        <v>813.77</v>
      </c>
      <c r="V65" s="412">
        <v>586385.62</v>
      </c>
      <c r="Y65" s="414">
        <v>891201.62</v>
      </c>
      <c r="AA65" s="414">
        <v>23448</v>
      </c>
      <c r="AB65" s="414">
        <v>402798.41</v>
      </c>
      <c r="AC65" s="414">
        <v>49484.82</v>
      </c>
    </row>
    <row r="66" spans="1:31" x14ac:dyDescent="0.2">
      <c r="A66" s="261" t="s">
        <v>271</v>
      </c>
      <c r="B66" s="244">
        <v>728314.57</v>
      </c>
      <c r="D66" s="244">
        <v>93387.1</v>
      </c>
      <c r="E66" s="249">
        <v>567270.05000000005</v>
      </c>
      <c r="F66" s="249">
        <v>358096.64000000001</v>
      </c>
      <c r="H66" s="245">
        <v>0</v>
      </c>
      <c r="I66" s="245">
        <v>14302.81</v>
      </c>
      <c r="K66" s="245">
        <v>98735</v>
      </c>
      <c r="L66" s="245">
        <v>18462.54</v>
      </c>
      <c r="O66" s="249">
        <v>-1271880.18</v>
      </c>
      <c r="P66" s="249">
        <v>2912713.08</v>
      </c>
      <c r="R66" s="412">
        <v>1272659.29</v>
      </c>
      <c r="Y66" s="414">
        <v>259363</v>
      </c>
      <c r="AB66" s="414">
        <v>816468.28</v>
      </c>
      <c r="AC66" s="414">
        <v>156355.9</v>
      </c>
      <c r="AE66" s="414">
        <v>51750</v>
      </c>
    </row>
    <row r="67" spans="1:31" x14ac:dyDescent="0.2">
      <c r="A67" s="261" t="s">
        <v>272</v>
      </c>
      <c r="B67" s="244">
        <v>533364.49</v>
      </c>
      <c r="D67" s="244">
        <v>51028.91</v>
      </c>
      <c r="E67" s="249">
        <v>831228.2</v>
      </c>
      <c r="F67" s="249">
        <v>378877.29</v>
      </c>
      <c r="H67" s="245">
        <v>12570</v>
      </c>
      <c r="I67" s="245">
        <v>16299.5</v>
      </c>
      <c r="K67" s="245">
        <v>48600</v>
      </c>
      <c r="L67" s="245">
        <v>1750</v>
      </c>
      <c r="P67" s="249">
        <v>1364480.05</v>
      </c>
      <c r="R67" s="412">
        <v>679865.25</v>
      </c>
      <c r="S67" s="412">
        <v>95100</v>
      </c>
      <c r="T67" s="412">
        <v>799.96</v>
      </c>
      <c r="Y67" s="414">
        <v>225486</v>
      </c>
      <c r="AB67" s="414">
        <v>400503.87</v>
      </c>
      <c r="AC67" s="414">
        <v>106484.45</v>
      </c>
    </row>
    <row r="68" spans="1:31" x14ac:dyDescent="0.2">
      <c r="A68" s="261" t="s">
        <v>273</v>
      </c>
      <c r="B68" s="244">
        <v>203960.92</v>
      </c>
      <c r="D68" s="244">
        <v>16800.98</v>
      </c>
      <c r="E68" s="249">
        <v>810238.16</v>
      </c>
      <c r="F68" s="249">
        <v>250237.45</v>
      </c>
      <c r="H68" s="245">
        <v>18660</v>
      </c>
      <c r="I68" s="245">
        <v>21548.799999999999</v>
      </c>
      <c r="L68" s="245">
        <v>3347.34</v>
      </c>
      <c r="N68" s="249">
        <v>-955595.87</v>
      </c>
      <c r="P68" s="249">
        <v>2067672.51</v>
      </c>
      <c r="R68" s="412">
        <v>747529.93</v>
      </c>
      <c r="S68" s="412">
        <v>35800</v>
      </c>
      <c r="T68" s="412">
        <v>637.01</v>
      </c>
      <c r="Y68" s="414">
        <v>84186</v>
      </c>
      <c r="AB68" s="414">
        <v>398287.76</v>
      </c>
      <c r="AC68" s="414">
        <v>126631.45</v>
      </c>
    </row>
    <row r="69" spans="1:31" x14ac:dyDescent="0.2">
      <c r="A69" s="261" t="s">
        <v>274</v>
      </c>
      <c r="B69" s="244">
        <v>205985</v>
      </c>
      <c r="D69" s="244">
        <v>10067.09</v>
      </c>
      <c r="E69" s="249">
        <v>1134826.6000000001</v>
      </c>
      <c r="F69" s="249">
        <v>343400.97</v>
      </c>
      <c r="H69" s="245">
        <v>0</v>
      </c>
      <c r="I69" s="245">
        <v>-1259.7</v>
      </c>
      <c r="L69" s="245">
        <v>-975</v>
      </c>
      <c r="O69" s="249">
        <v>3980.69</v>
      </c>
      <c r="P69" s="249">
        <v>2226508.67</v>
      </c>
      <c r="R69" s="412">
        <v>1115622.49</v>
      </c>
      <c r="T69" s="412">
        <v>507.15</v>
      </c>
      <c r="V69" s="412">
        <v>160000</v>
      </c>
      <c r="Y69" s="414">
        <v>158950</v>
      </c>
      <c r="AA69" s="414">
        <v>304</v>
      </c>
      <c r="AB69" s="414">
        <v>704100.24</v>
      </c>
      <c r="AC69" s="414">
        <v>123836.87</v>
      </c>
    </row>
    <row r="70" spans="1:31" x14ac:dyDescent="0.2">
      <c r="A70" s="274" t="s">
        <v>275</v>
      </c>
      <c r="B70" s="244">
        <v>405181.15</v>
      </c>
      <c r="C70" s="244">
        <v>31040</v>
      </c>
      <c r="D70" s="244">
        <v>96753.35</v>
      </c>
      <c r="E70" s="249">
        <v>379818.57</v>
      </c>
      <c r="F70" s="249">
        <v>569861</v>
      </c>
      <c r="H70" s="245">
        <v>11500</v>
      </c>
      <c r="I70" s="245">
        <v>18212.77</v>
      </c>
      <c r="K70" s="245">
        <v>263940</v>
      </c>
      <c r="L70" s="245">
        <v>2835.2</v>
      </c>
      <c r="O70" s="249">
        <v>-8</v>
      </c>
      <c r="P70" s="249">
        <v>2114406.96</v>
      </c>
      <c r="R70" s="412">
        <v>1190907.72</v>
      </c>
      <c r="T70" s="412">
        <v>542.16999999999996</v>
      </c>
      <c r="Y70" s="414">
        <v>253201</v>
      </c>
      <c r="AB70" s="414">
        <v>878771.59</v>
      </c>
      <c r="AC70" s="414">
        <v>115281.13</v>
      </c>
      <c r="AE70" s="414">
        <v>5000</v>
      </c>
    </row>
    <row r="75" spans="1:31" ht="24" x14ac:dyDescent="0.55000000000000004">
      <c r="A75" s="194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00B050"/>
  </sheetPr>
  <dimension ref="A1:AN123"/>
  <sheetViews>
    <sheetView topLeftCell="A6" zoomScale="60" zoomScaleNormal="60" workbookViewId="0">
      <selection activeCell="A12" sqref="A12"/>
    </sheetView>
  </sheetViews>
  <sheetFormatPr defaultColWidth="9" defaultRowHeight="14.25" x14ac:dyDescent="0.2"/>
  <cols>
    <col min="1" max="1" width="6.125" style="1" bestFit="1" customWidth="1"/>
    <col min="2" max="2" width="14.5" style="1" bestFit="1" customWidth="1"/>
    <col min="3" max="3" width="8.25" style="65" bestFit="1" customWidth="1"/>
    <col min="4" max="4" width="26.875" style="65" customWidth="1"/>
    <col min="5" max="5" width="42.375" style="250" bestFit="1" customWidth="1"/>
    <col min="6" max="6" width="34.875" style="89" bestFit="1" customWidth="1"/>
    <col min="7" max="7" width="33.875" style="89" bestFit="1" customWidth="1"/>
    <col min="8" max="8" width="25.5" style="89" bestFit="1" customWidth="1"/>
    <col min="9" max="9" width="24.875" style="89" bestFit="1" customWidth="1"/>
    <col min="10" max="11" width="17" style="250" bestFit="1" customWidth="1"/>
    <col min="12" max="12" width="19.125" style="232" bestFit="1" customWidth="1"/>
    <col min="13" max="13" width="21" style="232" bestFit="1" customWidth="1"/>
    <col min="14" max="14" width="20.5" style="232" bestFit="1" customWidth="1"/>
    <col min="15" max="15" width="22.875" style="232" bestFit="1" customWidth="1"/>
    <col min="16" max="16" width="24.875" style="250" bestFit="1" customWidth="1"/>
    <col min="17" max="18" width="28.625" style="250" bestFit="1" customWidth="1"/>
    <col min="19" max="19" width="17" style="250" bestFit="1" customWidth="1"/>
    <col min="20" max="20" width="28.875" style="73" bestFit="1" customWidth="1"/>
    <col min="21" max="21" width="46" style="73" bestFit="1" customWidth="1"/>
    <col min="22" max="22" width="46.625" style="73" bestFit="1" customWidth="1"/>
    <col min="23" max="23" width="30.125" style="73" bestFit="1" customWidth="1"/>
    <col min="24" max="24" width="57" style="73" bestFit="1" customWidth="1"/>
    <col min="25" max="25" width="17" style="232" bestFit="1" customWidth="1"/>
    <col min="26" max="26" width="21.625" style="232" bestFit="1" customWidth="1"/>
    <col min="27" max="27" width="28" style="232" bestFit="1" customWidth="1"/>
    <col min="28" max="28" width="26.375" style="232" bestFit="1" customWidth="1"/>
    <col min="29" max="29" width="44.875" style="232" bestFit="1" customWidth="1"/>
    <col min="30" max="30" width="32.375" style="232" bestFit="1" customWidth="1"/>
    <col min="31" max="31" width="32.875" style="232" bestFit="1" customWidth="1"/>
    <col min="32" max="32" width="34.25" style="232" bestFit="1" customWidth="1"/>
    <col min="33" max="34" width="9" style="232"/>
    <col min="35" max="35" width="17.25" style="41" bestFit="1" customWidth="1"/>
    <col min="36" max="36" width="14.5" style="28" bestFit="1" customWidth="1"/>
    <col min="37" max="37" width="15.125" style="25" bestFit="1" customWidth="1"/>
    <col min="38" max="38" width="16.125" style="37" bestFit="1" customWidth="1"/>
    <col min="39" max="39" width="16.125" style="35" bestFit="1" customWidth="1"/>
    <col min="40" max="40" width="15.75" style="26" bestFit="1" customWidth="1"/>
    <col min="41" max="16384" width="9" style="1"/>
  </cols>
  <sheetData>
    <row r="1" spans="1:40" x14ac:dyDescent="0.2">
      <c r="E1" s="250" t="s">
        <v>2459</v>
      </c>
      <c r="F1" s="89" t="s">
        <v>2460</v>
      </c>
      <c r="G1" s="89" t="s">
        <v>2461</v>
      </c>
      <c r="H1" s="89" t="s">
        <v>2462</v>
      </c>
      <c r="I1" s="89" t="s">
        <v>2608</v>
      </c>
      <c r="J1" s="250" t="s">
        <v>2463</v>
      </c>
      <c r="K1" s="250" t="s">
        <v>2464</v>
      </c>
      <c r="L1" s="232" t="s">
        <v>2466</v>
      </c>
      <c r="M1" s="232" t="s">
        <v>2467</v>
      </c>
      <c r="N1" s="232" t="s">
        <v>2469</v>
      </c>
      <c r="O1" s="232" t="s">
        <v>2470</v>
      </c>
      <c r="P1" s="250" t="s">
        <v>2471</v>
      </c>
      <c r="Q1" s="250" t="s">
        <v>2472</v>
      </c>
      <c r="R1" s="250" t="s">
        <v>2473</v>
      </c>
      <c r="S1" s="250" t="s">
        <v>2474</v>
      </c>
      <c r="T1" s="73" t="s">
        <v>2476</v>
      </c>
      <c r="U1" s="73" t="s">
        <v>2477</v>
      </c>
      <c r="V1" s="73" t="s">
        <v>2478</v>
      </c>
      <c r="W1" s="73" t="s">
        <v>2480</v>
      </c>
      <c r="X1" s="73" t="s">
        <v>2482</v>
      </c>
      <c r="Y1" s="232" t="s">
        <v>2483</v>
      </c>
      <c r="Z1" s="232" t="s">
        <v>2946</v>
      </c>
      <c r="AA1" s="232" t="s">
        <v>2484</v>
      </c>
      <c r="AB1" s="232" t="s">
        <v>2485</v>
      </c>
      <c r="AC1" s="232" t="s">
        <v>2486</v>
      </c>
      <c r="AD1" s="232" t="s">
        <v>2487</v>
      </c>
      <c r="AE1" s="232" t="s">
        <v>2488</v>
      </c>
      <c r="AF1" s="232" t="s">
        <v>2489</v>
      </c>
      <c r="AG1" s="232" t="s">
        <v>2947</v>
      </c>
      <c r="AI1" s="40" t="s">
        <v>6</v>
      </c>
      <c r="AJ1" s="27" t="s">
        <v>7</v>
      </c>
      <c r="AK1" s="14" t="s">
        <v>8</v>
      </c>
      <c r="AL1" s="17" t="s">
        <v>9</v>
      </c>
      <c r="AM1" s="18" t="s">
        <v>10</v>
      </c>
      <c r="AN1" s="57" t="s">
        <v>11</v>
      </c>
    </row>
    <row r="2" spans="1:40" x14ac:dyDescent="0.2">
      <c r="E2" s="250" t="s">
        <v>2490</v>
      </c>
      <c r="F2" s="89" t="s">
        <v>2491</v>
      </c>
      <c r="G2" s="89" t="s">
        <v>2492</v>
      </c>
      <c r="H2" s="89" t="s">
        <v>2493</v>
      </c>
      <c r="I2" s="89" t="s">
        <v>2614</v>
      </c>
      <c r="J2" s="250" t="s">
        <v>2494</v>
      </c>
      <c r="K2" s="250" t="s">
        <v>2495</v>
      </c>
      <c r="L2" s="232" t="s">
        <v>2497</v>
      </c>
      <c r="M2" s="232" t="s">
        <v>2498</v>
      </c>
      <c r="N2" s="232" t="s">
        <v>2500</v>
      </c>
      <c r="O2" s="232" t="s">
        <v>2501</v>
      </c>
      <c r="P2" s="250" t="s">
        <v>2502</v>
      </c>
      <c r="Q2" s="250" t="s">
        <v>2503</v>
      </c>
      <c r="R2" s="250" t="s">
        <v>2504</v>
      </c>
      <c r="S2" s="250" t="s">
        <v>2505</v>
      </c>
      <c r="T2" s="73" t="s">
        <v>2507</v>
      </c>
      <c r="U2" s="73" t="s">
        <v>2508</v>
      </c>
      <c r="V2" s="73" t="s">
        <v>2509</v>
      </c>
      <c r="W2" s="73" t="s">
        <v>2511</v>
      </c>
      <c r="X2" s="73" t="s">
        <v>2513</v>
      </c>
      <c r="Y2" s="232" t="s">
        <v>2514</v>
      </c>
      <c r="Z2" s="232" t="s">
        <v>2948</v>
      </c>
      <c r="AA2" s="232" t="s">
        <v>2515</v>
      </c>
      <c r="AB2" s="232" t="s">
        <v>2516</v>
      </c>
      <c r="AC2" s="232" t="s">
        <v>2517</v>
      </c>
      <c r="AD2" s="232" t="s">
        <v>2518</v>
      </c>
      <c r="AE2" s="232" t="s">
        <v>2519</v>
      </c>
      <c r="AF2" s="232" t="s">
        <v>2520</v>
      </c>
      <c r="AG2" s="232" t="s">
        <v>2949</v>
      </c>
      <c r="AI2" s="40"/>
      <c r="AJ2" s="27"/>
      <c r="AK2" s="14"/>
      <c r="AL2" s="19"/>
      <c r="AM2" s="20"/>
      <c r="AN2" s="14"/>
    </row>
    <row r="3" spans="1:40" x14ac:dyDescent="0.2">
      <c r="C3" s="65" t="s">
        <v>810</v>
      </c>
      <c r="E3" s="250" t="s">
        <v>2521</v>
      </c>
      <c r="F3" s="89">
        <v>63930568.75</v>
      </c>
      <c r="G3" s="89">
        <v>660062</v>
      </c>
      <c r="H3" s="89">
        <v>3051897.45</v>
      </c>
      <c r="I3" s="89">
        <v>76.63</v>
      </c>
      <c r="J3" s="250">
        <v>82954852.840000004</v>
      </c>
      <c r="K3" s="250">
        <v>31815518.329999998</v>
      </c>
      <c r="L3" s="232">
        <v>826600.2</v>
      </c>
      <c r="M3" s="232">
        <v>1057260.24</v>
      </c>
      <c r="N3" s="232">
        <v>51030</v>
      </c>
      <c r="O3" s="232">
        <v>1048439.55</v>
      </c>
      <c r="P3" s="250">
        <v>374313.17</v>
      </c>
      <c r="Q3" s="250">
        <v>18733517.449999999</v>
      </c>
      <c r="R3" s="250">
        <v>13522247.84</v>
      </c>
      <c r="S3" s="250">
        <v>134793577.41999999</v>
      </c>
      <c r="T3" s="73">
        <v>76315121.140000001</v>
      </c>
      <c r="U3" s="73">
        <v>7620846.1200000001</v>
      </c>
      <c r="V3" s="73">
        <v>59596.55</v>
      </c>
      <c r="W3" s="73">
        <v>76312450.560000002</v>
      </c>
      <c r="X3" s="73">
        <v>5637128.7400000002</v>
      </c>
      <c r="Y3" s="232">
        <v>92594143.620000005</v>
      </c>
      <c r="Z3" s="232">
        <v>2400</v>
      </c>
      <c r="AA3" s="232">
        <v>13592</v>
      </c>
      <c r="AB3" s="232">
        <v>54306.11</v>
      </c>
      <c r="AC3" s="232">
        <v>30932291.170000002</v>
      </c>
      <c r="AD3" s="232">
        <v>12768690.939999999</v>
      </c>
      <c r="AE3" s="232">
        <v>292540</v>
      </c>
      <c r="AF3" s="232">
        <v>709066.56</v>
      </c>
      <c r="AG3" s="232">
        <v>625.95000000000005</v>
      </c>
      <c r="AI3" s="73">
        <f t="shared" ref="AI3:AN3" si="0">SUM(AI4:AI123)</f>
        <v>67623654.830000028</v>
      </c>
      <c r="AJ3" s="78">
        <f t="shared" si="0"/>
        <v>2961249.9899999993</v>
      </c>
      <c r="AK3" s="21">
        <f t="shared" si="0"/>
        <v>64662404.840000018</v>
      </c>
      <c r="AL3" s="22">
        <f t="shared" si="0"/>
        <v>171300380.65999994</v>
      </c>
      <c r="AM3" s="16">
        <f t="shared" si="0"/>
        <v>130768588.66000004</v>
      </c>
      <c r="AN3" s="26">
        <f t="shared" si="0"/>
        <v>40531792.000000022</v>
      </c>
    </row>
    <row r="4" spans="1:40" x14ac:dyDescent="0.2">
      <c r="E4" s="250" t="s">
        <v>2950</v>
      </c>
      <c r="F4" s="89">
        <v>1008205.63</v>
      </c>
      <c r="G4" s="89">
        <v>11250</v>
      </c>
      <c r="H4" s="89">
        <v>45606</v>
      </c>
      <c r="I4" s="89">
        <v>0</v>
      </c>
      <c r="J4" s="250">
        <v>8</v>
      </c>
      <c r="K4" s="250">
        <v>536942.01</v>
      </c>
      <c r="L4" s="232">
        <v>7000</v>
      </c>
      <c r="M4" s="232">
        <v>8098.7</v>
      </c>
      <c r="N4" s="232">
        <v>9990</v>
      </c>
      <c r="O4" s="232">
        <v>624360.04</v>
      </c>
      <c r="Q4" s="250">
        <v>571683.59</v>
      </c>
      <c r="R4" s="250">
        <v>-7.18</v>
      </c>
      <c r="S4" s="250">
        <v>560321.12</v>
      </c>
      <c r="V4" s="73">
        <v>41.44</v>
      </c>
      <c r="W4" s="73">
        <v>1438527.3</v>
      </c>
      <c r="X4" s="73">
        <v>127019.45</v>
      </c>
      <c r="Y4" s="232">
        <v>1462717.3</v>
      </c>
      <c r="AB4" s="232">
        <v>5095</v>
      </c>
      <c r="AC4" s="232">
        <v>195778.28</v>
      </c>
      <c r="AD4" s="232">
        <v>81432.240000000005</v>
      </c>
      <c r="AI4" s="73">
        <f>SUM(F4:I4)</f>
        <v>1065061.6299999999</v>
      </c>
      <c r="AJ4" s="78">
        <f>SUM(L4:O4)</f>
        <v>649448.74</v>
      </c>
      <c r="AK4" s="21">
        <f>AI4-AJ4</f>
        <v>415612.8899999999</v>
      </c>
      <c r="AL4" s="22">
        <f>SUM(T4:Y4)</f>
        <v>3028305.49</v>
      </c>
      <c r="AM4" s="16">
        <f>SUM(Z4:AH4)</f>
        <v>282305.52</v>
      </c>
      <c r="AN4" s="26">
        <f>AL4-AM4</f>
        <v>2745999.97</v>
      </c>
    </row>
    <row r="5" spans="1:40" x14ac:dyDescent="0.2">
      <c r="E5" s="250" t="s">
        <v>2951</v>
      </c>
      <c r="F5" s="89">
        <v>0</v>
      </c>
      <c r="H5" s="89">
        <v>12220</v>
      </c>
      <c r="I5" s="89">
        <v>0</v>
      </c>
      <c r="J5" s="250">
        <v>259357.06</v>
      </c>
      <c r="K5" s="250">
        <v>260815.08</v>
      </c>
      <c r="L5" s="232">
        <v>0</v>
      </c>
      <c r="M5" s="232">
        <v>6447.86</v>
      </c>
      <c r="O5" s="232">
        <v>0</v>
      </c>
      <c r="Q5" s="250">
        <v>-1240421.3600000001</v>
      </c>
      <c r="R5" s="250">
        <v>-2014</v>
      </c>
      <c r="S5" s="250">
        <v>2026803.02</v>
      </c>
      <c r="W5" s="73">
        <v>478376.5</v>
      </c>
      <c r="X5" s="73">
        <v>105510.8</v>
      </c>
      <c r="Y5" s="232">
        <v>478376.5</v>
      </c>
      <c r="AC5" s="232">
        <v>172759.66</v>
      </c>
      <c r="AD5" s="232">
        <v>191174.52</v>
      </c>
      <c r="AI5" s="73">
        <f>SUM(F5:I5)</f>
        <v>12220</v>
      </c>
      <c r="AJ5" s="78">
        <f>SUM(L5:O5)</f>
        <v>6447.86</v>
      </c>
      <c r="AK5" s="21">
        <f t="shared" ref="AK5:AK68" si="1">AI5-AJ5</f>
        <v>5772.14</v>
      </c>
      <c r="AL5" s="22">
        <f>SUM(T5:Y5)</f>
        <v>1062263.8</v>
      </c>
      <c r="AM5" s="16">
        <f>SUM(Z5:AH5)</f>
        <v>363934.18</v>
      </c>
      <c r="AN5" s="26">
        <f t="shared" ref="AN5:AN68" si="2">AL5-AM5</f>
        <v>698329.62000000011</v>
      </c>
    </row>
    <row r="6" spans="1:40" x14ac:dyDescent="0.2">
      <c r="E6" s="250" t="s">
        <v>2952</v>
      </c>
      <c r="F6" s="89">
        <v>4955.7700000000004</v>
      </c>
      <c r="H6" s="89">
        <v>18343</v>
      </c>
      <c r="I6" s="89">
        <v>0</v>
      </c>
      <c r="J6" s="250">
        <v>2515331.13</v>
      </c>
      <c r="K6" s="250">
        <v>12</v>
      </c>
      <c r="L6" s="232">
        <v>22775</v>
      </c>
      <c r="M6" s="232">
        <v>11260.56</v>
      </c>
      <c r="N6" s="232">
        <v>8000</v>
      </c>
      <c r="O6" s="232">
        <v>4.33</v>
      </c>
      <c r="Q6" s="250">
        <v>1942921.35</v>
      </c>
      <c r="S6" s="250">
        <v>716949.66</v>
      </c>
      <c r="U6" s="73">
        <v>2000</v>
      </c>
      <c r="W6" s="73">
        <v>1269859.2</v>
      </c>
      <c r="X6" s="73">
        <v>127242.83</v>
      </c>
      <c r="Y6" s="232">
        <v>1279219.2</v>
      </c>
      <c r="AC6" s="232">
        <v>197405.95</v>
      </c>
      <c r="AD6" s="232">
        <v>85745.88</v>
      </c>
      <c r="AI6" s="73">
        <f>SUM(F6:I6)</f>
        <v>23298.77</v>
      </c>
      <c r="AJ6" s="78">
        <f>SUM(L6:O6)</f>
        <v>42039.89</v>
      </c>
      <c r="AK6" s="21">
        <f t="shared" si="1"/>
        <v>-18741.12</v>
      </c>
      <c r="AL6" s="22">
        <f>SUM(T6:Y6)</f>
        <v>2678321.23</v>
      </c>
      <c r="AM6" s="16">
        <f>SUM(Z6:AH6)</f>
        <v>283151.83</v>
      </c>
      <c r="AN6" s="26">
        <f t="shared" si="2"/>
        <v>2395169.4</v>
      </c>
    </row>
    <row r="7" spans="1:40" x14ac:dyDescent="0.2">
      <c r="A7" s="1" t="s">
        <v>588</v>
      </c>
      <c r="E7" s="250" t="s">
        <v>2953</v>
      </c>
      <c r="F7" s="89">
        <v>2059.65</v>
      </c>
      <c r="H7" s="89">
        <v>45739.78</v>
      </c>
      <c r="I7" s="89">
        <v>0</v>
      </c>
      <c r="J7" s="250">
        <v>3186315.62</v>
      </c>
      <c r="K7" s="250">
        <v>244655.68</v>
      </c>
      <c r="L7" s="232">
        <v>30540</v>
      </c>
      <c r="M7" s="232">
        <v>4519.51</v>
      </c>
      <c r="N7" s="232">
        <v>10000</v>
      </c>
      <c r="O7" s="232">
        <v>0</v>
      </c>
      <c r="Q7" s="250">
        <v>3083546.99</v>
      </c>
      <c r="S7" s="250">
        <v>550717.67000000004</v>
      </c>
      <c r="V7" s="73">
        <v>2.46</v>
      </c>
      <c r="W7" s="73">
        <v>746322</v>
      </c>
      <c r="X7" s="73">
        <v>81586.3</v>
      </c>
      <c r="Y7" s="232">
        <v>785522</v>
      </c>
      <c r="AC7" s="232">
        <v>93472.36</v>
      </c>
      <c r="AD7" s="232">
        <v>149469.84</v>
      </c>
      <c r="AI7" s="73">
        <f>SUM(F7:I7)</f>
        <v>47799.43</v>
      </c>
      <c r="AJ7" s="78">
        <f>SUM(L7:O7)</f>
        <v>45059.51</v>
      </c>
      <c r="AK7" s="21">
        <f t="shared" si="1"/>
        <v>2739.9199999999983</v>
      </c>
      <c r="AL7" s="22">
        <f>SUM(T7:Y7)</f>
        <v>1613432.76</v>
      </c>
      <c r="AM7" s="16">
        <f>SUM(Z7:AH7)</f>
        <v>242942.2</v>
      </c>
      <c r="AN7" s="26">
        <f t="shared" si="2"/>
        <v>1370490.56</v>
      </c>
    </row>
    <row r="8" spans="1:40" x14ac:dyDescent="0.2">
      <c r="E8" s="250" t="s">
        <v>2954</v>
      </c>
      <c r="F8" s="89">
        <v>260168.71</v>
      </c>
      <c r="G8" s="89">
        <v>7500</v>
      </c>
      <c r="H8" s="89">
        <v>15400</v>
      </c>
      <c r="I8" s="89">
        <v>0</v>
      </c>
      <c r="J8" s="250">
        <v>588445.82999999996</v>
      </c>
      <c r="K8" s="250">
        <v>25660.59</v>
      </c>
      <c r="L8" s="232">
        <v>22250</v>
      </c>
      <c r="M8" s="232">
        <v>973.86</v>
      </c>
      <c r="N8" s="232">
        <v>8000</v>
      </c>
      <c r="R8" s="250">
        <v>-1773132.64</v>
      </c>
      <c r="S8" s="250">
        <v>2257089.6800000002</v>
      </c>
      <c r="U8" s="73">
        <v>288750</v>
      </c>
      <c r="V8" s="73">
        <v>169.68</v>
      </c>
      <c r="W8" s="73">
        <v>791821.5</v>
      </c>
      <c r="X8" s="73">
        <v>477435.84</v>
      </c>
      <c r="Y8" s="232">
        <v>808621.5</v>
      </c>
      <c r="AB8" s="232">
        <v>17128</v>
      </c>
      <c r="AC8" s="232">
        <v>245099.89</v>
      </c>
      <c r="AD8" s="232">
        <v>105333.4</v>
      </c>
      <c r="AI8" s="73">
        <f>SUM(F8:I8)</f>
        <v>283068.70999999996</v>
      </c>
      <c r="AJ8" s="78">
        <f>SUM(L8:O8)</f>
        <v>31223.86</v>
      </c>
      <c r="AK8" s="21">
        <f t="shared" si="1"/>
        <v>251844.84999999998</v>
      </c>
      <c r="AL8" s="22">
        <f>SUM(T8:Y8)</f>
        <v>2366798.52</v>
      </c>
      <c r="AM8" s="16">
        <f>SUM(Z8:AH8)</f>
        <v>367561.29000000004</v>
      </c>
      <c r="AN8" s="26">
        <f t="shared" si="2"/>
        <v>1999237.23</v>
      </c>
    </row>
    <row r="9" spans="1:40" x14ac:dyDescent="0.2">
      <c r="E9" s="250" t="s">
        <v>2955</v>
      </c>
      <c r="F9" s="89">
        <v>0</v>
      </c>
      <c r="H9" s="89">
        <v>0</v>
      </c>
      <c r="I9" s="89">
        <v>0</v>
      </c>
      <c r="J9" s="250">
        <v>3743070.36</v>
      </c>
      <c r="K9" s="250">
        <v>176217.88</v>
      </c>
      <c r="L9" s="232">
        <v>39733</v>
      </c>
      <c r="M9" s="232">
        <v>1782.64</v>
      </c>
      <c r="O9" s="232">
        <v>0</v>
      </c>
      <c r="Q9" s="250">
        <v>3848274.32</v>
      </c>
      <c r="R9" s="250">
        <v>2230</v>
      </c>
      <c r="S9" s="250">
        <v>253201</v>
      </c>
      <c r="W9" s="73">
        <v>427620</v>
      </c>
      <c r="X9" s="73">
        <v>84016.07</v>
      </c>
      <c r="Y9" s="232">
        <v>427620</v>
      </c>
      <c r="AB9" s="232">
        <v>1404</v>
      </c>
      <c r="AC9" s="232">
        <v>124127.71</v>
      </c>
      <c r="AD9" s="232">
        <v>184417.08</v>
      </c>
      <c r="AI9" s="73">
        <f>SUM(F9:I9)</f>
        <v>0</v>
      </c>
      <c r="AJ9" s="78">
        <f>SUM(L9:O9)</f>
        <v>41515.64</v>
      </c>
      <c r="AK9" s="21">
        <f t="shared" si="1"/>
        <v>-41515.64</v>
      </c>
      <c r="AL9" s="22">
        <f>SUM(T9:Y9)</f>
        <v>939256.07000000007</v>
      </c>
      <c r="AM9" s="16">
        <f>SUM(Z9:AH9)</f>
        <v>309948.78999999998</v>
      </c>
      <c r="AN9" s="26">
        <f t="shared" si="2"/>
        <v>629307.28</v>
      </c>
    </row>
    <row r="10" spans="1:40" x14ac:dyDescent="0.2">
      <c r="E10" s="250" t="s">
        <v>2956</v>
      </c>
      <c r="F10" s="89">
        <v>6584.56</v>
      </c>
      <c r="H10" s="89">
        <v>1505</v>
      </c>
      <c r="I10" s="89">
        <v>0</v>
      </c>
      <c r="J10" s="250">
        <v>3269778.48</v>
      </c>
      <c r="K10" s="250">
        <v>3</v>
      </c>
      <c r="L10" s="232">
        <v>8300</v>
      </c>
      <c r="M10" s="232">
        <v>738.3</v>
      </c>
      <c r="N10" s="232">
        <v>2040</v>
      </c>
      <c r="O10" s="232">
        <v>6520</v>
      </c>
      <c r="Q10" s="250">
        <v>3264132.34</v>
      </c>
      <c r="R10" s="250">
        <v>6859.68</v>
      </c>
      <c r="V10" s="73">
        <v>22.42</v>
      </c>
      <c r="W10" s="73">
        <v>401346.63</v>
      </c>
      <c r="X10" s="73">
        <v>227293.55</v>
      </c>
      <c r="Y10" s="232">
        <v>413846.63</v>
      </c>
      <c r="AB10" s="232">
        <v>7879.11</v>
      </c>
      <c r="AC10" s="232">
        <v>132580.18</v>
      </c>
      <c r="AD10" s="232">
        <v>85075.96</v>
      </c>
      <c r="AI10" s="73">
        <f>SUM(F10:I10)</f>
        <v>8089.56</v>
      </c>
      <c r="AJ10" s="78">
        <f>SUM(L10:O10)</f>
        <v>17598.3</v>
      </c>
      <c r="AK10" s="21">
        <f t="shared" si="1"/>
        <v>-9508.739999999998</v>
      </c>
      <c r="AL10" s="22">
        <f>SUM(T10:Y10)</f>
        <v>1042509.23</v>
      </c>
      <c r="AM10" s="16">
        <f>SUM(Z10:AH10)</f>
        <v>225535.25</v>
      </c>
      <c r="AN10" s="26">
        <f t="shared" si="2"/>
        <v>816973.98</v>
      </c>
    </row>
    <row r="11" spans="1:40" x14ac:dyDescent="0.2">
      <c r="E11" s="250" t="s">
        <v>2957</v>
      </c>
      <c r="F11" s="89">
        <v>0</v>
      </c>
      <c r="H11" s="89">
        <v>28994</v>
      </c>
      <c r="I11" s="89">
        <v>0</v>
      </c>
      <c r="J11" s="250">
        <v>3571485.63</v>
      </c>
      <c r="K11" s="250">
        <v>20956.939999999999</v>
      </c>
      <c r="Q11" s="250">
        <v>3583834.57</v>
      </c>
      <c r="R11" s="250">
        <v>668.56</v>
      </c>
      <c r="S11" s="250">
        <v>99610.62</v>
      </c>
      <c r="W11" s="73">
        <v>280917</v>
      </c>
      <c r="X11" s="73">
        <v>111609.01</v>
      </c>
      <c r="Y11" s="232">
        <v>287287</v>
      </c>
      <c r="AB11" s="232">
        <v>5110</v>
      </c>
      <c r="AC11" s="232">
        <v>71135.009999999995</v>
      </c>
      <c r="AD11" s="232">
        <v>91671.18</v>
      </c>
      <c r="AI11" s="73">
        <f>SUM(F11:I11)</f>
        <v>28994</v>
      </c>
      <c r="AJ11" s="78">
        <f>SUM(L11:O11)</f>
        <v>0</v>
      </c>
      <c r="AK11" s="21">
        <f t="shared" si="1"/>
        <v>28994</v>
      </c>
      <c r="AL11" s="22">
        <f>SUM(T11:Y11)</f>
        <v>679813.01</v>
      </c>
      <c r="AM11" s="16">
        <f>SUM(Z11:AH11)</f>
        <v>167916.19</v>
      </c>
      <c r="AN11" s="26">
        <f t="shared" si="2"/>
        <v>511896.82</v>
      </c>
    </row>
    <row r="12" spans="1:40" x14ac:dyDescent="0.2">
      <c r="A12" s="1" t="s">
        <v>421</v>
      </c>
      <c r="B12" s="1" t="s">
        <v>423</v>
      </c>
      <c r="C12" s="65">
        <v>4017</v>
      </c>
      <c r="D12" s="65" t="s">
        <v>1022</v>
      </c>
      <c r="E12" s="250" t="s">
        <v>2958</v>
      </c>
      <c r="F12" s="89">
        <v>645739.46</v>
      </c>
      <c r="G12" s="89">
        <v>1875</v>
      </c>
      <c r="H12" s="89">
        <v>41788.589999999997</v>
      </c>
      <c r="J12" s="250">
        <v>1191301.3600000001</v>
      </c>
      <c r="K12" s="250">
        <v>391623.87</v>
      </c>
      <c r="L12" s="232">
        <v>0</v>
      </c>
      <c r="M12" s="232">
        <v>8480</v>
      </c>
      <c r="O12" s="232">
        <v>0</v>
      </c>
      <c r="R12" s="250">
        <v>204236.28</v>
      </c>
      <c r="S12" s="250">
        <v>685585.33</v>
      </c>
      <c r="T12" s="73">
        <v>516522.17</v>
      </c>
      <c r="U12" s="73">
        <v>192219</v>
      </c>
      <c r="V12" s="73">
        <v>559.51</v>
      </c>
      <c r="W12" s="73">
        <v>1596158</v>
      </c>
      <c r="Y12" s="232">
        <v>1657847.6</v>
      </c>
      <c r="AC12" s="232">
        <v>216346</v>
      </c>
      <c r="AD12" s="232">
        <v>190384.61</v>
      </c>
      <c r="AI12" s="73">
        <f>SUM(F12:I12)</f>
        <v>689403.04999999993</v>
      </c>
      <c r="AJ12" s="78">
        <f>SUM(L12:O12)</f>
        <v>8480</v>
      </c>
      <c r="AK12" s="21">
        <f>AI12-AJ12</f>
        <v>680923.04999999993</v>
      </c>
      <c r="AL12" s="22">
        <f>SUM(T12:X12)</f>
        <v>2305458.6799999997</v>
      </c>
      <c r="AM12" s="16">
        <f>SUM(Y12:AH12)</f>
        <v>2064578.21</v>
      </c>
      <c r="AN12" s="26">
        <f t="shared" si="2"/>
        <v>240880.46999999974</v>
      </c>
    </row>
    <row r="13" spans="1:40" x14ac:dyDescent="0.2">
      <c r="A13" s="1" t="s">
        <v>421</v>
      </c>
      <c r="B13" s="1" t="s">
        <v>423</v>
      </c>
      <c r="C13" s="65">
        <v>4254</v>
      </c>
      <c r="D13" s="65" t="s">
        <v>1023</v>
      </c>
      <c r="E13" s="250" t="s">
        <v>2959</v>
      </c>
      <c r="F13" s="89">
        <v>746486.77</v>
      </c>
      <c r="G13" s="89">
        <v>1875</v>
      </c>
      <c r="H13" s="89">
        <v>180735.45</v>
      </c>
      <c r="J13" s="250">
        <v>286041.8</v>
      </c>
      <c r="K13" s="250">
        <v>247266.29</v>
      </c>
      <c r="L13" s="232">
        <v>0</v>
      </c>
      <c r="O13" s="232">
        <v>0</v>
      </c>
      <c r="R13" s="250">
        <v>243061.17</v>
      </c>
      <c r="S13" s="250">
        <v>1517319.83</v>
      </c>
      <c r="T13" s="73">
        <v>546202.57999999996</v>
      </c>
      <c r="U13" s="73">
        <v>319920</v>
      </c>
      <c r="V13" s="73">
        <v>639.65</v>
      </c>
      <c r="W13" s="73">
        <v>1217251</v>
      </c>
      <c r="X13" s="73">
        <v>14000</v>
      </c>
      <c r="Y13" s="232">
        <v>1411316</v>
      </c>
      <c r="AC13" s="232">
        <v>182278.64</v>
      </c>
      <c r="AD13" s="232">
        <v>124071</v>
      </c>
      <c r="AI13" s="73">
        <f t="shared" ref="AI13:AI76" si="3">SUM(F13:I13)</f>
        <v>929097.22</v>
      </c>
      <c r="AJ13" s="78">
        <f t="shared" ref="AJ13:AJ76" si="4">SUM(L13:O13)</f>
        <v>0</v>
      </c>
      <c r="AK13" s="21">
        <f t="shared" si="1"/>
        <v>929097.22</v>
      </c>
      <c r="AL13" s="22">
        <f t="shared" ref="AL13:AL76" si="5">SUM(T13:X13)</f>
        <v>2098013.23</v>
      </c>
      <c r="AM13" s="16">
        <f t="shared" ref="AM13:AM76" si="6">SUM(Y13:AH13)</f>
        <v>1717665.6400000001</v>
      </c>
      <c r="AN13" s="26">
        <f t="shared" si="2"/>
        <v>380347.58999999985</v>
      </c>
    </row>
    <row r="14" spans="1:40" x14ac:dyDescent="0.2">
      <c r="A14" s="1" t="s">
        <v>421</v>
      </c>
      <c r="B14" s="1" t="s">
        <v>423</v>
      </c>
      <c r="C14" s="65">
        <v>2828</v>
      </c>
      <c r="D14" s="65" t="s">
        <v>1024</v>
      </c>
      <c r="E14" s="250" t="s">
        <v>2960</v>
      </c>
      <c r="F14" s="89">
        <v>353162.2</v>
      </c>
      <c r="H14" s="89">
        <v>30852.89</v>
      </c>
      <c r="J14" s="250">
        <v>904602.78</v>
      </c>
      <c r="K14" s="250">
        <v>344645.13</v>
      </c>
      <c r="L14" s="232">
        <v>0</v>
      </c>
      <c r="R14" s="250">
        <v>167368.68</v>
      </c>
      <c r="S14" s="250">
        <v>1326846.8</v>
      </c>
      <c r="T14" s="73">
        <v>569410.27</v>
      </c>
      <c r="V14" s="73">
        <v>271.88</v>
      </c>
      <c r="W14" s="73">
        <v>640055.5</v>
      </c>
      <c r="Y14" s="232">
        <v>706325.5</v>
      </c>
      <c r="AC14" s="232">
        <v>279390.67</v>
      </c>
      <c r="AD14" s="232">
        <v>168562.99</v>
      </c>
      <c r="AI14" s="73">
        <f t="shared" si="3"/>
        <v>384015.09</v>
      </c>
      <c r="AJ14" s="78">
        <f t="shared" si="4"/>
        <v>0</v>
      </c>
      <c r="AK14" s="21">
        <f t="shared" si="1"/>
        <v>384015.09</v>
      </c>
      <c r="AL14" s="22">
        <f t="shared" si="5"/>
        <v>1209737.6499999999</v>
      </c>
      <c r="AM14" s="16">
        <f t="shared" si="6"/>
        <v>1154279.1599999999</v>
      </c>
      <c r="AN14" s="26">
        <f t="shared" si="2"/>
        <v>55458.489999999991</v>
      </c>
    </row>
    <row r="15" spans="1:40" x14ac:dyDescent="0.2">
      <c r="A15" s="1" t="s">
        <v>421</v>
      </c>
      <c r="B15" s="1" t="s">
        <v>423</v>
      </c>
      <c r="C15" s="65">
        <v>4184</v>
      </c>
      <c r="D15" s="65" t="s">
        <v>1025</v>
      </c>
      <c r="E15" s="250" t="s">
        <v>2961</v>
      </c>
      <c r="F15" s="89">
        <v>801827.59</v>
      </c>
      <c r="G15" s="89">
        <v>13875</v>
      </c>
      <c r="H15" s="89">
        <v>89892.52</v>
      </c>
      <c r="J15" s="250">
        <v>30012.7</v>
      </c>
      <c r="K15" s="250">
        <v>258220.38</v>
      </c>
      <c r="L15" s="232">
        <v>62940</v>
      </c>
      <c r="M15" s="232">
        <v>0</v>
      </c>
      <c r="R15" s="250">
        <v>166554.06</v>
      </c>
      <c r="S15" s="250">
        <v>1336486.2</v>
      </c>
      <c r="T15" s="73">
        <v>1094956.8700000001</v>
      </c>
      <c r="U15" s="73">
        <v>55160</v>
      </c>
      <c r="V15" s="73">
        <v>654.42999999999995</v>
      </c>
      <c r="W15" s="73">
        <v>1470492.5</v>
      </c>
      <c r="X15" s="73">
        <v>21600</v>
      </c>
      <c r="Y15" s="232">
        <v>1577902.1</v>
      </c>
      <c r="AC15" s="232">
        <v>418355.07</v>
      </c>
      <c r="AD15" s="232">
        <v>103161.17</v>
      </c>
      <c r="AI15" s="73">
        <f t="shared" si="3"/>
        <v>905595.11</v>
      </c>
      <c r="AJ15" s="78">
        <f t="shared" si="4"/>
        <v>62940</v>
      </c>
      <c r="AK15" s="21">
        <f t="shared" si="1"/>
        <v>842655.11</v>
      </c>
      <c r="AL15" s="22">
        <f t="shared" si="5"/>
        <v>2642863.7999999998</v>
      </c>
      <c r="AM15" s="16">
        <f t="shared" si="6"/>
        <v>2099418.3400000003</v>
      </c>
      <c r="AN15" s="26">
        <f t="shared" si="2"/>
        <v>543445.4599999995</v>
      </c>
    </row>
    <row r="16" spans="1:40" x14ac:dyDescent="0.2">
      <c r="A16" s="1" t="s">
        <v>421</v>
      </c>
      <c r="B16" s="1" t="s">
        <v>423</v>
      </c>
      <c r="C16" s="65">
        <v>7069</v>
      </c>
      <c r="D16" s="65" t="s">
        <v>1026</v>
      </c>
      <c r="E16" s="250" t="s">
        <v>2962</v>
      </c>
      <c r="F16" s="89">
        <v>1163815.6299999999</v>
      </c>
      <c r="G16" s="89">
        <v>1875</v>
      </c>
      <c r="H16" s="89">
        <v>77347.55</v>
      </c>
      <c r="J16" s="250">
        <v>979378.54</v>
      </c>
      <c r="K16" s="250">
        <v>525710.87</v>
      </c>
      <c r="L16" s="232">
        <v>12000</v>
      </c>
      <c r="M16" s="232">
        <v>5600</v>
      </c>
      <c r="O16" s="232">
        <v>0</v>
      </c>
      <c r="R16" s="250">
        <v>375090.9</v>
      </c>
      <c r="S16" s="250">
        <v>2146839.4900000002</v>
      </c>
      <c r="T16" s="73">
        <v>1146385.8999999999</v>
      </c>
      <c r="U16" s="73">
        <v>200000</v>
      </c>
      <c r="V16" s="73">
        <v>1216.8399999999999</v>
      </c>
      <c r="W16" s="73">
        <v>1512667.2</v>
      </c>
      <c r="Y16" s="232">
        <v>1791702.92</v>
      </c>
      <c r="AC16" s="232">
        <v>315596.78000000003</v>
      </c>
      <c r="AD16" s="232">
        <v>197717.83</v>
      </c>
      <c r="AI16" s="73">
        <f t="shared" si="3"/>
        <v>1243038.18</v>
      </c>
      <c r="AJ16" s="78">
        <f t="shared" si="4"/>
        <v>17600</v>
      </c>
      <c r="AK16" s="21">
        <f t="shared" si="1"/>
        <v>1225438.18</v>
      </c>
      <c r="AL16" s="22">
        <f t="shared" si="5"/>
        <v>2860269.94</v>
      </c>
      <c r="AM16" s="16">
        <f t="shared" si="6"/>
        <v>2305017.5300000003</v>
      </c>
      <c r="AN16" s="26">
        <f t="shared" si="2"/>
        <v>555252.40999999968</v>
      </c>
    </row>
    <row r="17" spans="1:40" x14ac:dyDescent="0.2">
      <c r="A17" s="1" t="s">
        <v>421</v>
      </c>
      <c r="B17" s="1" t="s">
        <v>423</v>
      </c>
      <c r="C17" s="65">
        <v>6198</v>
      </c>
      <c r="D17" s="65" t="s">
        <v>1027</v>
      </c>
      <c r="E17" s="250" t="s">
        <v>2963</v>
      </c>
      <c r="F17" s="89">
        <v>996666.59</v>
      </c>
      <c r="G17" s="89">
        <v>11625</v>
      </c>
      <c r="H17" s="89">
        <v>56238.94</v>
      </c>
      <c r="J17" s="250">
        <v>113269.37</v>
      </c>
      <c r="K17" s="250">
        <v>456992.75</v>
      </c>
      <c r="L17" s="232">
        <v>145950</v>
      </c>
      <c r="O17" s="232">
        <v>0</v>
      </c>
      <c r="R17" s="250">
        <v>269329.91999999998</v>
      </c>
      <c r="S17" s="250">
        <v>1602780.76</v>
      </c>
      <c r="T17" s="73">
        <v>1265259.68</v>
      </c>
      <c r="V17" s="73">
        <v>1033.6400000000001</v>
      </c>
      <c r="W17" s="73">
        <v>1239850.5</v>
      </c>
      <c r="X17" s="73">
        <v>20000</v>
      </c>
      <c r="Y17" s="232">
        <v>1551780.82</v>
      </c>
      <c r="AC17" s="232">
        <v>458885.6</v>
      </c>
      <c r="AD17" s="232">
        <v>112544.27</v>
      </c>
      <c r="AF17" s="232">
        <v>30000</v>
      </c>
      <c r="AI17" s="73">
        <f t="shared" si="3"/>
        <v>1064530.53</v>
      </c>
      <c r="AJ17" s="78">
        <f t="shared" si="4"/>
        <v>145950</v>
      </c>
      <c r="AK17" s="21">
        <f t="shared" si="1"/>
        <v>918580.53</v>
      </c>
      <c r="AL17" s="22">
        <f t="shared" si="5"/>
        <v>2526143.8199999998</v>
      </c>
      <c r="AM17" s="16">
        <f t="shared" si="6"/>
        <v>2153210.69</v>
      </c>
      <c r="AN17" s="26">
        <f t="shared" si="2"/>
        <v>372933.12999999989</v>
      </c>
    </row>
    <row r="18" spans="1:40" x14ac:dyDescent="0.2">
      <c r="A18" s="1" t="s">
        <v>421</v>
      </c>
      <c r="B18" s="1" t="s">
        <v>423</v>
      </c>
      <c r="C18" s="65">
        <v>2120</v>
      </c>
      <c r="D18" s="65" t="s">
        <v>1028</v>
      </c>
      <c r="E18" s="250" t="s">
        <v>2964</v>
      </c>
      <c r="F18" s="89">
        <v>1060859.75</v>
      </c>
      <c r="G18" s="89">
        <v>3750</v>
      </c>
      <c r="H18" s="89">
        <v>37349.49</v>
      </c>
      <c r="J18" s="250">
        <v>389111.62</v>
      </c>
      <c r="K18" s="250">
        <v>1934288.32</v>
      </c>
      <c r="L18" s="232">
        <v>-8000</v>
      </c>
      <c r="O18" s="232">
        <v>1227.74</v>
      </c>
      <c r="R18" s="250">
        <v>94033</v>
      </c>
      <c r="S18" s="250">
        <v>2036704.82</v>
      </c>
      <c r="T18" s="73">
        <v>1155017.33</v>
      </c>
      <c r="U18" s="73">
        <v>103800</v>
      </c>
      <c r="V18" s="73">
        <v>907.48</v>
      </c>
      <c r="W18" s="73">
        <v>747630.5</v>
      </c>
      <c r="Y18" s="232">
        <v>779630.5</v>
      </c>
      <c r="AC18" s="232">
        <v>255539.46</v>
      </c>
      <c r="AD18" s="232">
        <v>489379.33</v>
      </c>
      <c r="AI18" s="73">
        <f t="shared" si="3"/>
        <v>1101959.24</v>
      </c>
      <c r="AJ18" s="78">
        <f t="shared" si="4"/>
        <v>-6772.26</v>
      </c>
      <c r="AK18" s="21">
        <f t="shared" si="1"/>
        <v>1108731.5</v>
      </c>
      <c r="AL18" s="22">
        <f t="shared" si="5"/>
        <v>2007355.31</v>
      </c>
      <c r="AM18" s="16">
        <f t="shared" si="6"/>
        <v>1524549.29</v>
      </c>
      <c r="AN18" s="26">
        <f t="shared" si="2"/>
        <v>482806.02</v>
      </c>
    </row>
    <row r="19" spans="1:40" x14ac:dyDescent="0.2">
      <c r="A19" s="1" t="s">
        <v>421</v>
      </c>
      <c r="B19" s="1" t="s">
        <v>423</v>
      </c>
      <c r="C19" s="65">
        <v>808</v>
      </c>
      <c r="D19" s="65" t="s">
        <v>1029</v>
      </c>
      <c r="E19" s="250" t="s">
        <v>2965</v>
      </c>
      <c r="F19" s="89">
        <v>358032.74</v>
      </c>
      <c r="H19" s="89">
        <v>95916.85</v>
      </c>
      <c r="J19" s="250">
        <v>1106031.45</v>
      </c>
      <c r="K19" s="250">
        <v>753129.92</v>
      </c>
      <c r="L19" s="232">
        <v>0</v>
      </c>
      <c r="M19" s="232">
        <v>5600</v>
      </c>
      <c r="O19" s="232">
        <v>2094.48</v>
      </c>
      <c r="R19" s="250">
        <v>107746.14</v>
      </c>
      <c r="S19" s="250">
        <v>118427.08</v>
      </c>
      <c r="T19" s="73">
        <v>477558.72</v>
      </c>
      <c r="U19" s="73">
        <v>40000</v>
      </c>
      <c r="V19" s="73">
        <v>576.97</v>
      </c>
      <c r="W19" s="73">
        <v>601080</v>
      </c>
      <c r="Y19" s="232">
        <v>601080</v>
      </c>
      <c r="AC19" s="232">
        <v>244060.26</v>
      </c>
      <c r="AD19" s="232">
        <v>211545.57</v>
      </c>
      <c r="AI19" s="73">
        <f t="shared" si="3"/>
        <v>453949.58999999997</v>
      </c>
      <c r="AJ19" s="78">
        <f t="shared" si="4"/>
        <v>7694.48</v>
      </c>
      <c r="AK19" s="21">
        <f t="shared" si="1"/>
        <v>446255.11</v>
      </c>
      <c r="AL19" s="22">
        <f t="shared" si="5"/>
        <v>1119215.69</v>
      </c>
      <c r="AM19" s="16">
        <f t="shared" si="6"/>
        <v>1056685.83</v>
      </c>
      <c r="AN19" s="26">
        <f t="shared" si="2"/>
        <v>62529.85999999987</v>
      </c>
    </row>
    <row r="20" spans="1:40" x14ac:dyDescent="0.2">
      <c r="A20" s="1" t="s">
        <v>421</v>
      </c>
      <c r="B20" s="1" t="s">
        <v>423</v>
      </c>
      <c r="C20" s="65">
        <v>5257</v>
      </c>
      <c r="D20" s="65" t="s">
        <v>1030</v>
      </c>
      <c r="E20" s="250" t="s">
        <v>2966</v>
      </c>
      <c r="F20" s="89">
        <v>1309360.73</v>
      </c>
      <c r="G20" s="89">
        <v>9375</v>
      </c>
      <c r="H20" s="89">
        <v>38665.86</v>
      </c>
      <c r="J20" s="250">
        <v>84650.74</v>
      </c>
      <c r="K20" s="250">
        <v>369415.38</v>
      </c>
      <c r="L20" s="232">
        <v>0</v>
      </c>
      <c r="M20" s="232">
        <v>3500</v>
      </c>
      <c r="O20" s="232">
        <v>0</v>
      </c>
      <c r="R20" s="250">
        <v>214122.48</v>
      </c>
      <c r="S20" s="250">
        <v>1863971.92</v>
      </c>
      <c r="T20" s="73">
        <v>1098392.71</v>
      </c>
      <c r="U20" s="73">
        <v>353398</v>
      </c>
      <c r="V20" s="73">
        <v>1035.24</v>
      </c>
      <c r="W20" s="73">
        <v>500053.5</v>
      </c>
      <c r="Y20" s="232">
        <v>696987.34</v>
      </c>
      <c r="AC20" s="232">
        <v>326971.67</v>
      </c>
      <c r="AD20" s="232">
        <v>140357.47</v>
      </c>
      <c r="AF20" s="232">
        <v>20000</v>
      </c>
      <c r="AI20" s="73">
        <f t="shared" si="3"/>
        <v>1357401.59</v>
      </c>
      <c r="AJ20" s="78">
        <f t="shared" si="4"/>
        <v>3500</v>
      </c>
      <c r="AK20" s="21">
        <f t="shared" si="1"/>
        <v>1353901.59</v>
      </c>
      <c r="AL20" s="22">
        <f t="shared" si="5"/>
        <v>1952879.45</v>
      </c>
      <c r="AM20" s="16">
        <f t="shared" si="6"/>
        <v>1184316.48</v>
      </c>
      <c r="AN20" s="26">
        <f t="shared" si="2"/>
        <v>768562.97</v>
      </c>
    </row>
    <row r="21" spans="1:40" x14ac:dyDescent="0.2">
      <c r="A21" s="1" t="s">
        <v>421</v>
      </c>
      <c r="B21" s="1" t="s">
        <v>423</v>
      </c>
      <c r="C21" s="65">
        <v>5547</v>
      </c>
      <c r="D21" s="65" t="s">
        <v>1031</v>
      </c>
      <c r="E21" s="250" t="s">
        <v>2967</v>
      </c>
      <c r="F21" s="89">
        <v>695362.84</v>
      </c>
      <c r="G21" s="89">
        <v>1875</v>
      </c>
      <c r="H21" s="89">
        <v>112753.98</v>
      </c>
      <c r="J21" s="250">
        <v>661007.88</v>
      </c>
      <c r="K21" s="250">
        <v>1770715.6</v>
      </c>
      <c r="L21" s="232">
        <v>0</v>
      </c>
      <c r="M21" s="232">
        <v>5600</v>
      </c>
      <c r="O21" s="232">
        <v>0</v>
      </c>
      <c r="R21" s="250">
        <v>431872.18</v>
      </c>
      <c r="S21" s="250">
        <v>2519990.75</v>
      </c>
      <c r="T21" s="73">
        <v>981565.04</v>
      </c>
      <c r="U21" s="73">
        <v>184000</v>
      </c>
      <c r="V21" s="73">
        <v>1149.1600000000001</v>
      </c>
      <c r="W21" s="73">
        <v>1117830</v>
      </c>
      <c r="Y21" s="232">
        <v>1365390</v>
      </c>
      <c r="AC21" s="232">
        <v>802716.84</v>
      </c>
      <c r="AD21" s="232">
        <v>383215.39</v>
      </c>
      <c r="AI21" s="73">
        <f t="shared" si="3"/>
        <v>809991.82</v>
      </c>
      <c r="AJ21" s="78">
        <f t="shared" si="4"/>
        <v>5600</v>
      </c>
      <c r="AK21" s="21">
        <f t="shared" si="1"/>
        <v>804391.82</v>
      </c>
      <c r="AL21" s="22">
        <f t="shared" si="5"/>
        <v>2284544.2000000002</v>
      </c>
      <c r="AM21" s="16">
        <f t="shared" si="6"/>
        <v>2551322.23</v>
      </c>
      <c r="AN21" s="26">
        <f t="shared" si="2"/>
        <v>-266778.0299999998</v>
      </c>
    </row>
    <row r="22" spans="1:40" x14ac:dyDescent="0.2">
      <c r="A22" s="1" t="s">
        <v>421</v>
      </c>
      <c r="B22" s="1" t="s">
        <v>423</v>
      </c>
      <c r="C22" s="65">
        <v>4817</v>
      </c>
      <c r="D22" s="65" t="s">
        <v>1032</v>
      </c>
      <c r="E22" s="250" t="s">
        <v>2968</v>
      </c>
      <c r="F22" s="89">
        <v>266167.58</v>
      </c>
      <c r="H22" s="89">
        <v>19781</v>
      </c>
      <c r="J22" s="250">
        <v>542607.43999999994</v>
      </c>
      <c r="K22" s="250">
        <v>534011.93000000005</v>
      </c>
      <c r="L22" s="232">
        <v>0</v>
      </c>
      <c r="M22" s="232">
        <v>-13825</v>
      </c>
      <c r="O22" s="232">
        <v>0</v>
      </c>
      <c r="R22" s="250">
        <v>203592.26</v>
      </c>
      <c r="S22" s="250">
        <v>4994895.4800000004</v>
      </c>
      <c r="T22" s="73">
        <v>679291.24</v>
      </c>
      <c r="U22" s="73">
        <v>207255</v>
      </c>
      <c r="V22" s="73">
        <v>554.80999999999995</v>
      </c>
      <c r="W22" s="73">
        <v>1064794.5</v>
      </c>
      <c r="X22" s="73">
        <v>10500</v>
      </c>
      <c r="Y22" s="232">
        <v>1124707.5</v>
      </c>
      <c r="AC22" s="232">
        <v>583623.13</v>
      </c>
      <c r="AD22" s="232">
        <v>290070.01</v>
      </c>
      <c r="AI22" s="73">
        <f t="shared" si="3"/>
        <v>285948.58</v>
      </c>
      <c r="AJ22" s="78">
        <f t="shared" si="4"/>
        <v>-13825</v>
      </c>
      <c r="AK22" s="21">
        <f t="shared" si="1"/>
        <v>299773.58</v>
      </c>
      <c r="AL22" s="22">
        <f t="shared" si="5"/>
        <v>1962395.55</v>
      </c>
      <c r="AM22" s="16">
        <f t="shared" si="6"/>
        <v>1998400.64</v>
      </c>
      <c r="AN22" s="26">
        <f t="shared" si="2"/>
        <v>-36005.089999999851</v>
      </c>
    </row>
    <row r="23" spans="1:40" x14ac:dyDescent="0.2">
      <c r="A23" s="1" t="s">
        <v>421</v>
      </c>
      <c r="B23" s="1" t="s">
        <v>423</v>
      </c>
      <c r="C23" s="65">
        <v>4661</v>
      </c>
      <c r="D23" s="65" t="s">
        <v>1033</v>
      </c>
      <c r="E23" s="250" t="s">
        <v>2969</v>
      </c>
      <c r="F23" s="89">
        <v>128462.98</v>
      </c>
      <c r="G23" s="89">
        <v>1875</v>
      </c>
      <c r="H23" s="89">
        <v>98405.41</v>
      </c>
      <c r="J23" s="250">
        <v>838877.52</v>
      </c>
      <c r="K23" s="250">
        <v>636231.68000000005</v>
      </c>
      <c r="L23" s="232">
        <v>11576</v>
      </c>
      <c r="M23" s="232">
        <v>10380</v>
      </c>
      <c r="O23" s="232">
        <v>5958.22</v>
      </c>
      <c r="R23" s="250">
        <v>238111.41</v>
      </c>
      <c r="S23" s="250">
        <v>1550129.81</v>
      </c>
      <c r="T23" s="73">
        <v>1028578.17</v>
      </c>
      <c r="V23" s="73">
        <v>531.71</v>
      </c>
      <c r="W23" s="73">
        <v>1270161</v>
      </c>
      <c r="X23" s="73">
        <v>20000</v>
      </c>
      <c r="Y23" s="232">
        <v>1337113.8</v>
      </c>
      <c r="AC23" s="232">
        <v>621169.55000000005</v>
      </c>
      <c r="AD23" s="232">
        <v>187961.8</v>
      </c>
      <c r="AF23" s="232">
        <v>30.61</v>
      </c>
      <c r="AI23" s="73">
        <f t="shared" si="3"/>
        <v>228743.39</v>
      </c>
      <c r="AJ23" s="78">
        <f t="shared" si="4"/>
        <v>27914.22</v>
      </c>
      <c r="AK23" s="21">
        <f t="shared" si="1"/>
        <v>200829.17</v>
      </c>
      <c r="AL23" s="22">
        <f t="shared" si="5"/>
        <v>2319270.88</v>
      </c>
      <c r="AM23" s="16">
        <f t="shared" si="6"/>
        <v>2146275.7599999998</v>
      </c>
      <c r="AN23" s="26">
        <f t="shared" si="2"/>
        <v>172995.12000000011</v>
      </c>
    </row>
    <row r="24" spans="1:40" x14ac:dyDescent="0.2">
      <c r="A24" s="1" t="s">
        <v>421</v>
      </c>
      <c r="B24" s="1" t="s">
        <v>423</v>
      </c>
      <c r="C24" s="65">
        <v>7585</v>
      </c>
      <c r="D24" s="65" t="s">
        <v>1034</v>
      </c>
      <c r="E24" s="250" t="s">
        <v>2970</v>
      </c>
      <c r="F24" s="89">
        <v>3428250.77</v>
      </c>
      <c r="G24" s="89">
        <v>40975</v>
      </c>
      <c r="H24" s="89">
        <v>5493.98</v>
      </c>
      <c r="J24" s="250">
        <v>84924.24</v>
      </c>
      <c r="K24" s="250">
        <v>779346.43</v>
      </c>
      <c r="L24" s="232">
        <v>229100</v>
      </c>
      <c r="M24" s="232">
        <v>0</v>
      </c>
      <c r="O24" s="232">
        <v>1656.96</v>
      </c>
      <c r="R24" s="250">
        <v>404852.17</v>
      </c>
      <c r="S24" s="250">
        <v>2878887.21</v>
      </c>
      <c r="T24" s="73">
        <v>1484075.62</v>
      </c>
      <c r="U24" s="73">
        <v>251900</v>
      </c>
      <c r="V24" s="73">
        <v>3308.35</v>
      </c>
      <c r="W24" s="73">
        <v>2019093.3</v>
      </c>
      <c r="X24" s="73">
        <v>415000</v>
      </c>
      <c r="Y24" s="232">
        <v>2167563.2999999998</v>
      </c>
      <c r="AC24" s="232">
        <v>733337.91</v>
      </c>
      <c r="AD24" s="232">
        <v>210186.18</v>
      </c>
      <c r="AI24" s="73">
        <f t="shared" si="3"/>
        <v>3474719.75</v>
      </c>
      <c r="AJ24" s="78">
        <f t="shared" si="4"/>
        <v>230756.96</v>
      </c>
      <c r="AK24" s="21">
        <f t="shared" si="1"/>
        <v>3243962.79</v>
      </c>
      <c r="AL24" s="22">
        <f t="shared" si="5"/>
        <v>4173377.2700000005</v>
      </c>
      <c r="AM24" s="16">
        <f t="shared" si="6"/>
        <v>3111087.39</v>
      </c>
      <c r="AN24" s="26">
        <f t="shared" si="2"/>
        <v>1062289.8800000004</v>
      </c>
    </row>
    <row r="25" spans="1:40" x14ac:dyDescent="0.2">
      <c r="A25" s="1" t="s">
        <v>421</v>
      </c>
      <c r="B25" s="1" t="s">
        <v>423</v>
      </c>
      <c r="C25" s="65">
        <v>6519</v>
      </c>
      <c r="D25" s="65" t="s">
        <v>1035</v>
      </c>
      <c r="E25" s="250" t="s">
        <v>2971</v>
      </c>
      <c r="F25" s="89">
        <v>659891.15</v>
      </c>
      <c r="G25" s="89">
        <v>12925</v>
      </c>
      <c r="H25" s="89">
        <v>45817.32</v>
      </c>
      <c r="J25" s="250">
        <v>399992.75</v>
      </c>
      <c r="K25" s="250">
        <v>431347.22</v>
      </c>
      <c r="L25" s="232">
        <v>0</v>
      </c>
      <c r="O25" s="232">
        <v>1760.64</v>
      </c>
      <c r="R25" s="250">
        <v>269830.08</v>
      </c>
      <c r="S25" s="250">
        <v>2079998.65</v>
      </c>
      <c r="T25" s="73">
        <v>616729</v>
      </c>
      <c r="U25" s="73">
        <v>373930</v>
      </c>
      <c r="V25" s="73">
        <v>654.17999999999995</v>
      </c>
      <c r="W25" s="73">
        <v>1407900</v>
      </c>
      <c r="Y25" s="232">
        <v>1513656.8</v>
      </c>
      <c r="AC25" s="232">
        <v>226745.93</v>
      </c>
      <c r="AD25" s="232">
        <v>159148.38</v>
      </c>
      <c r="AI25" s="73">
        <f t="shared" si="3"/>
        <v>718633.47</v>
      </c>
      <c r="AJ25" s="78">
        <f t="shared" si="4"/>
        <v>1760.64</v>
      </c>
      <c r="AK25" s="21">
        <f t="shared" si="1"/>
        <v>716872.83</v>
      </c>
      <c r="AL25" s="22">
        <f t="shared" si="5"/>
        <v>2399213.1800000002</v>
      </c>
      <c r="AM25" s="16">
        <f t="shared" si="6"/>
        <v>1899551.1099999999</v>
      </c>
      <c r="AN25" s="26">
        <f t="shared" si="2"/>
        <v>499662.0700000003</v>
      </c>
    </row>
    <row r="26" spans="1:40" x14ac:dyDescent="0.2">
      <c r="A26" s="1" t="s">
        <v>421</v>
      </c>
      <c r="B26" s="1" t="s">
        <v>423</v>
      </c>
      <c r="C26" s="65">
        <v>4531</v>
      </c>
      <c r="D26" s="65" t="s">
        <v>1036</v>
      </c>
      <c r="E26" s="250" t="s">
        <v>2972</v>
      </c>
      <c r="F26" s="89">
        <v>567094.05000000005</v>
      </c>
      <c r="G26" s="89">
        <v>9100</v>
      </c>
      <c r="H26" s="89">
        <v>37625.35</v>
      </c>
      <c r="J26" s="250">
        <v>1074770.2</v>
      </c>
      <c r="K26" s="250">
        <v>344617.56</v>
      </c>
      <c r="L26" s="232">
        <v>51300</v>
      </c>
      <c r="M26" s="232">
        <v>5600</v>
      </c>
      <c r="O26" s="232">
        <v>0</v>
      </c>
      <c r="R26" s="250">
        <v>232078.86</v>
      </c>
      <c r="S26" s="250">
        <v>413083.29</v>
      </c>
      <c r="T26" s="73">
        <v>638762.13</v>
      </c>
      <c r="U26" s="73">
        <v>150000</v>
      </c>
      <c r="W26" s="73">
        <v>1185858</v>
      </c>
      <c r="X26" s="73">
        <v>9.81</v>
      </c>
      <c r="Y26" s="232">
        <v>1319425.2</v>
      </c>
      <c r="AC26" s="232">
        <v>209916.06</v>
      </c>
      <c r="AD26" s="232">
        <v>127977.88</v>
      </c>
      <c r="AF26" s="232">
        <v>250000</v>
      </c>
      <c r="AI26" s="73">
        <f t="shared" si="3"/>
        <v>613819.4</v>
      </c>
      <c r="AJ26" s="78">
        <f t="shared" si="4"/>
        <v>56900</v>
      </c>
      <c r="AK26" s="21">
        <f t="shared" si="1"/>
        <v>556919.4</v>
      </c>
      <c r="AL26" s="22">
        <f t="shared" si="5"/>
        <v>1974629.94</v>
      </c>
      <c r="AM26" s="16">
        <f t="shared" si="6"/>
        <v>1907319.1400000001</v>
      </c>
      <c r="AN26" s="26">
        <f t="shared" si="2"/>
        <v>67310.799999999814</v>
      </c>
    </row>
    <row r="27" spans="1:40" x14ac:dyDescent="0.2">
      <c r="A27" s="1" t="s">
        <v>421</v>
      </c>
      <c r="B27" s="1" t="s">
        <v>423</v>
      </c>
      <c r="C27" s="65">
        <v>2937</v>
      </c>
      <c r="D27" s="65" t="s">
        <v>1037</v>
      </c>
      <c r="E27" s="250" t="s">
        <v>2973</v>
      </c>
      <c r="F27" s="89">
        <v>529591.66</v>
      </c>
      <c r="G27" s="89">
        <v>12175</v>
      </c>
      <c r="H27" s="89">
        <v>23000.47</v>
      </c>
      <c r="J27" s="250">
        <v>638249.22</v>
      </c>
      <c r="K27" s="250">
        <v>376747.21</v>
      </c>
      <c r="L27" s="232">
        <v>0</v>
      </c>
      <c r="R27" s="250">
        <v>176737.94</v>
      </c>
      <c r="S27" s="250">
        <v>2337378.21</v>
      </c>
      <c r="T27" s="73">
        <v>722977.48</v>
      </c>
      <c r="V27" s="73">
        <v>691.42</v>
      </c>
      <c r="W27" s="73">
        <v>881963.9</v>
      </c>
      <c r="Y27" s="232">
        <v>916554.14</v>
      </c>
      <c r="AC27" s="232">
        <v>285748</v>
      </c>
      <c r="AD27" s="232">
        <v>163377.92000000001</v>
      </c>
      <c r="AF27" s="232">
        <v>100000</v>
      </c>
      <c r="AI27" s="73">
        <f t="shared" si="3"/>
        <v>564767.13</v>
      </c>
      <c r="AJ27" s="78">
        <f t="shared" si="4"/>
        <v>0</v>
      </c>
      <c r="AK27" s="21">
        <f t="shared" si="1"/>
        <v>564767.13</v>
      </c>
      <c r="AL27" s="22">
        <f t="shared" si="5"/>
        <v>1605632.8</v>
      </c>
      <c r="AM27" s="16">
        <f t="shared" si="6"/>
        <v>1465680.06</v>
      </c>
      <c r="AN27" s="26">
        <f t="shared" si="2"/>
        <v>139952.74</v>
      </c>
    </row>
    <row r="28" spans="1:40" x14ac:dyDescent="0.2">
      <c r="A28" s="1" t="s">
        <v>421</v>
      </c>
      <c r="B28" s="1" t="s">
        <v>423</v>
      </c>
      <c r="C28" s="65">
        <v>2576</v>
      </c>
      <c r="D28" s="65" t="s">
        <v>1038</v>
      </c>
      <c r="E28" s="250" t="s">
        <v>2974</v>
      </c>
      <c r="F28" s="89">
        <v>411207.28</v>
      </c>
      <c r="G28" s="89">
        <v>4875</v>
      </c>
      <c r="H28" s="89">
        <v>14606.27</v>
      </c>
      <c r="J28" s="250">
        <v>365400.13</v>
      </c>
      <c r="K28" s="250">
        <v>430075.14</v>
      </c>
      <c r="L28" s="232">
        <v>5000</v>
      </c>
      <c r="M28" s="232">
        <v>8721.24</v>
      </c>
      <c r="O28" s="232">
        <v>0</v>
      </c>
      <c r="R28" s="250">
        <v>218467.11</v>
      </c>
      <c r="S28" s="250">
        <v>2446216.73</v>
      </c>
      <c r="T28" s="73">
        <v>264805</v>
      </c>
      <c r="U28" s="73">
        <v>151970</v>
      </c>
      <c r="V28" s="73">
        <v>577.82000000000005</v>
      </c>
      <c r="W28" s="73">
        <v>385549.5</v>
      </c>
      <c r="Y28" s="232">
        <v>502309.5</v>
      </c>
      <c r="AC28" s="232">
        <v>246275.57</v>
      </c>
      <c r="AD28" s="232">
        <v>164076.32</v>
      </c>
      <c r="AI28" s="73">
        <f t="shared" si="3"/>
        <v>430688.55000000005</v>
      </c>
      <c r="AJ28" s="78">
        <f t="shared" si="4"/>
        <v>13721.24</v>
      </c>
      <c r="AK28" s="21">
        <f t="shared" si="1"/>
        <v>416967.31000000006</v>
      </c>
      <c r="AL28" s="22">
        <f t="shared" si="5"/>
        <v>802902.32000000007</v>
      </c>
      <c r="AM28" s="16">
        <f t="shared" si="6"/>
        <v>912661.39000000013</v>
      </c>
      <c r="AN28" s="26">
        <f t="shared" si="2"/>
        <v>-109759.07000000007</v>
      </c>
    </row>
    <row r="29" spans="1:40" x14ac:dyDescent="0.2">
      <c r="A29" s="1" t="s">
        <v>426</v>
      </c>
      <c r="B29" s="1" t="s">
        <v>427</v>
      </c>
      <c r="C29" s="65">
        <v>3880</v>
      </c>
      <c r="D29" s="65" t="s">
        <v>1039</v>
      </c>
      <c r="E29" s="250" t="s">
        <v>2975</v>
      </c>
      <c r="F29" s="89">
        <v>1311745.71</v>
      </c>
      <c r="G29" s="89">
        <v>20250</v>
      </c>
      <c r="H29" s="89">
        <v>4629.3599999999997</v>
      </c>
      <c r="J29" s="250">
        <v>631596.24</v>
      </c>
      <c r="K29" s="250">
        <v>482025.69</v>
      </c>
      <c r="O29" s="232">
        <v>8700</v>
      </c>
      <c r="S29" s="250">
        <v>1940194.37</v>
      </c>
      <c r="T29" s="73">
        <v>1136823.8700000001</v>
      </c>
      <c r="U29" s="73">
        <v>164000</v>
      </c>
      <c r="V29" s="73">
        <v>1121.5999999999999</v>
      </c>
      <c r="W29" s="73">
        <v>1419836.5</v>
      </c>
      <c r="X29" s="73">
        <v>4650</v>
      </c>
      <c r="Y29" s="232">
        <v>1584836.5</v>
      </c>
      <c r="AC29" s="232">
        <v>235069.43</v>
      </c>
      <c r="AD29" s="232">
        <v>157853.42000000001</v>
      </c>
      <c r="AI29" s="73">
        <f t="shared" si="3"/>
        <v>1336625.07</v>
      </c>
      <c r="AJ29" s="78">
        <f t="shared" si="4"/>
        <v>8700</v>
      </c>
      <c r="AK29" s="21">
        <f t="shared" si="1"/>
        <v>1327925.07</v>
      </c>
      <c r="AL29" s="22">
        <f t="shared" si="5"/>
        <v>2726431.97</v>
      </c>
      <c r="AM29" s="16">
        <f t="shared" si="6"/>
        <v>1977759.3499999999</v>
      </c>
      <c r="AN29" s="26">
        <f t="shared" si="2"/>
        <v>748672.62000000034</v>
      </c>
    </row>
    <row r="30" spans="1:40" x14ac:dyDescent="0.2">
      <c r="A30" s="1" t="s">
        <v>426</v>
      </c>
      <c r="B30" s="1" t="s">
        <v>427</v>
      </c>
      <c r="C30" s="65">
        <v>3169</v>
      </c>
      <c r="D30" s="65" t="s">
        <v>1040</v>
      </c>
      <c r="E30" s="250" t="s">
        <v>2976</v>
      </c>
      <c r="F30" s="89">
        <v>906727.01</v>
      </c>
      <c r="G30" s="89">
        <v>28800</v>
      </c>
      <c r="H30" s="89">
        <v>38589.68</v>
      </c>
      <c r="J30" s="250">
        <v>2137145.59</v>
      </c>
      <c r="K30" s="250">
        <v>1072023.92</v>
      </c>
      <c r="R30" s="250">
        <v>478350.78</v>
      </c>
      <c r="S30" s="250">
        <v>225942.27</v>
      </c>
      <c r="T30" s="73">
        <v>1074305.33</v>
      </c>
      <c r="U30" s="73">
        <v>80000</v>
      </c>
      <c r="V30" s="73">
        <v>1343.65</v>
      </c>
      <c r="W30" s="73">
        <v>943826.2</v>
      </c>
      <c r="Y30" s="232">
        <v>1156846.2</v>
      </c>
      <c r="AC30" s="232">
        <v>370881.32</v>
      </c>
      <c r="AD30" s="232">
        <v>222384.36</v>
      </c>
      <c r="AI30" s="73">
        <f t="shared" si="3"/>
        <v>974116.69000000006</v>
      </c>
      <c r="AJ30" s="78">
        <f t="shared" si="4"/>
        <v>0</v>
      </c>
      <c r="AK30" s="21">
        <f t="shared" si="1"/>
        <v>974116.69000000006</v>
      </c>
      <c r="AL30" s="22">
        <f t="shared" si="5"/>
        <v>2099475.1799999997</v>
      </c>
      <c r="AM30" s="16">
        <f t="shared" si="6"/>
        <v>1750111.88</v>
      </c>
      <c r="AN30" s="26">
        <f t="shared" si="2"/>
        <v>349363.29999999981</v>
      </c>
    </row>
    <row r="31" spans="1:40" x14ac:dyDescent="0.2">
      <c r="A31" s="1" t="s">
        <v>426</v>
      </c>
      <c r="B31" s="1" t="s">
        <v>427</v>
      </c>
      <c r="C31" s="65">
        <v>7059</v>
      </c>
      <c r="D31" s="65" t="s">
        <v>1041</v>
      </c>
      <c r="E31" s="250" t="s">
        <v>2977</v>
      </c>
      <c r="F31" s="89">
        <v>2099717.4</v>
      </c>
      <c r="G31" s="89">
        <v>89880</v>
      </c>
      <c r="H31" s="89">
        <v>11371.1</v>
      </c>
      <c r="J31" s="250">
        <v>917014.39</v>
      </c>
      <c r="K31" s="250">
        <v>303174.2</v>
      </c>
      <c r="R31" s="250">
        <v>-0.6</v>
      </c>
      <c r="S31" s="250">
        <v>519805.36</v>
      </c>
      <c r="T31" s="73">
        <v>1678929.03</v>
      </c>
      <c r="U31" s="73">
        <v>397124</v>
      </c>
      <c r="V31" s="73">
        <v>2371.7399999999998</v>
      </c>
      <c r="W31" s="73">
        <v>1723968.3</v>
      </c>
      <c r="X31" s="73">
        <v>54000</v>
      </c>
      <c r="Y31" s="232">
        <v>2109334.2999999998</v>
      </c>
      <c r="AC31" s="232">
        <v>796367.4</v>
      </c>
      <c r="AD31" s="232">
        <v>85511.42</v>
      </c>
      <c r="AI31" s="73">
        <f t="shared" si="3"/>
        <v>2200968.5</v>
      </c>
      <c r="AJ31" s="78">
        <f t="shared" si="4"/>
        <v>0</v>
      </c>
      <c r="AK31" s="21">
        <f t="shared" si="1"/>
        <v>2200968.5</v>
      </c>
      <c r="AL31" s="22">
        <f t="shared" si="5"/>
        <v>3856393.0700000003</v>
      </c>
      <c r="AM31" s="16">
        <f t="shared" si="6"/>
        <v>2991213.1199999996</v>
      </c>
      <c r="AN31" s="26">
        <f t="shared" si="2"/>
        <v>865179.95000000065</v>
      </c>
    </row>
    <row r="32" spans="1:40" x14ac:dyDescent="0.2">
      <c r="A32" s="1" t="s">
        <v>426</v>
      </c>
      <c r="B32" s="1" t="s">
        <v>427</v>
      </c>
      <c r="C32" s="65">
        <v>4668</v>
      </c>
      <c r="D32" s="65" t="s">
        <v>1042</v>
      </c>
      <c r="E32" s="250" t="s">
        <v>2978</v>
      </c>
      <c r="F32" s="89">
        <v>1489207.88</v>
      </c>
      <c r="G32" s="89">
        <v>26250</v>
      </c>
      <c r="H32" s="89">
        <v>33215.230000000003</v>
      </c>
      <c r="J32" s="250">
        <v>2220866.02</v>
      </c>
      <c r="K32" s="250">
        <v>774354.46</v>
      </c>
      <c r="R32" s="250">
        <v>0.03</v>
      </c>
      <c r="S32" s="250">
        <v>164243.42000000001</v>
      </c>
      <c r="T32" s="73">
        <v>1105765.54</v>
      </c>
      <c r="U32" s="73">
        <v>75570</v>
      </c>
      <c r="V32" s="73">
        <v>1637.64</v>
      </c>
      <c r="W32" s="73">
        <v>851197.3</v>
      </c>
      <c r="X32" s="73">
        <v>100000</v>
      </c>
      <c r="Y32" s="232">
        <v>1130501.3</v>
      </c>
      <c r="AC32" s="232">
        <v>341856.01</v>
      </c>
      <c r="AD32" s="232">
        <v>210237.25</v>
      </c>
      <c r="AI32" s="73">
        <f t="shared" si="3"/>
        <v>1548673.1099999999</v>
      </c>
      <c r="AJ32" s="78">
        <f t="shared" si="4"/>
        <v>0</v>
      </c>
      <c r="AK32" s="21">
        <f t="shared" si="1"/>
        <v>1548673.1099999999</v>
      </c>
      <c r="AL32" s="22">
        <f t="shared" si="5"/>
        <v>2134170.48</v>
      </c>
      <c r="AM32" s="16">
        <f t="shared" si="6"/>
        <v>1682594.56</v>
      </c>
      <c r="AN32" s="26">
        <f t="shared" si="2"/>
        <v>451575.91999999993</v>
      </c>
    </row>
    <row r="33" spans="1:40" x14ac:dyDescent="0.2">
      <c r="A33" s="1" t="s">
        <v>426</v>
      </c>
      <c r="B33" s="1" t="s">
        <v>427</v>
      </c>
      <c r="C33" s="65">
        <v>5951</v>
      </c>
      <c r="D33" s="65" t="s">
        <v>1043</v>
      </c>
      <c r="E33" s="250" t="s">
        <v>2979</v>
      </c>
      <c r="F33" s="89">
        <v>968900.38</v>
      </c>
      <c r="G33" s="89">
        <v>9375</v>
      </c>
      <c r="H33" s="89">
        <v>480.15</v>
      </c>
      <c r="J33" s="250">
        <v>667853.93000000005</v>
      </c>
      <c r="K33" s="250">
        <v>449567.99</v>
      </c>
      <c r="R33" s="250">
        <v>-3900</v>
      </c>
      <c r="S33" s="250">
        <v>3631737.05</v>
      </c>
      <c r="T33" s="73">
        <v>1787862.64</v>
      </c>
      <c r="V33" s="73">
        <v>1127.5</v>
      </c>
      <c r="W33" s="73">
        <v>1386042.9</v>
      </c>
      <c r="Y33" s="232">
        <v>1530516.9</v>
      </c>
      <c r="AC33" s="232">
        <v>519332.53</v>
      </c>
      <c r="AD33" s="232">
        <v>177353.5</v>
      </c>
      <c r="AI33" s="73">
        <f t="shared" si="3"/>
        <v>978755.53</v>
      </c>
      <c r="AJ33" s="78">
        <f t="shared" si="4"/>
        <v>0</v>
      </c>
      <c r="AK33" s="21">
        <f t="shared" si="1"/>
        <v>978755.53</v>
      </c>
      <c r="AL33" s="22">
        <f t="shared" si="5"/>
        <v>3175033.04</v>
      </c>
      <c r="AM33" s="16">
        <f t="shared" si="6"/>
        <v>2227202.9299999997</v>
      </c>
      <c r="AN33" s="26">
        <f t="shared" si="2"/>
        <v>947830.11000000034</v>
      </c>
    </row>
    <row r="34" spans="1:40" x14ac:dyDescent="0.2">
      <c r="A34" s="1" t="s">
        <v>426</v>
      </c>
      <c r="B34" s="1" t="s">
        <v>427</v>
      </c>
      <c r="C34" s="65">
        <v>4528</v>
      </c>
      <c r="D34" s="65" t="s">
        <v>1044</v>
      </c>
      <c r="E34" s="250" t="s">
        <v>2980</v>
      </c>
      <c r="F34" s="89">
        <v>1047199.44</v>
      </c>
      <c r="G34" s="89">
        <v>14202</v>
      </c>
      <c r="H34" s="89">
        <v>41704.589999999997</v>
      </c>
      <c r="J34" s="250">
        <v>308752.87</v>
      </c>
      <c r="K34" s="250">
        <v>626486.1</v>
      </c>
      <c r="S34" s="250">
        <v>669957.9</v>
      </c>
      <c r="T34" s="73">
        <v>1296538.1100000001</v>
      </c>
      <c r="U34" s="73">
        <v>265000</v>
      </c>
      <c r="V34" s="73">
        <v>1278.6500000000001</v>
      </c>
      <c r="W34" s="73">
        <v>263592</v>
      </c>
      <c r="Y34" s="232">
        <v>543377</v>
      </c>
      <c r="AC34" s="232">
        <v>479189.19</v>
      </c>
      <c r="AD34" s="232">
        <v>140073.14000000001</v>
      </c>
      <c r="AI34" s="73">
        <f t="shared" si="3"/>
        <v>1103106.03</v>
      </c>
      <c r="AJ34" s="78">
        <f t="shared" si="4"/>
        <v>0</v>
      </c>
      <c r="AK34" s="21">
        <f t="shared" si="1"/>
        <v>1103106.03</v>
      </c>
      <c r="AL34" s="22">
        <f t="shared" si="5"/>
        <v>1826408.76</v>
      </c>
      <c r="AM34" s="16">
        <f t="shared" si="6"/>
        <v>1162639.33</v>
      </c>
      <c r="AN34" s="26">
        <f t="shared" si="2"/>
        <v>663769.42999999993</v>
      </c>
    </row>
    <row r="35" spans="1:40" x14ac:dyDescent="0.2">
      <c r="A35" s="1" t="s">
        <v>426</v>
      </c>
      <c r="B35" s="1" t="s">
        <v>427</v>
      </c>
      <c r="C35" s="65">
        <v>5805</v>
      </c>
      <c r="D35" s="65" t="s">
        <v>1045</v>
      </c>
      <c r="E35" s="250" t="s">
        <v>2981</v>
      </c>
      <c r="F35" s="89">
        <v>1970945.99</v>
      </c>
      <c r="G35" s="89">
        <v>38600</v>
      </c>
      <c r="H35" s="89">
        <v>17959.53</v>
      </c>
      <c r="J35" s="250">
        <v>582985.32999999996</v>
      </c>
      <c r="K35" s="250">
        <v>229072.15</v>
      </c>
      <c r="R35" s="250">
        <v>75</v>
      </c>
      <c r="S35" s="250">
        <v>2501284.2200000002</v>
      </c>
      <c r="T35" s="73">
        <v>1147952.31</v>
      </c>
      <c r="U35" s="73">
        <v>278880</v>
      </c>
      <c r="V35" s="73">
        <v>1888.39</v>
      </c>
      <c r="W35" s="73">
        <v>1005045</v>
      </c>
      <c r="Y35" s="232">
        <v>1262542.8600000001</v>
      </c>
      <c r="AC35" s="232">
        <v>230098.3</v>
      </c>
      <c r="AD35" s="232">
        <v>106793.83</v>
      </c>
      <c r="AI35" s="73">
        <f t="shared" si="3"/>
        <v>2027505.52</v>
      </c>
      <c r="AJ35" s="78">
        <f t="shared" si="4"/>
        <v>0</v>
      </c>
      <c r="AK35" s="21">
        <f t="shared" si="1"/>
        <v>2027505.52</v>
      </c>
      <c r="AL35" s="22">
        <f t="shared" si="5"/>
        <v>2433765.7000000002</v>
      </c>
      <c r="AM35" s="16">
        <f t="shared" si="6"/>
        <v>1599434.9900000002</v>
      </c>
      <c r="AN35" s="26">
        <f t="shared" si="2"/>
        <v>834330.71</v>
      </c>
    </row>
    <row r="36" spans="1:40" x14ac:dyDescent="0.2">
      <c r="A36" s="1" t="s">
        <v>426</v>
      </c>
      <c r="B36" s="1" t="s">
        <v>427</v>
      </c>
      <c r="C36" s="65">
        <v>3290</v>
      </c>
      <c r="D36" s="65" t="s">
        <v>1046</v>
      </c>
      <c r="E36" s="250" t="s">
        <v>2982</v>
      </c>
      <c r="F36" s="89">
        <v>941347.15</v>
      </c>
      <c r="G36" s="89">
        <v>9360</v>
      </c>
      <c r="H36" s="89">
        <v>1928.77</v>
      </c>
      <c r="J36" s="250">
        <v>2291306.2400000002</v>
      </c>
      <c r="K36" s="250">
        <v>773150.12</v>
      </c>
      <c r="M36" s="232">
        <v>31920</v>
      </c>
      <c r="O36" s="232">
        <v>53355</v>
      </c>
      <c r="S36" s="250">
        <v>1692932.58</v>
      </c>
      <c r="T36" s="73">
        <v>1157004.0900000001</v>
      </c>
      <c r="U36" s="73">
        <v>244037</v>
      </c>
      <c r="V36" s="73">
        <v>819.04</v>
      </c>
      <c r="W36" s="73">
        <v>600738</v>
      </c>
      <c r="X36" s="73">
        <v>9600</v>
      </c>
      <c r="Y36" s="232">
        <v>961129</v>
      </c>
      <c r="AC36" s="232">
        <v>312207.37</v>
      </c>
      <c r="AD36" s="232">
        <v>317220.84000000003</v>
      </c>
      <c r="AI36" s="73">
        <f t="shared" si="3"/>
        <v>952635.92</v>
      </c>
      <c r="AJ36" s="78">
        <f t="shared" si="4"/>
        <v>85275</v>
      </c>
      <c r="AK36" s="21">
        <f t="shared" si="1"/>
        <v>867360.92</v>
      </c>
      <c r="AL36" s="22">
        <f t="shared" si="5"/>
        <v>2012198.1300000001</v>
      </c>
      <c r="AM36" s="16">
        <f t="shared" si="6"/>
        <v>1590557.2100000002</v>
      </c>
      <c r="AN36" s="26">
        <f t="shared" si="2"/>
        <v>421640.91999999993</v>
      </c>
    </row>
    <row r="37" spans="1:40" x14ac:dyDescent="0.2">
      <c r="A37" s="1" t="s">
        <v>426</v>
      </c>
      <c r="B37" s="1" t="s">
        <v>427</v>
      </c>
      <c r="C37" s="65">
        <v>5014</v>
      </c>
      <c r="D37" s="65" t="s">
        <v>1047</v>
      </c>
      <c r="E37" s="250" t="s">
        <v>2983</v>
      </c>
      <c r="F37" s="89">
        <v>579927.98</v>
      </c>
      <c r="G37" s="89">
        <v>7080</v>
      </c>
      <c r="H37" s="89">
        <v>25758.32</v>
      </c>
      <c r="J37" s="250">
        <v>1251600.52</v>
      </c>
      <c r="K37" s="250">
        <v>493368.02</v>
      </c>
      <c r="O37" s="232">
        <v>70930</v>
      </c>
      <c r="R37" s="250">
        <v>5756.86</v>
      </c>
      <c r="T37" s="73">
        <v>950758.14</v>
      </c>
      <c r="U37" s="73">
        <v>31570</v>
      </c>
      <c r="V37" s="73">
        <v>586.12</v>
      </c>
      <c r="W37" s="73">
        <v>848084.4</v>
      </c>
      <c r="Y37" s="232">
        <v>1002394.4</v>
      </c>
      <c r="AC37" s="232">
        <v>350606.05</v>
      </c>
      <c r="AD37" s="232">
        <v>173252.72</v>
      </c>
      <c r="AF37" s="232">
        <v>100000</v>
      </c>
      <c r="AI37" s="73">
        <f t="shared" si="3"/>
        <v>612766.29999999993</v>
      </c>
      <c r="AJ37" s="78">
        <f t="shared" si="4"/>
        <v>70930</v>
      </c>
      <c r="AK37" s="21">
        <f t="shared" si="1"/>
        <v>541836.29999999993</v>
      </c>
      <c r="AL37" s="22">
        <f t="shared" si="5"/>
        <v>1830998.6600000001</v>
      </c>
      <c r="AM37" s="16">
        <f t="shared" si="6"/>
        <v>1626253.17</v>
      </c>
      <c r="AN37" s="26">
        <f t="shared" si="2"/>
        <v>204745.49000000022</v>
      </c>
    </row>
    <row r="38" spans="1:40" x14ac:dyDescent="0.2">
      <c r="A38" s="1" t="s">
        <v>426</v>
      </c>
      <c r="B38" s="1" t="s">
        <v>427</v>
      </c>
      <c r="C38" s="65">
        <v>4611</v>
      </c>
      <c r="D38" s="65" t="s">
        <v>1048</v>
      </c>
      <c r="E38" s="250" t="s">
        <v>2984</v>
      </c>
      <c r="F38" s="89">
        <v>1195560.6000000001</v>
      </c>
      <c r="G38" s="89">
        <v>500</v>
      </c>
      <c r="H38" s="89">
        <v>4728.22</v>
      </c>
      <c r="J38" s="250">
        <v>938565.84</v>
      </c>
      <c r="K38" s="250">
        <v>307889.61</v>
      </c>
      <c r="M38" s="232">
        <v>8450</v>
      </c>
      <c r="R38" s="250">
        <v>-96929.42</v>
      </c>
      <c r="T38" s="73">
        <v>1108790.6599999999</v>
      </c>
      <c r="U38" s="73">
        <v>102200</v>
      </c>
      <c r="V38" s="73">
        <v>1135.31</v>
      </c>
      <c r="W38" s="73">
        <v>1669650.6</v>
      </c>
      <c r="Y38" s="232">
        <v>1929327.6</v>
      </c>
      <c r="AC38" s="232">
        <v>338079.52</v>
      </c>
      <c r="AD38" s="232">
        <v>86344.92</v>
      </c>
      <c r="AI38" s="73">
        <f t="shared" si="3"/>
        <v>1200788.82</v>
      </c>
      <c r="AJ38" s="78">
        <f t="shared" si="4"/>
        <v>8450</v>
      </c>
      <c r="AK38" s="21">
        <f t="shared" si="1"/>
        <v>1192338.82</v>
      </c>
      <c r="AL38" s="22">
        <f t="shared" si="5"/>
        <v>2881776.5700000003</v>
      </c>
      <c r="AM38" s="16">
        <f t="shared" si="6"/>
        <v>2353752.04</v>
      </c>
      <c r="AN38" s="26">
        <f t="shared" si="2"/>
        <v>528024.53000000026</v>
      </c>
    </row>
    <row r="39" spans="1:40" x14ac:dyDescent="0.2">
      <c r="A39" s="1" t="s">
        <v>430</v>
      </c>
      <c r="B39" s="1" t="s">
        <v>431</v>
      </c>
      <c r="C39" s="65">
        <v>2051</v>
      </c>
      <c r="D39" s="65" t="s">
        <v>1049</v>
      </c>
      <c r="E39" s="250" t="s">
        <v>2985</v>
      </c>
      <c r="F39" s="89">
        <v>1072802.01</v>
      </c>
      <c r="G39" s="89">
        <v>0</v>
      </c>
      <c r="H39" s="89">
        <v>62335.7</v>
      </c>
      <c r="J39" s="250">
        <v>460989.68</v>
      </c>
      <c r="K39" s="250">
        <v>1036703.88</v>
      </c>
      <c r="L39" s="232">
        <v>15757.2</v>
      </c>
      <c r="M39" s="232">
        <v>5600</v>
      </c>
      <c r="O39" s="232">
        <v>6.88</v>
      </c>
      <c r="P39" s="250">
        <v>53001.63</v>
      </c>
      <c r="S39" s="250">
        <v>1814650.86</v>
      </c>
      <c r="T39" s="73">
        <v>1584495.95</v>
      </c>
      <c r="U39" s="73">
        <v>7469</v>
      </c>
      <c r="V39" s="73">
        <v>2915.96</v>
      </c>
      <c r="W39" s="73">
        <v>1321021.8</v>
      </c>
      <c r="X39" s="73">
        <v>11700</v>
      </c>
      <c r="Y39" s="232">
        <v>1490641.8</v>
      </c>
      <c r="AC39" s="232">
        <v>296546.74</v>
      </c>
      <c r="AD39" s="232">
        <v>81860.88</v>
      </c>
      <c r="AI39" s="73">
        <f t="shared" si="3"/>
        <v>1135137.71</v>
      </c>
      <c r="AJ39" s="78">
        <f t="shared" si="4"/>
        <v>21364.080000000002</v>
      </c>
      <c r="AK39" s="21">
        <f t="shared" si="1"/>
        <v>1113773.6299999999</v>
      </c>
      <c r="AL39" s="22">
        <f t="shared" si="5"/>
        <v>2927602.71</v>
      </c>
      <c r="AM39" s="16">
        <f t="shared" si="6"/>
        <v>1869049.42</v>
      </c>
      <c r="AN39" s="26">
        <f t="shared" si="2"/>
        <v>1058553.29</v>
      </c>
    </row>
    <row r="40" spans="1:40" x14ac:dyDescent="0.2">
      <c r="A40" s="1" t="s">
        <v>430</v>
      </c>
      <c r="B40" s="1" t="s">
        <v>431</v>
      </c>
      <c r="C40" s="65">
        <v>1787</v>
      </c>
      <c r="D40" s="65" t="s">
        <v>1050</v>
      </c>
      <c r="E40" s="250" t="s">
        <v>2986</v>
      </c>
      <c r="F40" s="89">
        <v>189550.6</v>
      </c>
      <c r="G40" s="89">
        <v>0</v>
      </c>
      <c r="H40" s="89">
        <v>43420.86</v>
      </c>
      <c r="J40" s="250">
        <v>1420080.1</v>
      </c>
      <c r="K40" s="250">
        <v>219857.55</v>
      </c>
      <c r="L40" s="232">
        <v>3293.4</v>
      </c>
      <c r="M40" s="232">
        <v>6900</v>
      </c>
      <c r="O40" s="232">
        <v>106477.75999999999</v>
      </c>
      <c r="R40" s="250">
        <v>2889</v>
      </c>
      <c r="S40" s="250">
        <v>1633793.05</v>
      </c>
      <c r="T40" s="73">
        <v>866475.28</v>
      </c>
      <c r="V40" s="73">
        <v>337.08</v>
      </c>
      <c r="W40" s="73">
        <v>973460.1</v>
      </c>
      <c r="X40" s="73">
        <v>70000</v>
      </c>
      <c r="Y40" s="232">
        <v>1170933.1000000001</v>
      </c>
      <c r="AC40" s="232">
        <v>715807.36</v>
      </c>
      <c r="AD40" s="232">
        <v>155115.44</v>
      </c>
      <c r="AI40" s="73">
        <f t="shared" si="3"/>
        <v>232971.46000000002</v>
      </c>
      <c r="AJ40" s="78">
        <f t="shared" si="4"/>
        <v>116671.15999999999</v>
      </c>
      <c r="AK40" s="21">
        <f t="shared" si="1"/>
        <v>116300.30000000003</v>
      </c>
      <c r="AL40" s="22">
        <f t="shared" si="5"/>
        <v>1910272.46</v>
      </c>
      <c r="AM40" s="16">
        <f t="shared" si="6"/>
        <v>2041855.9</v>
      </c>
      <c r="AN40" s="26">
        <f t="shared" si="2"/>
        <v>-131583.43999999994</v>
      </c>
    </row>
    <row r="41" spans="1:40" x14ac:dyDescent="0.2">
      <c r="A41" s="1" t="s">
        <v>430</v>
      </c>
      <c r="B41" s="1" t="s">
        <v>431</v>
      </c>
      <c r="C41" s="65">
        <v>2904</v>
      </c>
      <c r="D41" s="65" t="s">
        <v>1051</v>
      </c>
      <c r="E41" s="250" t="s">
        <v>2987</v>
      </c>
      <c r="F41" s="89">
        <v>710378.04</v>
      </c>
      <c r="G41" s="89">
        <v>9810</v>
      </c>
      <c r="H41" s="89">
        <v>46860.54</v>
      </c>
      <c r="J41" s="250">
        <v>1102096.7</v>
      </c>
      <c r="K41" s="250">
        <v>265945.76</v>
      </c>
      <c r="L41" s="232">
        <v>5369.4</v>
      </c>
      <c r="M41" s="232">
        <v>20349.759999999998</v>
      </c>
      <c r="S41" s="250">
        <v>174893.33</v>
      </c>
      <c r="T41" s="73">
        <v>704242.92</v>
      </c>
      <c r="V41" s="73">
        <v>949.76</v>
      </c>
      <c r="W41" s="73">
        <v>1019415</v>
      </c>
      <c r="X41" s="73">
        <v>27600</v>
      </c>
      <c r="Y41" s="232">
        <v>1190130</v>
      </c>
      <c r="AC41" s="232">
        <v>417158.99</v>
      </c>
      <c r="AD41" s="232">
        <v>172951.71</v>
      </c>
      <c r="AI41" s="73">
        <f t="shared" si="3"/>
        <v>767048.58000000007</v>
      </c>
      <c r="AJ41" s="78">
        <f t="shared" si="4"/>
        <v>25719.159999999996</v>
      </c>
      <c r="AK41" s="21">
        <f t="shared" si="1"/>
        <v>741329.42</v>
      </c>
      <c r="AL41" s="22">
        <f t="shared" si="5"/>
        <v>1752207.6800000002</v>
      </c>
      <c r="AM41" s="16">
        <f t="shared" si="6"/>
        <v>1780240.7</v>
      </c>
      <c r="AN41" s="26">
        <f t="shared" si="2"/>
        <v>-28033.019999999786</v>
      </c>
    </row>
    <row r="42" spans="1:40" x14ac:dyDescent="0.2">
      <c r="A42" s="1" t="s">
        <v>430</v>
      </c>
      <c r="B42" s="1" t="s">
        <v>431</v>
      </c>
      <c r="C42" s="65">
        <v>3978</v>
      </c>
      <c r="D42" s="65" t="s">
        <v>1052</v>
      </c>
      <c r="E42" s="250" t="s">
        <v>2988</v>
      </c>
      <c r="F42" s="89">
        <v>1953063.88</v>
      </c>
      <c r="H42" s="89">
        <v>86377</v>
      </c>
      <c r="J42" s="250">
        <v>1217027.8899999999</v>
      </c>
      <c r="K42" s="250">
        <v>222438.71</v>
      </c>
      <c r="L42" s="232">
        <v>15273</v>
      </c>
      <c r="M42" s="232">
        <v>45900</v>
      </c>
      <c r="O42" s="232">
        <v>266.2</v>
      </c>
      <c r="R42" s="250">
        <v>22000</v>
      </c>
      <c r="S42" s="250">
        <v>1781475.04</v>
      </c>
      <c r="T42" s="73">
        <v>1398042.42</v>
      </c>
      <c r="U42" s="73">
        <v>-8010.76</v>
      </c>
      <c r="V42" s="73">
        <v>3842.46</v>
      </c>
      <c r="W42" s="73">
        <v>1471088</v>
      </c>
      <c r="X42" s="73">
        <v>15000</v>
      </c>
      <c r="Y42" s="232">
        <v>1691348</v>
      </c>
      <c r="AC42" s="232">
        <v>724681.14</v>
      </c>
      <c r="AD42" s="232">
        <v>200949.98</v>
      </c>
      <c r="AE42" s="232">
        <v>292540</v>
      </c>
      <c r="AI42" s="73">
        <f t="shared" si="3"/>
        <v>2039440.88</v>
      </c>
      <c r="AJ42" s="78">
        <f t="shared" si="4"/>
        <v>61439.199999999997</v>
      </c>
      <c r="AK42" s="21">
        <f t="shared" si="1"/>
        <v>1978001.68</v>
      </c>
      <c r="AL42" s="22">
        <f t="shared" si="5"/>
        <v>2879962.12</v>
      </c>
      <c r="AM42" s="16">
        <f t="shared" si="6"/>
        <v>2909519.12</v>
      </c>
      <c r="AN42" s="26">
        <f t="shared" si="2"/>
        <v>-29557</v>
      </c>
    </row>
    <row r="43" spans="1:40" x14ac:dyDescent="0.2">
      <c r="A43" s="1" t="s">
        <v>430</v>
      </c>
      <c r="B43" s="1" t="s">
        <v>431</v>
      </c>
      <c r="C43" s="65">
        <v>3763</v>
      </c>
      <c r="D43" s="65" t="s">
        <v>1053</v>
      </c>
      <c r="E43" s="250" t="s">
        <v>2989</v>
      </c>
      <c r="F43" s="89">
        <v>1076825.8899999999</v>
      </c>
      <c r="G43" s="89">
        <v>9375</v>
      </c>
      <c r="H43" s="89">
        <v>43357.31</v>
      </c>
      <c r="J43" s="250">
        <v>306498.67</v>
      </c>
      <c r="K43" s="250">
        <v>210722.58</v>
      </c>
      <c r="L43" s="232">
        <v>5648.4</v>
      </c>
      <c r="M43" s="232">
        <v>42800</v>
      </c>
      <c r="O43" s="232">
        <v>1612.57</v>
      </c>
      <c r="R43" s="250">
        <v>7700</v>
      </c>
      <c r="S43" s="250">
        <v>1769380.27</v>
      </c>
      <c r="T43" s="73">
        <v>1061207.96</v>
      </c>
      <c r="W43" s="73">
        <v>1499414.2</v>
      </c>
      <c r="X43" s="73">
        <v>22500</v>
      </c>
      <c r="Y43" s="232">
        <v>1682562.2</v>
      </c>
      <c r="AC43" s="232">
        <v>950273.16</v>
      </c>
      <c r="AD43" s="232">
        <v>122099.14</v>
      </c>
      <c r="AI43" s="73">
        <f t="shared" si="3"/>
        <v>1129558.2</v>
      </c>
      <c r="AJ43" s="78">
        <f t="shared" si="4"/>
        <v>50060.97</v>
      </c>
      <c r="AK43" s="21">
        <f t="shared" si="1"/>
        <v>1079497.23</v>
      </c>
      <c r="AL43" s="22">
        <f t="shared" si="5"/>
        <v>2583122.16</v>
      </c>
      <c r="AM43" s="16">
        <f t="shared" si="6"/>
        <v>2754934.5</v>
      </c>
      <c r="AN43" s="26">
        <f t="shared" si="2"/>
        <v>-171812.33999999985</v>
      </c>
    </row>
    <row r="44" spans="1:40" x14ac:dyDescent="0.2">
      <c r="A44" s="1" t="s">
        <v>430</v>
      </c>
      <c r="B44" s="1" t="s">
        <v>431</v>
      </c>
      <c r="C44" s="65">
        <v>973</v>
      </c>
      <c r="D44" s="65" t="s">
        <v>1054</v>
      </c>
      <c r="E44" s="250" t="s">
        <v>2990</v>
      </c>
      <c r="F44" s="89">
        <v>420312.76</v>
      </c>
      <c r="H44" s="89">
        <v>26350</v>
      </c>
      <c r="J44" s="250">
        <v>950274.18</v>
      </c>
      <c r="K44" s="250">
        <v>189726.04</v>
      </c>
      <c r="L44" s="232">
        <v>4011.6</v>
      </c>
      <c r="M44" s="232">
        <v>14800</v>
      </c>
      <c r="O44" s="232">
        <v>617.61</v>
      </c>
      <c r="S44" s="250">
        <v>2854151.72</v>
      </c>
      <c r="T44" s="73">
        <v>635596.54</v>
      </c>
      <c r="W44" s="73">
        <v>779332</v>
      </c>
      <c r="X44" s="73">
        <v>13100</v>
      </c>
      <c r="Y44" s="232">
        <v>981072</v>
      </c>
      <c r="AC44" s="232">
        <v>299012.90000000002</v>
      </c>
      <c r="AD44" s="232">
        <v>162260.91</v>
      </c>
      <c r="AI44" s="73">
        <f t="shared" si="3"/>
        <v>446662.76</v>
      </c>
      <c r="AJ44" s="78">
        <f t="shared" si="4"/>
        <v>19429.21</v>
      </c>
      <c r="AK44" s="21">
        <f t="shared" si="1"/>
        <v>427233.55</v>
      </c>
      <c r="AL44" s="22">
        <f t="shared" si="5"/>
        <v>1428028.54</v>
      </c>
      <c r="AM44" s="16">
        <f t="shared" si="6"/>
        <v>1442345.8099999998</v>
      </c>
      <c r="AN44" s="26">
        <f t="shared" si="2"/>
        <v>-14317.269999999786</v>
      </c>
    </row>
    <row r="45" spans="1:40" x14ac:dyDescent="0.2">
      <c r="A45" s="1" t="s">
        <v>430</v>
      </c>
      <c r="B45" s="1" t="s">
        <v>431</v>
      </c>
      <c r="C45" s="65">
        <v>4069</v>
      </c>
      <c r="D45" s="65" t="s">
        <v>1055</v>
      </c>
      <c r="E45" s="250" t="s">
        <v>2991</v>
      </c>
      <c r="F45" s="89">
        <v>527932.38</v>
      </c>
      <c r="G45" s="89">
        <v>26000</v>
      </c>
      <c r="H45" s="89">
        <v>27088.58</v>
      </c>
      <c r="J45" s="250">
        <v>519883.46</v>
      </c>
      <c r="K45" s="250">
        <v>167213.10999999999</v>
      </c>
      <c r="L45" s="232">
        <v>16303.4</v>
      </c>
      <c r="M45" s="232">
        <v>1397</v>
      </c>
      <c r="R45" s="250">
        <v>820</v>
      </c>
      <c r="S45" s="250">
        <v>1653756.5</v>
      </c>
      <c r="T45" s="73">
        <v>822261.77</v>
      </c>
      <c r="U45" s="73">
        <v>135000</v>
      </c>
      <c r="V45" s="73">
        <v>537.44000000000005</v>
      </c>
      <c r="W45" s="73">
        <v>544262.40000000002</v>
      </c>
      <c r="X45" s="73">
        <v>16900</v>
      </c>
      <c r="Y45" s="232">
        <v>788052.4</v>
      </c>
      <c r="AC45" s="232">
        <v>342395.13</v>
      </c>
      <c r="AD45" s="232">
        <v>91951.88</v>
      </c>
      <c r="AI45" s="73">
        <f t="shared" si="3"/>
        <v>581020.96</v>
      </c>
      <c r="AJ45" s="78">
        <f t="shared" si="4"/>
        <v>17700.400000000001</v>
      </c>
      <c r="AK45" s="21">
        <f t="shared" si="1"/>
        <v>563320.55999999994</v>
      </c>
      <c r="AL45" s="22">
        <f t="shared" si="5"/>
        <v>1518961.6099999999</v>
      </c>
      <c r="AM45" s="16">
        <f t="shared" si="6"/>
        <v>1222399.4100000001</v>
      </c>
      <c r="AN45" s="26">
        <f t="shared" si="2"/>
        <v>296562.19999999972</v>
      </c>
    </row>
    <row r="46" spans="1:40" x14ac:dyDescent="0.2">
      <c r="A46" s="1" t="s">
        <v>430</v>
      </c>
      <c r="B46" s="1" t="s">
        <v>431</v>
      </c>
      <c r="C46" s="65">
        <v>5012</v>
      </c>
      <c r="D46" s="65" t="s">
        <v>1056</v>
      </c>
      <c r="E46" s="250" t="s">
        <v>2992</v>
      </c>
      <c r="F46" s="89">
        <v>359772.53</v>
      </c>
      <c r="G46" s="89">
        <v>3600</v>
      </c>
      <c r="H46" s="89">
        <v>29314.51</v>
      </c>
      <c r="J46" s="250">
        <v>685248.05</v>
      </c>
      <c r="K46" s="250">
        <v>310868.59000000003</v>
      </c>
      <c r="L46" s="232">
        <v>0</v>
      </c>
      <c r="M46" s="232">
        <v>15666.72</v>
      </c>
      <c r="O46" s="232">
        <v>236.05</v>
      </c>
      <c r="R46" s="250">
        <v>208746.94</v>
      </c>
      <c r="S46" s="250">
        <v>1474437.8</v>
      </c>
      <c r="T46" s="73">
        <v>619166.44999999995</v>
      </c>
      <c r="U46" s="73">
        <v>173700</v>
      </c>
      <c r="V46" s="73">
        <v>339.66</v>
      </c>
      <c r="W46" s="73">
        <v>267170</v>
      </c>
      <c r="X46" s="73">
        <v>7500</v>
      </c>
      <c r="Y46" s="232">
        <v>400940</v>
      </c>
      <c r="AC46" s="232">
        <v>250618.51</v>
      </c>
      <c r="AD46" s="232">
        <v>128842.83</v>
      </c>
      <c r="AI46" s="73">
        <f t="shared" si="3"/>
        <v>392687.04000000004</v>
      </c>
      <c r="AJ46" s="78">
        <f t="shared" si="4"/>
        <v>15902.769999999999</v>
      </c>
      <c r="AK46" s="21">
        <f t="shared" si="1"/>
        <v>376784.27</v>
      </c>
      <c r="AL46" s="22">
        <f t="shared" si="5"/>
        <v>1067876.1099999999</v>
      </c>
      <c r="AM46" s="16">
        <f t="shared" si="6"/>
        <v>780401.34</v>
      </c>
      <c r="AN46" s="26">
        <f t="shared" si="2"/>
        <v>287474.7699999999</v>
      </c>
    </row>
    <row r="47" spans="1:40" x14ac:dyDescent="0.2">
      <c r="A47" s="1" t="s">
        <v>430</v>
      </c>
      <c r="B47" s="1" t="s">
        <v>431</v>
      </c>
      <c r="C47" s="65">
        <v>5988</v>
      </c>
      <c r="D47" s="65" t="s">
        <v>1057</v>
      </c>
      <c r="E47" s="250" t="s">
        <v>2993</v>
      </c>
      <c r="F47" s="89">
        <v>421419.18</v>
      </c>
      <c r="G47" s="89">
        <v>58500</v>
      </c>
      <c r="H47" s="89">
        <v>45477.58</v>
      </c>
      <c r="J47" s="250">
        <v>1429628.36</v>
      </c>
      <c r="K47" s="250">
        <v>218724.66</v>
      </c>
      <c r="L47" s="232">
        <v>16151.2</v>
      </c>
      <c r="M47" s="232">
        <v>42600</v>
      </c>
      <c r="O47" s="232">
        <v>204.08</v>
      </c>
      <c r="R47" s="250">
        <v>20000</v>
      </c>
      <c r="S47" s="250">
        <v>2017007.85</v>
      </c>
      <c r="T47" s="73">
        <v>1426058.74</v>
      </c>
      <c r="U47" s="73">
        <v>382130</v>
      </c>
      <c r="W47" s="73">
        <v>1097949.1000000001</v>
      </c>
      <c r="X47" s="73">
        <v>12500</v>
      </c>
      <c r="Y47" s="232">
        <v>1454083.1</v>
      </c>
      <c r="AC47" s="232">
        <v>1037198.21</v>
      </c>
      <c r="AD47" s="232">
        <v>159145.60999999999</v>
      </c>
      <c r="AI47" s="73">
        <f t="shared" si="3"/>
        <v>525396.76</v>
      </c>
      <c r="AJ47" s="78">
        <f t="shared" si="4"/>
        <v>58955.28</v>
      </c>
      <c r="AK47" s="21">
        <f t="shared" si="1"/>
        <v>466441.48</v>
      </c>
      <c r="AL47" s="22">
        <f t="shared" si="5"/>
        <v>2918637.84</v>
      </c>
      <c r="AM47" s="16">
        <f t="shared" si="6"/>
        <v>2650426.92</v>
      </c>
      <c r="AN47" s="26">
        <f t="shared" si="2"/>
        <v>268210.91999999993</v>
      </c>
    </row>
    <row r="48" spans="1:40" x14ac:dyDescent="0.2">
      <c r="A48" s="1" t="s">
        <v>430</v>
      </c>
      <c r="B48" s="1" t="s">
        <v>431</v>
      </c>
      <c r="C48" s="65">
        <v>2518</v>
      </c>
      <c r="D48" s="65" t="s">
        <v>1058</v>
      </c>
      <c r="E48" s="250" t="s">
        <v>2994</v>
      </c>
      <c r="F48" s="89">
        <v>313650.90000000002</v>
      </c>
      <c r="H48" s="89">
        <v>29299.89</v>
      </c>
      <c r="J48" s="250">
        <v>1196523.7</v>
      </c>
      <c r="K48" s="250">
        <v>150187.06</v>
      </c>
      <c r="L48" s="232">
        <v>3041</v>
      </c>
      <c r="M48" s="232">
        <v>23600</v>
      </c>
      <c r="O48" s="232">
        <v>835.07</v>
      </c>
      <c r="R48" s="250">
        <v>9234.5499999999993</v>
      </c>
      <c r="S48" s="250">
        <v>216270.07999999999</v>
      </c>
      <c r="T48" s="73">
        <v>637049.18000000005</v>
      </c>
      <c r="U48" s="73">
        <v>150000</v>
      </c>
      <c r="V48" s="73">
        <v>469.27</v>
      </c>
      <c r="W48" s="73">
        <v>869823.3</v>
      </c>
      <c r="X48" s="73">
        <v>31500</v>
      </c>
      <c r="Y48" s="232">
        <v>1086183.3</v>
      </c>
      <c r="AC48" s="232">
        <v>536141.53</v>
      </c>
      <c r="AD48" s="232">
        <v>115751.07</v>
      </c>
      <c r="AI48" s="73">
        <f t="shared" si="3"/>
        <v>342950.79000000004</v>
      </c>
      <c r="AJ48" s="78">
        <f t="shared" si="4"/>
        <v>27476.07</v>
      </c>
      <c r="AK48" s="21">
        <f t="shared" si="1"/>
        <v>315474.72000000003</v>
      </c>
      <c r="AL48" s="22">
        <f t="shared" si="5"/>
        <v>1688841.75</v>
      </c>
      <c r="AM48" s="16">
        <f t="shared" si="6"/>
        <v>1738075.9000000001</v>
      </c>
      <c r="AN48" s="26">
        <f t="shared" si="2"/>
        <v>-49234.15000000014</v>
      </c>
    </row>
    <row r="49" spans="1:40" x14ac:dyDescent="0.2">
      <c r="A49" s="1" t="s">
        <v>430</v>
      </c>
      <c r="B49" s="1" t="s">
        <v>431</v>
      </c>
      <c r="C49" s="65">
        <v>5747</v>
      </c>
      <c r="D49" s="65" t="s">
        <v>1059</v>
      </c>
      <c r="E49" s="250" t="s">
        <v>2995</v>
      </c>
      <c r="F49" s="89">
        <v>991334.72</v>
      </c>
      <c r="H49" s="89">
        <v>42144.25</v>
      </c>
      <c r="J49" s="250">
        <v>1267728.26</v>
      </c>
      <c r="K49" s="250">
        <v>388310.08</v>
      </c>
      <c r="L49" s="232">
        <v>5985</v>
      </c>
      <c r="M49" s="232">
        <v>26200</v>
      </c>
      <c r="O49" s="232">
        <v>642.64</v>
      </c>
      <c r="P49" s="250">
        <v>274500.15000000002</v>
      </c>
      <c r="R49" s="250">
        <v>702</v>
      </c>
      <c r="S49" s="250">
        <v>2076002.99</v>
      </c>
      <c r="T49" s="73">
        <v>1526394.4</v>
      </c>
      <c r="U49" s="73">
        <v>377499.96</v>
      </c>
      <c r="W49" s="73">
        <v>1362551.2</v>
      </c>
      <c r="X49" s="73">
        <v>22500</v>
      </c>
      <c r="Y49" s="232">
        <v>1790426.2</v>
      </c>
      <c r="AC49" s="232">
        <v>695666.11</v>
      </c>
      <c r="AD49" s="232">
        <v>210535.36</v>
      </c>
      <c r="AI49" s="73">
        <f t="shared" si="3"/>
        <v>1033478.97</v>
      </c>
      <c r="AJ49" s="78">
        <f t="shared" si="4"/>
        <v>32827.64</v>
      </c>
      <c r="AK49" s="21">
        <f t="shared" si="1"/>
        <v>1000651.33</v>
      </c>
      <c r="AL49" s="22">
        <f t="shared" si="5"/>
        <v>3288945.5599999996</v>
      </c>
      <c r="AM49" s="16">
        <f t="shared" si="6"/>
        <v>2696627.67</v>
      </c>
      <c r="AN49" s="26">
        <f t="shared" si="2"/>
        <v>592317.88999999966</v>
      </c>
    </row>
    <row r="50" spans="1:40" x14ac:dyDescent="0.2">
      <c r="A50" s="1" t="s">
        <v>430</v>
      </c>
      <c r="B50" s="1" t="s">
        <v>431</v>
      </c>
      <c r="C50" s="65">
        <v>3454</v>
      </c>
      <c r="D50" s="65" t="s">
        <v>1060</v>
      </c>
      <c r="E50" s="250" t="s">
        <v>2996</v>
      </c>
      <c r="F50" s="89">
        <v>400281.7</v>
      </c>
      <c r="G50" s="89">
        <v>21200</v>
      </c>
      <c r="H50" s="89">
        <v>43949.07</v>
      </c>
      <c r="J50" s="250">
        <v>790236.54</v>
      </c>
      <c r="K50" s="250">
        <v>170193.68</v>
      </c>
      <c r="L50" s="232">
        <v>3589.2</v>
      </c>
      <c r="M50" s="232">
        <v>53400</v>
      </c>
      <c r="O50" s="232">
        <v>5.9</v>
      </c>
      <c r="R50" s="250">
        <v>466.06</v>
      </c>
      <c r="S50" s="250">
        <v>2700044.99</v>
      </c>
      <c r="T50" s="73">
        <v>860078.74</v>
      </c>
      <c r="U50" s="73">
        <v>119015</v>
      </c>
      <c r="W50" s="73">
        <v>717964.80000000005</v>
      </c>
      <c r="X50" s="73">
        <v>28500</v>
      </c>
      <c r="Y50" s="232">
        <v>979744.8</v>
      </c>
      <c r="AC50" s="232">
        <v>417771.14</v>
      </c>
      <c r="AD50" s="232">
        <v>152650.6</v>
      </c>
      <c r="AI50" s="73">
        <f t="shared" si="3"/>
        <v>465430.77</v>
      </c>
      <c r="AJ50" s="78">
        <f t="shared" si="4"/>
        <v>56995.1</v>
      </c>
      <c r="AK50" s="21">
        <f t="shared" si="1"/>
        <v>408435.67000000004</v>
      </c>
      <c r="AL50" s="22">
        <f t="shared" si="5"/>
        <v>1725558.54</v>
      </c>
      <c r="AM50" s="16">
        <f t="shared" si="6"/>
        <v>1550166.54</v>
      </c>
      <c r="AN50" s="26">
        <f t="shared" si="2"/>
        <v>175392</v>
      </c>
    </row>
    <row r="51" spans="1:40" x14ac:dyDescent="0.2">
      <c r="A51" s="1" t="s">
        <v>430</v>
      </c>
      <c r="B51" s="1" t="s">
        <v>431</v>
      </c>
      <c r="C51" s="65">
        <v>3787</v>
      </c>
      <c r="D51" s="65" t="s">
        <v>1061</v>
      </c>
      <c r="E51" s="250" t="s">
        <v>2997</v>
      </c>
      <c r="F51" s="89">
        <v>414979.05</v>
      </c>
      <c r="G51" s="89">
        <v>12580</v>
      </c>
      <c r="H51" s="89">
        <v>35143.21</v>
      </c>
      <c r="J51" s="250">
        <v>710973.37</v>
      </c>
      <c r="K51" s="250">
        <v>94465.5</v>
      </c>
      <c r="L51" s="232">
        <v>7572</v>
      </c>
      <c r="M51" s="232">
        <v>35600</v>
      </c>
      <c r="O51" s="232">
        <v>784.81</v>
      </c>
      <c r="P51" s="250">
        <v>49478.03</v>
      </c>
      <c r="S51" s="250">
        <v>1671717.03</v>
      </c>
      <c r="T51" s="73">
        <v>777234.66</v>
      </c>
      <c r="U51" s="73">
        <v>184118.28</v>
      </c>
      <c r="V51" s="73">
        <v>890.96</v>
      </c>
      <c r="W51" s="73">
        <v>555332.4</v>
      </c>
      <c r="X51" s="73">
        <v>6650</v>
      </c>
      <c r="Y51" s="232">
        <v>737230.4</v>
      </c>
      <c r="AC51" s="232">
        <v>532536.51</v>
      </c>
      <c r="AD51" s="232">
        <v>123083.34</v>
      </c>
      <c r="AI51" s="73">
        <f t="shared" si="3"/>
        <v>462702.26</v>
      </c>
      <c r="AJ51" s="78">
        <f t="shared" si="4"/>
        <v>43956.81</v>
      </c>
      <c r="AK51" s="21">
        <f t="shared" si="1"/>
        <v>418745.45</v>
      </c>
      <c r="AL51" s="22">
        <f t="shared" si="5"/>
        <v>1524226.3</v>
      </c>
      <c r="AM51" s="16">
        <f t="shared" si="6"/>
        <v>1392850.2500000002</v>
      </c>
      <c r="AN51" s="26">
        <f t="shared" si="2"/>
        <v>131376.04999999981</v>
      </c>
    </row>
    <row r="52" spans="1:40" x14ac:dyDescent="0.2">
      <c r="A52" s="1" t="s">
        <v>430</v>
      </c>
      <c r="B52" s="1" t="s">
        <v>431</v>
      </c>
      <c r="C52" s="65">
        <v>4306</v>
      </c>
      <c r="D52" s="65" t="s">
        <v>1062</v>
      </c>
      <c r="E52" s="250" t="s">
        <v>2998</v>
      </c>
      <c r="F52" s="89">
        <v>334758.21000000002</v>
      </c>
      <c r="G52" s="89">
        <v>0</v>
      </c>
      <c r="H52" s="89">
        <v>60111</v>
      </c>
      <c r="J52" s="250">
        <v>875508.48</v>
      </c>
      <c r="K52" s="250">
        <v>182169.38</v>
      </c>
      <c r="L52" s="232">
        <v>17104.599999999999</v>
      </c>
      <c r="M52" s="232">
        <v>52600</v>
      </c>
      <c r="O52" s="232">
        <v>918</v>
      </c>
      <c r="S52" s="250">
        <v>579857.57999999996</v>
      </c>
      <c r="T52" s="73">
        <v>904599.27</v>
      </c>
      <c r="W52" s="73">
        <v>396665</v>
      </c>
      <c r="X52" s="73">
        <v>9500</v>
      </c>
      <c r="Y52" s="232">
        <v>596845.07999999996</v>
      </c>
      <c r="AC52" s="232">
        <v>718049.74</v>
      </c>
      <c r="AD52" s="232">
        <v>107801.16</v>
      </c>
      <c r="AI52" s="73">
        <f t="shared" si="3"/>
        <v>394869.21</v>
      </c>
      <c r="AJ52" s="78">
        <f t="shared" si="4"/>
        <v>70622.600000000006</v>
      </c>
      <c r="AK52" s="21">
        <f t="shared" si="1"/>
        <v>324246.61</v>
      </c>
      <c r="AL52" s="22">
        <f t="shared" si="5"/>
        <v>1310764.27</v>
      </c>
      <c r="AM52" s="16">
        <f t="shared" si="6"/>
        <v>1422695.9799999997</v>
      </c>
      <c r="AN52" s="26">
        <f t="shared" si="2"/>
        <v>-111931.70999999973</v>
      </c>
    </row>
    <row r="53" spans="1:40" x14ac:dyDescent="0.2">
      <c r="A53" s="1" t="s">
        <v>430</v>
      </c>
      <c r="B53" s="1" t="s">
        <v>431</v>
      </c>
      <c r="C53" s="65">
        <v>2587</v>
      </c>
      <c r="D53" s="65" t="s">
        <v>1063</v>
      </c>
      <c r="E53" s="250" t="s">
        <v>2999</v>
      </c>
      <c r="F53" s="89">
        <v>698548.16</v>
      </c>
      <c r="H53" s="89">
        <v>17260.95</v>
      </c>
      <c r="J53" s="250">
        <v>1234050.19</v>
      </c>
      <c r="K53" s="250">
        <v>157256.49</v>
      </c>
      <c r="L53" s="232">
        <v>5408.8</v>
      </c>
      <c r="M53" s="232">
        <v>16480</v>
      </c>
      <c r="O53" s="232">
        <v>83.18</v>
      </c>
      <c r="P53" s="250">
        <v>-2666.64</v>
      </c>
      <c r="R53" s="250">
        <v>-2213.33</v>
      </c>
      <c r="S53" s="250">
        <v>446722.69</v>
      </c>
      <c r="T53" s="73">
        <v>909722.15</v>
      </c>
      <c r="U53" s="73">
        <v>2666.64</v>
      </c>
      <c r="V53" s="73">
        <v>812.87</v>
      </c>
      <c r="W53" s="73">
        <v>1021704.5</v>
      </c>
      <c r="X53" s="73">
        <v>4800</v>
      </c>
      <c r="Y53" s="232">
        <v>1193724.5</v>
      </c>
      <c r="AC53" s="232">
        <v>336030.86</v>
      </c>
      <c r="AD53" s="232">
        <v>118044.9</v>
      </c>
      <c r="AI53" s="73">
        <f t="shared" si="3"/>
        <v>715809.11</v>
      </c>
      <c r="AJ53" s="78">
        <f t="shared" si="4"/>
        <v>21971.98</v>
      </c>
      <c r="AK53" s="21">
        <f t="shared" si="1"/>
        <v>693837.13</v>
      </c>
      <c r="AL53" s="22">
        <f t="shared" si="5"/>
        <v>1939706.1600000001</v>
      </c>
      <c r="AM53" s="16">
        <f t="shared" si="6"/>
        <v>1647800.2599999998</v>
      </c>
      <c r="AN53" s="26">
        <f t="shared" si="2"/>
        <v>291905.90000000037</v>
      </c>
    </row>
    <row r="54" spans="1:40" x14ac:dyDescent="0.2">
      <c r="A54" s="1" t="s">
        <v>434</v>
      </c>
      <c r="B54" s="1" t="s">
        <v>435</v>
      </c>
      <c r="C54" s="65">
        <v>2455</v>
      </c>
      <c r="D54" s="65" t="s">
        <v>1064</v>
      </c>
      <c r="E54" s="250" t="s">
        <v>3002</v>
      </c>
      <c r="F54" s="89">
        <v>405348.2</v>
      </c>
      <c r="G54" s="89">
        <v>6375</v>
      </c>
      <c r="H54" s="89">
        <v>65315.22</v>
      </c>
      <c r="J54" s="250">
        <v>4</v>
      </c>
      <c r="K54" s="250">
        <v>498223.9</v>
      </c>
      <c r="L54" s="232">
        <v>13900</v>
      </c>
      <c r="M54" s="232">
        <v>34533.040000000001</v>
      </c>
      <c r="O54" s="232">
        <v>99.07</v>
      </c>
      <c r="R54" s="250">
        <v>1852129.74</v>
      </c>
      <c r="S54" s="250">
        <v>1557377.06</v>
      </c>
      <c r="T54" s="73">
        <v>438602.93</v>
      </c>
      <c r="U54" s="73">
        <v>192500</v>
      </c>
      <c r="V54" s="73">
        <v>269.01</v>
      </c>
      <c r="W54" s="73">
        <v>695225.5</v>
      </c>
      <c r="X54" s="73">
        <v>11050</v>
      </c>
      <c r="Y54" s="232">
        <v>867135.5</v>
      </c>
      <c r="AC54" s="232">
        <v>168993.86</v>
      </c>
      <c r="AD54" s="232">
        <v>109993.99</v>
      </c>
      <c r="AI54" s="73">
        <f t="shared" si="3"/>
        <v>477038.42000000004</v>
      </c>
      <c r="AJ54" s="78">
        <f t="shared" si="4"/>
        <v>48532.11</v>
      </c>
      <c r="AK54" s="21">
        <f t="shared" si="1"/>
        <v>428506.31000000006</v>
      </c>
      <c r="AL54" s="22">
        <f t="shared" si="5"/>
        <v>1337647.44</v>
      </c>
      <c r="AM54" s="16">
        <f t="shared" si="6"/>
        <v>1146123.3500000001</v>
      </c>
      <c r="AN54" s="26">
        <f t="shared" si="2"/>
        <v>191524.08999999985</v>
      </c>
    </row>
    <row r="55" spans="1:40" x14ac:dyDescent="0.2">
      <c r="A55" s="1" t="s">
        <v>434</v>
      </c>
      <c r="B55" s="1" t="s">
        <v>435</v>
      </c>
      <c r="C55" s="65">
        <v>2020</v>
      </c>
      <c r="D55" s="65" t="s">
        <v>1065</v>
      </c>
      <c r="E55" s="250" t="s">
        <v>3003</v>
      </c>
      <c r="F55" s="89">
        <v>426005.85</v>
      </c>
      <c r="G55" s="89">
        <v>0</v>
      </c>
      <c r="H55" s="89">
        <v>63420.04</v>
      </c>
      <c r="J55" s="250">
        <v>937922</v>
      </c>
      <c r="K55" s="250">
        <v>353093.35</v>
      </c>
      <c r="L55" s="232">
        <v>0</v>
      </c>
      <c r="M55" s="232">
        <v>176275</v>
      </c>
      <c r="O55" s="232">
        <v>44.84</v>
      </c>
      <c r="R55" s="250">
        <v>1722871.56</v>
      </c>
      <c r="S55" s="250">
        <v>1296912.72</v>
      </c>
      <c r="T55" s="73">
        <v>772934.04</v>
      </c>
      <c r="V55" s="73">
        <v>320.06</v>
      </c>
      <c r="W55" s="73">
        <v>693210</v>
      </c>
      <c r="X55" s="73">
        <v>9000</v>
      </c>
      <c r="Y55" s="232">
        <v>851970</v>
      </c>
      <c r="AC55" s="232">
        <v>313515.92</v>
      </c>
      <c r="AD55" s="232">
        <v>169198.7</v>
      </c>
      <c r="AI55" s="73">
        <f t="shared" si="3"/>
        <v>489425.88999999996</v>
      </c>
      <c r="AJ55" s="78">
        <f t="shared" si="4"/>
        <v>176319.84</v>
      </c>
      <c r="AK55" s="21">
        <f t="shared" si="1"/>
        <v>313106.04999999993</v>
      </c>
      <c r="AL55" s="22">
        <f t="shared" si="5"/>
        <v>1475464.1</v>
      </c>
      <c r="AM55" s="16">
        <f t="shared" si="6"/>
        <v>1334684.6199999999</v>
      </c>
      <c r="AN55" s="26">
        <f t="shared" si="2"/>
        <v>140779.48000000021</v>
      </c>
    </row>
    <row r="56" spans="1:40" x14ac:dyDescent="0.2">
      <c r="A56" s="1" t="s">
        <v>434</v>
      </c>
      <c r="B56" s="1" t="s">
        <v>435</v>
      </c>
      <c r="C56" s="65">
        <v>3422</v>
      </c>
      <c r="D56" s="65" t="s">
        <v>1066</v>
      </c>
      <c r="E56" s="250" t="s">
        <v>3004</v>
      </c>
      <c r="F56" s="89">
        <v>732007.08</v>
      </c>
      <c r="G56" s="89">
        <v>22575</v>
      </c>
      <c r="H56" s="89">
        <v>45997.04</v>
      </c>
      <c r="J56" s="250">
        <v>488272.88</v>
      </c>
      <c r="K56" s="250">
        <v>125400.32000000001</v>
      </c>
      <c r="L56" s="232">
        <v>0</v>
      </c>
      <c r="M56" s="232">
        <v>55823.54</v>
      </c>
      <c r="O56" s="232">
        <v>563.85</v>
      </c>
      <c r="R56" s="250">
        <v>1420296.48</v>
      </c>
      <c r="S56" s="250">
        <v>1593000.06</v>
      </c>
      <c r="T56" s="73">
        <v>772676.18</v>
      </c>
      <c r="U56" s="73">
        <v>181735</v>
      </c>
      <c r="V56" s="73">
        <v>639.41</v>
      </c>
      <c r="W56" s="73">
        <v>963440.1</v>
      </c>
      <c r="X56" s="73">
        <v>72400</v>
      </c>
      <c r="Y56" s="232">
        <v>1139020.1000000001</v>
      </c>
      <c r="AC56" s="232">
        <v>352573.33</v>
      </c>
      <c r="AD56" s="232">
        <v>76993.89</v>
      </c>
      <c r="AG56" s="232">
        <v>625.95000000000005</v>
      </c>
      <c r="AI56" s="73">
        <f t="shared" si="3"/>
        <v>800579.12</v>
      </c>
      <c r="AJ56" s="78">
        <f t="shared" si="4"/>
        <v>56387.39</v>
      </c>
      <c r="AK56" s="21">
        <f t="shared" si="1"/>
        <v>744191.73</v>
      </c>
      <c r="AL56" s="22">
        <f t="shared" si="5"/>
        <v>1990890.69</v>
      </c>
      <c r="AM56" s="16">
        <f t="shared" si="6"/>
        <v>1569213.27</v>
      </c>
      <c r="AN56" s="26">
        <f t="shared" si="2"/>
        <v>421677.41999999993</v>
      </c>
    </row>
    <row r="57" spans="1:40" x14ac:dyDescent="0.2">
      <c r="A57" s="1" t="s">
        <v>434</v>
      </c>
      <c r="B57" s="1" t="s">
        <v>435</v>
      </c>
      <c r="C57" s="65">
        <v>2553</v>
      </c>
      <c r="D57" s="65" t="s">
        <v>1067</v>
      </c>
      <c r="E57" s="250" t="s">
        <v>3005</v>
      </c>
      <c r="F57" s="89">
        <v>718950.27</v>
      </c>
      <c r="G57" s="89">
        <v>16500</v>
      </c>
      <c r="H57" s="89">
        <v>48439.81</v>
      </c>
      <c r="J57" s="250">
        <v>2</v>
      </c>
      <c r="K57" s="250">
        <v>109082.37</v>
      </c>
      <c r="L57" s="232">
        <v>0</v>
      </c>
      <c r="M57" s="232">
        <v>36249.269999999997</v>
      </c>
      <c r="O57" s="232">
        <v>34.58</v>
      </c>
      <c r="R57" s="250">
        <v>483527.12</v>
      </c>
      <c r="S57" s="250">
        <v>1261656.71</v>
      </c>
      <c r="T57" s="73">
        <v>602746.93000000005</v>
      </c>
      <c r="U57" s="73">
        <v>279248</v>
      </c>
      <c r="V57" s="73">
        <v>500.64</v>
      </c>
      <c r="W57" s="73">
        <v>958870</v>
      </c>
      <c r="X57" s="73">
        <v>3600</v>
      </c>
      <c r="Y57" s="232">
        <v>1168328</v>
      </c>
      <c r="AC57" s="232">
        <v>203746.02</v>
      </c>
      <c r="AD57" s="232">
        <v>34113.01</v>
      </c>
      <c r="AI57" s="73">
        <f t="shared" si="3"/>
        <v>783890.08000000007</v>
      </c>
      <c r="AJ57" s="78">
        <f t="shared" si="4"/>
        <v>36283.85</v>
      </c>
      <c r="AK57" s="21">
        <f t="shared" si="1"/>
        <v>747606.2300000001</v>
      </c>
      <c r="AL57" s="22">
        <f t="shared" si="5"/>
        <v>1844965.57</v>
      </c>
      <c r="AM57" s="16">
        <f t="shared" si="6"/>
        <v>1406187.03</v>
      </c>
      <c r="AN57" s="26">
        <f t="shared" si="2"/>
        <v>438778.54000000004</v>
      </c>
    </row>
    <row r="58" spans="1:40" x14ac:dyDescent="0.2">
      <c r="A58" s="1" t="s">
        <v>434</v>
      </c>
      <c r="B58" s="1" t="s">
        <v>435</v>
      </c>
      <c r="C58" s="65">
        <v>961</v>
      </c>
      <c r="D58" s="65" t="s">
        <v>1068</v>
      </c>
      <c r="E58" s="250" t="s">
        <v>3029</v>
      </c>
      <c r="F58" s="89">
        <v>273704.73</v>
      </c>
      <c r="G58" s="89">
        <v>5500</v>
      </c>
      <c r="H58" s="89">
        <v>47080.11</v>
      </c>
      <c r="J58" s="250">
        <v>3</v>
      </c>
      <c r="K58" s="250">
        <v>372682.06</v>
      </c>
      <c r="L58" s="232">
        <v>0</v>
      </c>
      <c r="M58" s="232">
        <v>61997</v>
      </c>
      <c r="O58" s="232">
        <v>728.93</v>
      </c>
      <c r="R58" s="250">
        <v>1476690.69</v>
      </c>
      <c r="S58" s="250">
        <v>2075132.5</v>
      </c>
      <c r="T58" s="73">
        <v>436969.98</v>
      </c>
      <c r="U58" s="73">
        <v>107600</v>
      </c>
      <c r="V58" s="73">
        <v>142.16999999999999</v>
      </c>
      <c r="W58" s="73">
        <v>491588.4</v>
      </c>
      <c r="X58" s="73">
        <v>2400</v>
      </c>
      <c r="Y58" s="232">
        <v>593528.4</v>
      </c>
      <c r="AC58" s="232">
        <v>127807.45</v>
      </c>
      <c r="AD58" s="232">
        <v>53976.2</v>
      </c>
      <c r="AF58" s="232">
        <v>8592</v>
      </c>
      <c r="AI58" s="73">
        <f t="shared" si="3"/>
        <v>326284.83999999997</v>
      </c>
      <c r="AJ58" s="78">
        <f t="shared" si="4"/>
        <v>62725.93</v>
      </c>
      <c r="AK58" s="21">
        <f t="shared" si="1"/>
        <v>263558.90999999997</v>
      </c>
      <c r="AL58" s="22">
        <f t="shared" si="5"/>
        <v>1038700.55</v>
      </c>
      <c r="AM58" s="16">
        <f t="shared" si="6"/>
        <v>783904.04999999993</v>
      </c>
      <c r="AN58" s="26">
        <f t="shared" si="2"/>
        <v>254796.50000000012</v>
      </c>
    </row>
    <row r="59" spans="1:40" x14ac:dyDescent="0.2">
      <c r="A59" s="1" t="s">
        <v>434</v>
      </c>
      <c r="B59" s="1" t="s">
        <v>435</v>
      </c>
      <c r="C59" s="65">
        <v>2039</v>
      </c>
      <c r="D59" s="65" t="s">
        <v>1069</v>
      </c>
      <c r="E59" s="250" t="s">
        <v>3030</v>
      </c>
      <c r="F59" s="89">
        <v>818154.58</v>
      </c>
      <c r="G59" s="89">
        <v>4875</v>
      </c>
      <c r="H59" s="89">
        <v>43613.16</v>
      </c>
      <c r="J59" s="250">
        <v>348746.88</v>
      </c>
      <c r="K59" s="250">
        <v>99091.21</v>
      </c>
      <c r="L59" s="232">
        <v>0</v>
      </c>
      <c r="M59" s="232">
        <v>32492.19</v>
      </c>
      <c r="O59" s="232">
        <v>117.75</v>
      </c>
      <c r="R59" s="250">
        <v>1932011.23</v>
      </c>
      <c r="S59" s="250">
        <v>3409443.43</v>
      </c>
      <c r="T59" s="73">
        <v>545484</v>
      </c>
      <c r="V59" s="73">
        <v>930.98</v>
      </c>
      <c r="W59" s="73">
        <v>858061</v>
      </c>
      <c r="Y59" s="232">
        <v>1022241</v>
      </c>
      <c r="AC59" s="232">
        <v>184029.73</v>
      </c>
      <c r="AD59" s="232">
        <v>95186.86</v>
      </c>
      <c r="AF59" s="232">
        <v>49000</v>
      </c>
      <c r="AI59" s="73">
        <f t="shared" si="3"/>
        <v>866642.74</v>
      </c>
      <c r="AJ59" s="78">
        <f t="shared" si="4"/>
        <v>32609.94</v>
      </c>
      <c r="AK59" s="21">
        <f t="shared" si="1"/>
        <v>834032.8</v>
      </c>
      <c r="AL59" s="22">
        <f t="shared" si="5"/>
        <v>1404475.98</v>
      </c>
      <c r="AM59" s="16">
        <f t="shared" si="6"/>
        <v>1350457.59</v>
      </c>
      <c r="AN59" s="26">
        <f t="shared" si="2"/>
        <v>54018.389999999898</v>
      </c>
    </row>
    <row r="60" spans="1:40" x14ac:dyDescent="0.2">
      <c r="A60" s="1" t="s">
        <v>438</v>
      </c>
      <c r="B60" s="1" t="s">
        <v>439</v>
      </c>
      <c r="C60" s="65">
        <v>3187</v>
      </c>
      <c r="D60" s="65" t="s">
        <v>1070</v>
      </c>
      <c r="E60" s="250" t="s">
        <v>3009</v>
      </c>
      <c r="F60" s="89">
        <v>640953.53</v>
      </c>
      <c r="H60" s="89">
        <v>5677.33</v>
      </c>
      <c r="J60" s="250">
        <v>77857.289999999994</v>
      </c>
      <c r="K60" s="250">
        <v>90205.62</v>
      </c>
      <c r="R60" s="250">
        <v>49233.02</v>
      </c>
      <c r="S60" s="250">
        <v>280935.62</v>
      </c>
      <c r="T60" s="73">
        <v>1127411.93</v>
      </c>
      <c r="W60" s="73">
        <v>847162</v>
      </c>
      <c r="Y60" s="232">
        <v>1119967</v>
      </c>
      <c r="AC60" s="232">
        <v>349639.6</v>
      </c>
      <c r="AD60" s="232">
        <v>26103.279999999999</v>
      </c>
      <c r="AI60" s="73">
        <f t="shared" si="3"/>
        <v>646630.86</v>
      </c>
      <c r="AJ60" s="78">
        <f t="shared" si="4"/>
        <v>0</v>
      </c>
      <c r="AK60" s="21">
        <f t="shared" si="1"/>
        <v>646630.86</v>
      </c>
      <c r="AL60" s="22">
        <f t="shared" si="5"/>
        <v>1974573.93</v>
      </c>
      <c r="AM60" s="16">
        <f t="shared" si="6"/>
        <v>1495709.8800000001</v>
      </c>
      <c r="AN60" s="26">
        <f t="shared" si="2"/>
        <v>478864.04999999981</v>
      </c>
    </row>
    <row r="61" spans="1:40" x14ac:dyDescent="0.2">
      <c r="A61" s="1" t="s">
        <v>438</v>
      </c>
      <c r="B61" s="1" t="s">
        <v>439</v>
      </c>
      <c r="C61" s="65">
        <v>4931</v>
      </c>
      <c r="D61" s="65" t="s">
        <v>1071</v>
      </c>
      <c r="E61" s="250" t="s">
        <v>3010</v>
      </c>
      <c r="F61" s="89">
        <v>1011470.29</v>
      </c>
      <c r="H61" s="89">
        <v>6474</v>
      </c>
      <c r="J61" s="250">
        <v>252984.08</v>
      </c>
      <c r="K61" s="250">
        <v>-698.39</v>
      </c>
      <c r="R61" s="250">
        <v>92253.84</v>
      </c>
      <c r="S61" s="250">
        <v>179132.84</v>
      </c>
      <c r="T61" s="73">
        <v>766060.43</v>
      </c>
      <c r="V61" s="73">
        <v>813</v>
      </c>
      <c r="W61" s="73">
        <v>1156660</v>
      </c>
      <c r="Y61" s="232">
        <v>1282090</v>
      </c>
      <c r="AB61" s="232">
        <v>6420</v>
      </c>
      <c r="AC61" s="232">
        <v>188016.51</v>
      </c>
      <c r="AD61" s="232">
        <v>59729.34</v>
      </c>
      <c r="AI61" s="73">
        <f t="shared" si="3"/>
        <v>1017944.29</v>
      </c>
      <c r="AJ61" s="78">
        <f t="shared" si="4"/>
        <v>0</v>
      </c>
      <c r="AK61" s="21">
        <f t="shared" si="1"/>
        <v>1017944.29</v>
      </c>
      <c r="AL61" s="22">
        <f t="shared" si="5"/>
        <v>1923533.4300000002</v>
      </c>
      <c r="AM61" s="16">
        <f t="shared" si="6"/>
        <v>1536255.85</v>
      </c>
      <c r="AN61" s="26">
        <f t="shared" si="2"/>
        <v>387277.58000000007</v>
      </c>
    </row>
    <row r="62" spans="1:40" x14ac:dyDescent="0.2">
      <c r="A62" s="1" t="s">
        <v>589</v>
      </c>
      <c r="B62" s="1" t="s">
        <v>439</v>
      </c>
      <c r="C62" s="65">
        <v>2673</v>
      </c>
      <c r="D62" s="65" t="s">
        <v>1072</v>
      </c>
      <c r="E62" s="250" t="s">
        <v>3011</v>
      </c>
      <c r="F62" s="89">
        <v>564132.63</v>
      </c>
      <c r="H62" s="89">
        <v>6270.99</v>
      </c>
      <c r="J62" s="250">
        <v>279625.02</v>
      </c>
      <c r="K62" s="250">
        <v>123705.57</v>
      </c>
      <c r="R62" s="250">
        <v>191848.52</v>
      </c>
      <c r="S62" s="250">
        <v>2768470.84</v>
      </c>
      <c r="T62" s="73">
        <v>870617.68</v>
      </c>
      <c r="W62" s="73">
        <v>794720</v>
      </c>
      <c r="Y62" s="232">
        <v>1054040</v>
      </c>
      <c r="AC62" s="232">
        <v>223659.01</v>
      </c>
      <c r="AD62" s="232">
        <v>95741.72</v>
      </c>
      <c r="AI62" s="73">
        <f t="shared" si="3"/>
        <v>570403.62</v>
      </c>
      <c r="AJ62" s="78">
        <f t="shared" si="4"/>
        <v>0</v>
      </c>
      <c r="AK62" s="21">
        <f t="shared" si="1"/>
        <v>570403.62</v>
      </c>
      <c r="AL62" s="22">
        <f t="shared" si="5"/>
        <v>1665337.6800000002</v>
      </c>
      <c r="AM62" s="16">
        <f t="shared" si="6"/>
        <v>1373440.73</v>
      </c>
      <c r="AN62" s="26">
        <f t="shared" si="2"/>
        <v>291896.95000000019</v>
      </c>
    </row>
    <row r="63" spans="1:40" x14ac:dyDescent="0.2">
      <c r="A63" s="1" t="s">
        <v>438</v>
      </c>
      <c r="B63" s="1" t="s">
        <v>439</v>
      </c>
      <c r="C63" s="65">
        <v>3204</v>
      </c>
      <c r="D63" s="65" t="s">
        <v>1073</v>
      </c>
      <c r="E63" s="250" t="s">
        <v>3012</v>
      </c>
      <c r="F63" s="89">
        <v>741615.05</v>
      </c>
      <c r="H63" s="89">
        <v>16812.63</v>
      </c>
      <c r="J63" s="250">
        <v>334359.55</v>
      </c>
      <c r="K63" s="250">
        <v>121019.96</v>
      </c>
      <c r="R63" s="250">
        <v>23614.77</v>
      </c>
      <c r="S63" s="250">
        <v>2027508.56</v>
      </c>
      <c r="T63" s="73">
        <v>1667015.54</v>
      </c>
      <c r="W63" s="73">
        <v>918080</v>
      </c>
      <c r="Y63" s="232">
        <v>1490922</v>
      </c>
      <c r="AC63" s="232">
        <v>846496.65</v>
      </c>
      <c r="AD63" s="232">
        <v>83720.259999999995</v>
      </c>
      <c r="AI63" s="73">
        <f t="shared" si="3"/>
        <v>758427.68</v>
      </c>
      <c r="AJ63" s="78">
        <f t="shared" si="4"/>
        <v>0</v>
      </c>
      <c r="AK63" s="21">
        <f t="shared" si="1"/>
        <v>758427.68</v>
      </c>
      <c r="AL63" s="22">
        <f t="shared" si="5"/>
        <v>2585095.54</v>
      </c>
      <c r="AM63" s="16">
        <f t="shared" si="6"/>
        <v>2421138.9099999997</v>
      </c>
      <c r="AN63" s="26">
        <f t="shared" si="2"/>
        <v>163956.63000000035</v>
      </c>
    </row>
    <row r="64" spans="1:40" x14ac:dyDescent="0.2">
      <c r="A64" s="1" t="s">
        <v>438</v>
      </c>
      <c r="B64" s="1" t="s">
        <v>439</v>
      </c>
      <c r="C64" s="65">
        <v>2244</v>
      </c>
      <c r="D64" s="65" t="s">
        <v>1074</v>
      </c>
      <c r="E64" s="250" t="s">
        <v>3013</v>
      </c>
      <c r="F64" s="89">
        <v>1804358.16</v>
      </c>
      <c r="H64" s="89">
        <v>20469.900000000001</v>
      </c>
      <c r="J64" s="250">
        <v>637821.78</v>
      </c>
      <c r="K64" s="250">
        <v>213643.12</v>
      </c>
      <c r="R64" s="250">
        <v>2729.7</v>
      </c>
      <c r="S64" s="250">
        <v>179132.84</v>
      </c>
      <c r="T64" s="73">
        <v>2465260.5699999998</v>
      </c>
      <c r="W64" s="73">
        <v>398460</v>
      </c>
      <c r="Y64" s="232">
        <v>640486</v>
      </c>
      <c r="AB64" s="232">
        <v>9060</v>
      </c>
      <c r="AC64" s="232">
        <v>452727.43</v>
      </c>
      <c r="AD64" s="232">
        <v>73342.28</v>
      </c>
      <c r="AI64" s="73">
        <f t="shared" si="3"/>
        <v>1824828.0599999998</v>
      </c>
      <c r="AJ64" s="78">
        <f t="shared" si="4"/>
        <v>0</v>
      </c>
      <c r="AK64" s="21">
        <f t="shared" si="1"/>
        <v>1824828.0599999998</v>
      </c>
      <c r="AL64" s="22">
        <f t="shared" si="5"/>
        <v>2863720.57</v>
      </c>
      <c r="AM64" s="16">
        <f t="shared" si="6"/>
        <v>1175615.71</v>
      </c>
      <c r="AN64" s="26">
        <f t="shared" si="2"/>
        <v>1688104.8599999999</v>
      </c>
    </row>
    <row r="65" spans="1:40" x14ac:dyDescent="0.2">
      <c r="A65" s="1" t="s">
        <v>442</v>
      </c>
      <c r="B65" s="1" t="s">
        <v>443</v>
      </c>
      <c r="C65" s="65">
        <v>5619</v>
      </c>
      <c r="D65" s="65" t="s">
        <v>1075</v>
      </c>
      <c r="E65" s="250" t="s">
        <v>3014</v>
      </c>
      <c r="F65" s="89">
        <v>660807.41</v>
      </c>
      <c r="G65" s="89">
        <v>1875</v>
      </c>
      <c r="H65" s="89">
        <v>83669.929999999993</v>
      </c>
      <c r="J65" s="250">
        <v>1660390.12</v>
      </c>
      <c r="K65" s="250">
        <v>260006.29</v>
      </c>
      <c r="L65" s="232">
        <v>0</v>
      </c>
      <c r="M65" s="232">
        <v>0</v>
      </c>
      <c r="O65" s="232">
        <v>0</v>
      </c>
      <c r="R65" s="250">
        <v>-139558.35</v>
      </c>
      <c r="S65" s="250">
        <v>2752937.45</v>
      </c>
      <c r="T65" s="73">
        <v>701167.51</v>
      </c>
      <c r="V65" s="73">
        <v>516.64</v>
      </c>
      <c r="W65" s="73">
        <v>1180071</v>
      </c>
      <c r="X65" s="73">
        <v>88350</v>
      </c>
      <c r="Y65" s="232">
        <v>1418355</v>
      </c>
      <c r="AC65" s="232">
        <v>289375.32</v>
      </c>
      <c r="AD65" s="232">
        <v>157047.23000000001</v>
      </c>
      <c r="AF65" s="232">
        <v>3.95</v>
      </c>
      <c r="AI65" s="73">
        <f t="shared" si="3"/>
        <v>746352.34000000008</v>
      </c>
      <c r="AJ65" s="78">
        <f t="shared" si="4"/>
        <v>0</v>
      </c>
      <c r="AK65" s="21">
        <f t="shared" si="1"/>
        <v>746352.34000000008</v>
      </c>
      <c r="AL65" s="22">
        <f t="shared" si="5"/>
        <v>1970105.15</v>
      </c>
      <c r="AM65" s="16">
        <f t="shared" si="6"/>
        <v>1864781.5</v>
      </c>
      <c r="AN65" s="26">
        <f t="shared" si="2"/>
        <v>105323.64999999991</v>
      </c>
    </row>
    <row r="66" spans="1:40" x14ac:dyDescent="0.2">
      <c r="A66" s="1" t="s">
        <v>442</v>
      </c>
      <c r="B66" s="1" t="s">
        <v>443</v>
      </c>
      <c r="C66" s="65">
        <v>5086</v>
      </c>
      <c r="D66" s="65" t="s">
        <v>1076</v>
      </c>
      <c r="E66" s="250" t="s">
        <v>3015</v>
      </c>
      <c r="F66" s="89">
        <v>612841.14</v>
      </c>
      <c r="G66" s="89">
        <v>6675</v>
      </c>
      <c r="H66" s="89">
        <v>61382.93</v>
      </c>
      <c r="J66" s="250">
        <v>706294.73</v>
      </c>
      <c r="K66" s="250">
        <v>1264293.08</v>
      </c>
      <c r="L66" s="232">
        <v>0</v>
      </c>
      <c r="M66" s="232">
        <v>0</v>
      </c>
      <c r="O66" s="232">
        <v>5300</v>
      </c>
      <c r="R66" s="250">
        <v>-617694.13</v>
      </c>
      <c r="S66" s="250">
        <v>3437556.74</v>
      </c>
      <c r="T66" s="73">
        <v>478381.34</v>
      </c>
      <c r="V66" s="73">
        <v>589.58000000000004</v>
      </c>
      <c r="W66" s="73">
        <v>1024233</v>
      </c>
      <c r="X66" s="73">
        <v>84300</v>
      </c>
      <c r="Y66" s="232">
        <v>1234713</v>
      </c>
      <c r="AC66" s="232">
        <v>177588.49</v>
      </c>
      <c r="AD66" s="232">
        <v>342401.16</v>
      </c>
      <c r="AI66" s="73">
        <f t="shared" si="3"/>
        <v>680899.07000000007</v>
      </c>
      <c r="AJ66" s="78">
        <f t="shared" si="4"/>
        <v>5300</v>
      </c>
      <c r="AK66" s="21">
        <f t="shared" si="1"/>
        <v>675599.07000000007</v>
      </c>
      <c r="AL66" s="22">
        <f t="shared" si="5"/>
        <v>1587503.92</v>
      </c>
      <c r="AM66" s="16">
        <f t="shared" si="6"/>
        <v>1754702.65</v>
      </c>
      <c r="AN66" s="26">
        <f t="shared" si="2"/>
        <v>-167198.72999999998</v>
      </c>
    </row>
    <row r="67" spans="1:40" x14ac:dyDescent="0.2">
      <c r="A67" s="1" t="s">
        <v>442</v>
      </c>
      <c r="B67" s="1" t="s">
        <v>443</v>
      </c>
      <c r="C67" s="65">
        <v>7208</v>
      </c>
      <c r="D67" s="65" t="s">
        <v>1077</v>
      </c>
      <c r="E67" s="250" t="s">
        <v>3016</v>
      </c>
      <c r="F67" s="89">
        <v>985713.75</v>
      </c>
      <c r="G67" s="89">
        <v>9375</v>
      </c>
      <c r="H67" s="89">
        <v>54370.63</v>
      </c>
      <c r="J67" s="250">
        <v>1356987.29</v>
      </c>
      <c r="K67" s="250">
        <v>276660.34000000003</v>
      </c>
      <c r="L67" s="232">
        <v>0</v>
      </c>
      <c r="M67" s="232">
        <v>0</v>
      </c>
      <c r="O67" s="232">
        <v>12530</v>
      </c>
      <c r="R67" s="250">
        <v>1634176.38</v>
      </c>
      <c r="S67" s="250">
        <v>785641.8</v>
      </c>
      <c r="T67" s="73">
        <v>573162.09</v>
      </c>
      <c r="U67" s="73">
        <v>330192</v>
      </c>
      <c r="V67" s="73">
        <v>886.3</v>
      </c>
      <c r="W67" s="73">
        <v>993157.8</v>
      </c>
      <c r="X67" s="73">
        <v>112290</v>
      </c>
      <c r="Y67" s="232">
        <v>1238419.8</v>
      </c>
      <c r="AA67" s="232">
        <v>9152</v>
      </c>
      <c r="AC67" s="232">
        <v>269106.86</v>
      </c>
      <c r="AD67" s="232">
        <v>109697.1</v>
      </c>
      <c r="AI67" s="73">
        <f t="shared" si="3"/>
        <v>1049459.3799999999</v>
      </c>
      <c r="AJ67" s="78">
        <f t="shared" si="4"/>
        <v>12530</v>
      </c>
      <c r="AK67" s="21">
        <f t="shared" si="1"/>
        <v>1036929.3799999999</v>
      </c>
      <c r="AL67" s="22">
        <f t="shared" si="5"/>
        <v>2009688.19</v>
      </c>
      <c r="AM67" s="16">
        <f t="shared" si="6"/>
        <v>1626375.7600000002</v>
      </c>
      <c r="AN67" s="26">
        <f t="shared" si="2"/>
        <v>383312.4299999997</v>
      </c>
    </row>
    <row r="68" spans="1:40" x14ac:dyDescent="0.2">
      <c r="A68" s="1" t="s">
        <v>446</v>
      </c>
      <c r="B68" s="1" t="s">
        <v>447</v>
      </c>
      <c r="C68" s="65">
        <v>2983</v>
      </c>
      <c r="D68" s="65" t="s">
        <v>1078</v>
      </c>
      <c r="E68" s="250" t="s">
        <v>3017</v>
      </c>
      <c r="F68" s="89">
        <v>1602585.81</v>
      </c>
      <c r="G68" s="89">
        <v>0</v>
      </c>
      <c r="H68" s="89">
        <v>41606.400000000001</v>
      </c>
      <c r="J68" s="250">
        <v>424788.06</v>
      </c>
      <c r="K68" s="250">
        <v>217040.62</v>
      </c>
      <c r="L68" s="232">
        <v>486</v>
      </c>
      <c r="M68" s="232">
        <v>5812.73</v>
      </c>
      <c r="O68" s="232">
        <v>4133</v>
      </c>
      <c r="R68" s="250">
        <v>421357.14</v>
      </c>
      <c r="S68" s="250">
        <v>2929218.73</v>
      </c>
      <c r="T68" s="73">
        <v>2159767.31</v>
      </c>
      <c r="V68" s="73">
        <v>1506.02</v>
      </c>
      <c r="W68" s="73">
        <v>972942.2</v>
      </c>
      <c r="Y68" s="232">
        <v>1562956.2</v>
      </c>
      <c r="AC68" s="232">
        <v>271797.15999999997</v>
      </c>
      <c r="AD68" s="232">
        <v>340349.51</v>
      </c>
      <c r="AI68" s="73">
        <f t="shared" si="3"/>
        <v>1644192.21</v>
      </c>
      <c r="AJ68" s="78">
        <f t="shared" si="4"/>
        <v>10431.73</v>
      </c>
      <c r="AK68" s="21">
        <f t="shared" si="1"/>
        <v>1633760.48</v>
      </c>
      <c r="AL68" s="22">
        <f t="shared" si="5"/>
        <v>3134215.5300000003</v>
      </c>
      <c r="AM68" s="16">
        <f t="shared" si="6"/>
        <v>2175102.87</v>
      </c>
      <c r="AN68" s="26">
        <f t="shared" si="2"/>
        <v>959112.66000000015</v>
      </c>
    </row>
    <row r="69" spans="1:40" x14ac:dyDescent="0.2">
      <c r="A69" s="1" t="s">
        <v>446</v>
      </c>
      <c r="B69" s="1" t="s">
        <v>447</v>
      </c>
      <c r="C69" s="65">
        <v>3185</v>
      </c>
      <c r="D69" s="65" t="s">
        <v>1079</v>
      </c>
      <c r="E69" s="250" t="s">
        <v>3018</v>
      </c>
      <c r="F69" s="89">
        <v>725084.32</v>
      </c>
      <c r="H69" s="89">
        <v>32670.58</v>
      </c>
      <c r="J69" s="250">
        <v>1605295.15</v>
      </c>
      <c r="K69" s="250">
        <v>125085.18</v>
      </c>
      <c r="O69" s="232">
        <v>-48492.22</v>
      </c>
      <c r="R69" s="250">
        <v>166909.32999999999</v>
      </c>
      <c r="S69" s="250">
        <v>574529.34</v>
      </c>
      <c r="T69" s="73">
        <v>1314322.1399999999</v>
      </c>
      <c r="V69" s="73">
        <v>585.62</v>
      </c>
      <c r="W69" s="73">
        <v>559404.30000000005</v>
      </c>
      <c r="Y69" s="232">
        <v>708903.3</v>
      </c>
      <c r="AC69" s="232">
        <v>382652.51</v>
      </c>
      <c r="AD69" s="232">
        <v>149103.63</v>
      </c>
      <c r="AI69" s="73">
        <f t="shared" si="3"/>
        <v>757754.89999999991</v>
      </c>
      <c r="AJ69" s="78">
        <f t="shared" si="4"/>
        <v>-48492.22</v>
      </c>
      <c r="AK69" s="21">
        <f t="shared" ref="AK69:AK86" si="7">AI69-AJ69</f>
        <v>806247.11999999988</v>
      </c>
      <c r="AL69" s="22">
        <f t="shared" si="5"/>
        <v>1874312.06</v>
      </c>
      <c r="AM69" s="16">
        <f t="shared" si="6"/>
        <v>1240659.44</v>
      </c>
      <c r="AN69" s="26">
        <f t="shared" ref="AN69:AN83" si="8">AL69-AM69</f>
        <v>633652.62000000011</v>
      </c>
    </row>
    <row r="70" spans="1:40" x14ac:dyDescent="0.2">
      <c r="A70" s="1" t="s">
        <v>446</v>
      </c>
      <c r="B70" s="1" t="s">
        <v>447</v>
      </c>
      <c r="C70" s="65">
        <v>5687</v>
      </c>
      <c r="D70" s="65" t="s">
        <v>1080</v>
      </c>
      <c r="E70" s="250" t="s">
        <v>3019</v>
      </c>
      <c r="F70" s="89">
        <v>760977.31</v>
      </c>
      <c r="H70" s="89">
        <v>7298.4</v>
      </c>
      <c r="J70" s="250">
        <v>137410.35999999999</v>
      </c>
      <c r="K70" s="250">
        <v>335181.27</v>
      </c>
      <c r="O70" s="232">
        <v>401.87</v>
      </c>
      <c r="R70" s="250">
        <v>56433.919999999998</v>
      </c>
      <c r="S70" s="250">
        <v>2183187.2799999998</v>
      </c>
      <c r="T70" s="73">
        <v>1991002.87</v>
      </c>
      <c r="W70" s="73">
        <v>1402843</v>
      </c>
      <c r="Y70" s="232">
        <v>1698094</v>
      </c>
      <c r="AC70" s="232">
        <v>535700.35</v>
      </c>
      <c r="AD70" s="232">
        <v>91690.16</v>
      </c>
      <c r="AI70" s="73">
        <f t="shared" si="3"/>
        <v>768275.71000000008</v>
      </c>
      <c r="AJ70" s="78">
        <f t="shared" si="4"/>
        <v>401.87</v>
      </c>
      <c r="AK70" s="21">
        <f t="shared" si="7"/>
        <v>767873.84000000008</v>
      </c>
      <c r="AL70" s="22">
        <f t="shared" si="5"/>
        <v>3393845.87</v>
      </c>
      <c r="AM70" s="16">
        <f t="shared" si="6"/>
        <v>2325484.5100000002</v>
      </c>
      <c r="AN70" s="26">
        <f t="shared" si="8"/>
        <v>1068361.3599999999</v>
      </c>
    </row>
    <row r="71" spans="1:40" x14ac:dyDescent="0.2">
      <c r="A71" s="1" t="s">
        <v>446</v>
      </c>
      <c r="B71" s="1" t="s">
        <v>447</v>
      </c>
      <c r="C71" s="65">
        <v>5400</v>
      </c>
      <c r="D71" s="65" t="s">
        <v>1081</v>
      </c>
      <c r="E71" s="250" t="s">
        <v>3020</v>
      </c>
      <c r="F71" s="89">
        <v>2157900.09</v>
      </c>
      <c r="H71" s="89">
        <v>28800</v>
      </c>
      <c r="J71" s="250">
        <v>1437961.78</v>
      </c>
      <c r="K71" s="250">
        <v>119999.01</v>
      </c>
      <c r="M71" s="232">
        <v>15680</v>
      </c>
      <c r="R71" s="250">
        <v>111360.57</v>
      </c>
      <c r="S71" s="250">
        <v>1562778.07</v>
      </c>
      <c r="T71" s="73">
        <v>1538547.42</v>
      </c>
      <c r="V71" s="73">
        <v>2466.02</v>
      </c>
      <c r="W71" s="73">
        <v>702412.2</v>
      </c>
      <c r="Y71" s="232">
        <v>967800.2</v>
      </c>
      <c r="AC71" s="232">
        <v>495144.29</v>
      </c>
      <c r="AD71" s="232">
        <v>172308.25</v>
      </c>
      <c r="AI71" s="73">
        <f t="shared" si="3"/>
        <v>2186700.09</v>
      </c>
      <c r="AJ71" s="78">
        <f t="shared" si="4"/>
        <v>15680</v>
      </c>
      <c r="AK71" s="21">
        <f t="shared" si="7"/>
        <v>2171020.09</v>
      </c>
      <c r="AL71" s="22">
        <f t="shared" si="5"/>
        <v>2243425.6399999997</v>
      </c>
      <c r="AM71" s="16">
        <f t="shared" si="6"/>
        <v>1635252.74</v>
      </c>
      <c r="AN71" s="26">
        <f t="shared" si="8"/>
        <v>608172.89999999967</v>
      </c>
    </row>
    <row r="72" spans="1:40" x14ac:dyDescent="0.2">
      <c r="A72" s="1" t="s">
        <v>446</v>
      </c>
      <c r="B72" s="1" t="s">
        <v>447</v>
      </c>
      <c r="C72" s="65">
        <v>9957</v>
      </c>
      <c r="D72" s="65" t="s">
        <v>1082</v>
      </c>
      <c r="E72" s="250" t="s">
        <v>3021</v>
      </c>
      <c r="F72" s="89">
        <v>1774578.18</v>
      </c>
      <c r="H72" s="89">
        <v>44554</v>
      </c>
      <c r="J72" s="250">
        <v>1964826.32</v>
      </c>
      <c r="K72" s="250">
        <v>714831.33</v>
      </c>
      <c r="N72" s="232">
        <v>13000</v>
      </c>
      <c r="O72" s="232">
        <v>1132.19</v>
      </c>
      <c r="R72" s="250">
        <v>481921.87</v>
      </c>
      <c r="S72" s="250">
        <v>1881658.83</v>
      </c>
      <c r="T72" s="73">
        <v>2473180.14</v>
      </c>
      <c r="V72" s="73">
        <v>1842.84</v>
      </c>
      <c r="W72" s="73">
        <v>1783730.3</v>
      </c>
      <c r="Y72" s="232">
        <v>2211493.2999999998</v>
      </c>
      <c r="AC72" s="232">
        <v>686467.03</v>
      </c>
      <c r="AD72" s="232">
        <v>216733.15</v>
      </c>
      <c r="AI72" s="73">
        <f t="shared" si="3"/>
        <v>1819132.18</v>
      </c>
      <c r="AJ72" s="78">
        <f t="shared" si="4"/>
        <v>14132.19</v>
      </c>
      <c r="AK72" s="21">
        <f t="shared" si="7"/>
        <v>1804999.99</v>
      </c>
      <c r="AL72" s="22">
        <f t="shared" si="5"/>
        <v>4258753.28</v>
      </c>
      <c r="AM72" s="16">
        <f t="shared" si="6"/>
        <v>3114693.48</v>
      </c>
      <c r="AN72" s="26">
        <f t="shared" si="8"/>
        <v>1144059.8000000003</v>
      </c>
    </row>
    <row r="73" spans="1:40" x14ac:dyDescent="0.2">
      <c r="A73" s="1" t="s">
        <v>446</v>
      </c>
      <c r="B73" s="1" t="s">
        <v>447</v>
      </c>
      <c r="C73" s="65">
        <v>2898</v>
      </c>
      <c r="D73" s="65" t="s">
        <v>1083</v>
      </c>
      <c r="E73" s="250" t="s">
        <v>3022</v>
      </c>
      <c r="F73" s="89">
        <v>1051774.1100000001</v>
      </c>
      <c r="H73" s="89">
        <v>60420.84</v>
      </c>
      <c r="J73" s="250">
        <v>210647.22</v>
      </c>
      <c r="K73" s="250">
        <v>199110.07</v>
      </c>
      <c r="O73" s="232">
        <v>523.15</v>
      </c>
      <c r="R73" s="250">
        <v>52090.44</v>
      </c>
      <c r="S73" s="250">
        <v>1497958.46</v>
      </c>
      <c r="T73" s="73">
        <v>954714.56</v>
      </c>
      <c r="V73" s="73">
        <v>1715</v>
      </c>
      <c r="W73" s="73">
        <v>729202.7</v>
      </c>
      <c r="Y73" s="232">
        <v>787864.7</v>
      </c>
      <c r="AC73" s="232">
        <v>304038.02</v>
      </c>
      <c r="AD73" s="232">
        <v>146950.73000000001</v>
      </c>
      <c r="AI73" s="73">
        <f t="shared" si="3"/>
        <v>1112194.9500000002</v>
      </c>
      <c r="AJ73" s="78">
        <f t="shared" si="4"/>
        <v>523.15</v>
      </c>
      <c r="AK73" s="21">
        <f t="shared" si="7"/>
        <v>1111671.8000000003</v>
      </c>
      <c r="AL73" s="22">
        <f t="shared" si="5"/>
        <v>1685632.26</v>
      </c>
      <c r="AM73" s="16">
        <f t="shared" si="6"/>
        <v>1238853.45</v>
      </c>
      <c r="AN73" s="26">
        <f t="shared" si="8"/>
        <v>446778.81000000006</v>
      </c>
    </row>
    <row r="74" spans="1:40" x14ac:dyDescent="0.2">
      <c r="A74" s="1" t="s">
        <v>446</v>
      </c>
      <c r="B74" s="1" t="s">
        <v>447</v>
      </c>
      <c r="C74" s="65">
        <v>3080</v>
      </c>
      <c r="D74" s="65" t="s">
        <v>1084</v>
      </c>
      <c r="E74" s="250" t="s">
        <v>3023</v>
      </c>
      <c r="F74" s="89">
        <v>458549.62</v>
      </c>
      <c r="H74" s="89">
        <v>8415.66</v>
      </c>
      <c r="J74" s="250">
        <v>1169123.74</v>
      </c>
      <c r="K74" s="250">
        <v>212354.96</v>
      </c>
      <c r="L74" s="232">
        <v>162</v>
      </c>
      <c r="M74" s="232">
        <v>-1892.19</v>
      </c>
      <c r="O74" s="232">
        <v>22649.56</v>
      </c>
      <c r="R74" s="250">
        <v>205872.86</v>
      </c>
      <c r="S74" s="250">
        <v>2412599.04</v>
      </c>
      <c r="T74" s="73">
        <v>1012536.72</v>
      </c>
      <c r="V74" s="73">
        <v>510.12</v>
      </c>
      <c r="W74" s="73">
        <v>483331.8</v>
      </c>
      <c r="Y74" s="232">
        <v>730236.8</v>
      </c>
      <c r="AC74" s="232">
        <v>254898.03</v>
      </c>
      <c r="AD74" s="232">
        <v>99783.86</v>
      </c>
      <c r="AI74" s="73">
        <f t="shared" si="3"/>
        <v>466965.27999999997</v>
      </c>
      <c r="AJ74" s="78">
        <f t="shared" si="4"/>
        <v>20919.370000000003</v>
      </c>
      <c r="AK74" s="21">
        <f t="shared" si="7"/>
        <v>446045.91</v>
      </c>
      <c r="AL74" s="22">
        <f t="shared" si="5"/>
        <v>1496378.64</v>
      </c>
      <c r="AM74" s="16">
        <f t="shared" si="6"/>
        <v>1084918.6900000002</v>
      </c>
      <c r="AN74" s="26">
        <f t="shared" si="8"/>
        <v>411459.94999999972</v>
      </c>
    </row>
    <row r="75" spans="1:40" x14ac:dyDescent="0.2">
      <c r="A75" s="1" t="s">
        <v>450</v>
      </c>
      <c r="B75" s="1" t="s">
        <v>451</v>
      </c>
      <c r="C75" s="65">
        <v>5394</v>
      </c>
      <c r="D75" s="65" t="s">
        <v>1085</v>
      </c>
      <c r="E75" s="250" t="s">
        <v>3024</v>
      </c>
      <c r="F75" s="89">
        <v>826707.04</v>
      </c>
      <c r="G75" s="89">
        <v>23975</v>
      </c>
      <c r="H75" s="89">
        <v>33840</v>
      </c>
      <c r="J75" s="250">
        <v>865865.32</v>
      </c>
      <c r="K75" s="250">
        <v>1865421.33</v>
      </c>
      <c r="L75" s="232">
        <v>25000</v>
      </c>
      <c r="M75" s="232">
        <v>28389.86</v>
      </c>
      <c r="O75" s="232">
        <v>391.73</v>
      </c>
      <c r="R75" s="250">
        <v>5971.91</v>
      </c>
      <c r="S75" s="250">
        <v>2174520.91</v>
      </c>
      <c r="T75" s="73">
        <v>1632866.6</v>
      </c>
      <c r="U75" s="73">
        <v>355300</v>
      </c>
      <c r="V75" s="73">
        <v>654.08000000000004</v>
      </c>
      <c r="W75" s="73">
        <v>999855.3</v>
      </c>
      <c r="Y75" s="232">
        <v>1404550.3</v>
      </c>
      <c r="AC75" s="232">
        <v>656709.82999999996</v>
      </c>
      <c r="AD75" s="232">
        <v>333062.43</v>
      </c>
      <c r="AI75" s="73">
        <f t="shared" si="3"/>
        <v>884522.04</v>
      </c>
      <c r="AJ75" s="78">
        <f t="shared" si="4"/>
        <v>53781.590000000004</v>
      </c>
      <c r="AK75" s="21">
        <f t="shared" si="7"/>
        <v>830740.45000000007</v>
      </c>
      <c r="AL75" s="22">
        <f t="shared" si="5"/>
        <v>2988675.9800000004</v>
      </c>
      <c r="AM75" s="16">
        <f t="shared" si="6"/>
        <v>2394322.56</v>
      </c>
      <c r="AN75" s="26">
        <f t="shared" si="8"/>
        <v>594353.42000000039</v>
      </c>
    </row>
    <row r="76" spans="1:40" x14ac:dyDescent="0.2">
      <c r="A76" s="1" t="s">
        <v>450</v>
      </c>
      <c r="B76" s="1" t="s">
        <v>451</v>
      </c>
      <c r="C76" s="65">
        <v>6493</v>
      </c>
      <c r="D76" s="65" t="s">
        <v>1086</v>
      </c>
      <c r="E76" s="250" t="s">
        <v>3025</v>
      </c>
      <c r="F76" s="89">
        <v>1163191.8</v>
      </c>
      <c r="H76" s="89">
        <v>70368.67</v>
      </c>
      <c r="J76" s="250">
        <v>1203863.1000000001</v>
      </c>
      <c r="K76" s="250">
        <v>816536.8</v>
      </c>
      <c r="M76" s="232">
        <v>18291</v>
      </c>
      <c r="O76" s="232">
        <v>151618.37</v>
      </c>
      <c r="R76" s="250">
        <v>386828.45</v>
      </c>
      <c r="S76" s="250">
        <v>2426315.1</v>
      </c>
      <c r="T76" s="73">
        <v>1709031.68</v>
      </c>
      <c r="U76" s="73">
        <v>135000</v>
      </c>
      <c r="V76" s="73">
        <v>953.94</v>
      </c>
      <c r="W76" s="73">
        <v>1009758.23</v>
      </c>
      <c r="Y76" s="232">
        <v>1509552.23</v>
      </c>
      <c r="AC76" s="232">
        <v>551976.06999999995</v>
      </c>
      <c r="AD76" s="232">
        <v>338234.85</v>
      </c>
      <c r="AI76" s="73">
        <f t="shared" si="3"/>
        <v>1233560.47</v>
      </c>
      <c r="AJ76" s="78">
        <f t="shared" si="4"/>
        <v>169909.37</v>
      </c>
      <c r="AK76" s="21">
        <f t="shared" si="7"/>
        <v>1063651.1000000001</v>
      </c>
      <c r="AL76" s="22">
        <f t="shared" si="5"/>
        <v>2854743.8499999996</v>
      </c>
      <c r="AM76" s="16">
        <f t="shared" si="6"/>
        <v>2399763.15</v>
      </c>
      <c r="AN76" s="26">
        <f t="shared" si="8"/>
        <v>454980.69999999972</v>
      </c>
    </row>
    <row r="77" spans="1:40" x14ac:dyDescent="0.2">
      <c r="A77" s="1" t="s">
        <v>450</v>
      </c>
      <c r="B77" s="1" t="s">
        <v>451</v>
      </c>
      <c r="C77" s="65">
        <v>2652</v>
      </c>
      <c r="D77" s="65" t="s">
        <v>1087</v>
      </c>
      <c r="E77" s="250" t="s">
        <v>3026</v>
      </c>
      <c r="F77" s="89">
        <v>344914.11</v>
      </c>
      <c r="H77" s="89">
        <v>5604.31</v>
      </c>
      <c r="J77" s="250">
        <v>140397.35</v>
      </c>
      <c r="K77" s="250">
        <v>278414.28000000003</v>
      </c>
      <c r="M77" s="232">
        <v>14107.74</v>
      </c>
      <c r="O77" s="232">
        <v>6575.62</v>
      </c>
      <c r="R77" s="250">
        <v>-550510.43000000005</v>
      </c>
      <c r="S77" s="250">
        <v>1120243.3</v>
      </c>
      <c r="T77" s="73">
        <v>952522.06</v>
      </c>
      <c r="V77" s="73">
        <v>335.4</v>
      </c>
      <c r="W77" s="73">
        <v>424538.1</v>
      </c>
      <c r="Y77" s="232">
        <v>668735.1</v>
      </c>
      <c r="AC77" s="232">
        <v>285233.73</v>
      </c>
      <c r="AD77" s="232">
        <v>85803.4</v>
      </c>
      <c r="AI77" s="73">
        <f t="shared" ref="AI77:AI86" si="9">SUM(F77:I77)</f>
        <v>350518.42</v>
      </c>
      <c r="AJ77" s="78">
        <f t="shared" ref="AJ77:AJ86" si="10">SUM(L77:O77)</f>
        <v>20683.36</v>
      </c>
      <c r="AK77" s="21">
        <f t="shared" si="7"/>
        <v>329835.06</v>
      </c>
      <c r="AL77" s="22">
        <f t="shared" ref="AL77:AL86" si="11">SUM(T77:X77)</f>
        <v>1377395.56</v>
      </c>
      <c r="AM77" s="16">
        <f t="shared" ref="AM77:AM86" si="12">SUM(Y77:AH77)</f>
        <v>1039772.23</v>
      </c>
      <c r="AN77" s="26">
        <f t="shared" si="8"/>
        <v>337623.33000000007</v>
      </c>
    </row>
    <row r="78" spans="1:40" x14ac:dyDescent="0.2">
      <c r="A78" s="1" t="s">
        <v>450</v>
      </c>
      <c r="B78" s="1" t="s">
        <v>451</v>
      </c>
      <c r="C78" s="65">
        <v>5048</v>
      </c>
      <c r="D78" s="65" t="s">
        <v>1088</v>
      </c>
      <c r="E78" s="250" t="s">
        <v>3027</v>
      </c>
      <c r="F78" s="89">
        <v>540604.89</v>
      </c>
      <c r="H78" s="89">
        <v>38930</v>
      </c>
      <c r="J78" s="250">
        <v>1070128.45</v>
      </c>
      <c r="K78" s="250">
        <v>277616.61</v>
      </c>
      <c r="M78" s="232">
        <v>15775.68</v>
      </c>
      <c r="O78" s="232">
        <v>299.35000000000002</v>
      </c>
      <c r="R78" s="250">
        <v>-33600</v>
      </c>
      <c r="S78" s="250">
        <v>2732486.08</v>
      </c>
      <c r="T78" s="73">
        <v>1283668.1599999999</v>
      </c>
      <c r="V78" s="73">
        <v>509.38</v>
      </c>
      <c r="W78" s="73">
        <v>892611.3</v>
      </c>
      <c r="Y78" s="232">
        <v>1288603.3</v>
      </c>
      <c r="AC78" s="232">
        <v>475581.25</v>
      </c>
      <c r="AD78" s="232">
        <v>156530.09</v>
      </c>
      <c r="AF78" s="232">
        <v>40</v>
      </c>
      <c r="AI78" s="73">
        <f t="shared" si="9"/>
        <v>579534.89</v>
      </c>
      <c r="AJ78" s="78">
        <f t="shared" si="10"/>
        <v>16075.03</v>
      </c>
      <c r="AK78" s="21">
        <f t="shared" si="7"/>
        <v>563459.86</v>
      </c>
      <c r="AL78" s="22">
        <f t="shared" si="11"/>
        <v>2176788.84</v>
      </c>
      <c r="AM78" s="16">
        <f t="shared" si="12"/>
        <v>1920754.6400000001</v>
      </c>
      <c r="AN78" s="26">
        <f t="shared" si="8"/>
        <v>256034.19999999972</v>
      </c>
    </row>
    <row r="79" spans="1:40" x14ac:dyDescent="0.2">
      <c r="A79" s="1" t="s">
        <v>450</v>
      </c>
      <c r="B79" s="1" t="s">
        <v>451</v>
      </c>
      <c r="C79" s="65">
        <v>4607</v>
      </c>
      <c r="D79" s="65" t="s">
        <v>1089</v>
      </c>
      <c r="E79" s="250" t="s">
        <v>3028</v>
      </c>
      <c r="F79" s="89">
        <v>1415748.54</v>
      </c>
      <c r="G79" s="89">
        <v>1875</v>
      </c>
      <c r="H79" s="89">
        <v>6044</v>
      </c>
      <c r="J79" s="250">
        <v>1882032.53</v>
      </c>
      <c r="K79" s="250">
        <v>374353.93</v>
      </c>
      <c r="M79" s="232">
        <v>16584.23</v>
      </c>
      <c r="O79" s="232">
        <v>220</v>
      </c>
      <c r="R79" s="250">
        <v>479</v>
      </c>
      <c r="S79" s="250">
        <v>3283107.89</v>
      </c>
      <c r="T79" s="73">
        <v>1450173.79</v>
      </c>
      <c r="U79" s="73">
        <v>3000</v>
      </c>
      <c r="V79" s="73">
        <v>1937.74</v>
      </c>
      <c r="W79" s="73">
        <v>753713.8</v>
      </c>
      <c r="Y79" s="232">
        <v>1028647.8</v>
      </c>
      <c r="AC79" s="232">
        <v>679691.06</v>
      </c>
      <c r="AD79" s="232">
        <v>155892.20000000001</v>
      </c>
      <c r="AF79" s="232">
        <v>150000</v>
      </c>
      <c r="AI79" s="73">
        <f t="shared" si="9"/>
        <v>1423667.54</v>
      </c>
      <c r="AJ79" s="78">
        <f t="shared" si="10"/>
        <v>16804.23</v>
      </c>
      <c r="AK79" s="21">
        <f t="shared" si="7"/>
        <v>1406863.31</v>
      </c>
      <c r="AL79" s="22">
        <f t="shared" si="11"/>
        <v>2208825.33</v>
      </c>
      <c r="AM79" s="16">
        <f t="shared" si="12"/>
        <v>2014231.06</v>
      </c>
      <c r="AN79" s="26">
        <f t="shared" si="8"/>
        <v>194594.27000000002</v>
      </c>
    </row>
    <row r="80" spans="1:40" x14ac:dyDescent="0.2">
      <c r="A80" s="1" t="s">
        <v>450</v>
      </c>
      <c r="B80" s="1" t="s">
        <v>451</v>
      </c>
      <c r="C80" s="65">
        <v>3828</v>
      </c>
      <c r="D80" s="65" t="s">
        <v>1090</v>
      </c>
      <c r="E80" s="250" t="s">
        <v>3031</v>
      </c>
      <c r="F80" s="89">
        <v>1260301.17</v>
      </c>
      <c r="H80" s="89">
        <v>24852.89</v>
      </c>
      <c r="J80" s="250">
        <v>468429.54</v>
      </c>
      <c r="K80" s="250">
        <v>227839.33</v>
      </c>
      <c r="M80" s="232">
        <v>12200</v>
      </c>
      <c r="O80" s="232">
        <v>309.75</v>
      </c>
      <c r="R80" s="250">
        <v>-295737.84000000003</v>
      </c>
      <c r="S80" s="250">
        <v>1600443.98</v>
      </c>
      <c r="T80" s="73">
        <v>1430633.64</v>
      </c>
      <c r="V80" s="73">
        <v>970.73</v>
      </c>
      <c r="W80" s="73">
        <v>757685.8</v>
      </c>
      <c r="Y80" s="232">
        <v>976592.8</v>
      </c>
      <c r="AA80" s="232">
        <v>4440</v>
      </c>
      <c r="AC80" s="232">
        <v>357659.66</v>
      </c>
      <c r="AD80" s="232">
        <v>145583.67000000001</v>
      </c>
      <c r="AI80" s="73">
        <f t="shared" si="9"/>
        <v>1285154.0599999998</v>
      </c>
      <c r="AJ80" s="78">
        <f t="shared" si="10"/>
        <v>12509.75</v>
      </c>
      <c r="AK80" s="21">
        <f t="shared" si="7"/>
        <v>1272644.3099999998</v>
      </c>
      <c r="AL80" s="22">
        <f t="shared" si="11"/>
        <v>2189290.17</v>
      </c>
      <c r="AM80" s="16">
        <f t="shared" si="12"/>
        <v>1484276.13</v>
      </c>
      <c r="AN80" s="26">
        <f t="shared" si="8"/>
        <v>705014.04</v>
      </c>
    </row>
    <row r="81" spans="1:40" x14ac:dyDescent="0.2">
      <c r="A81" s="1" t="s">
        <v>454</v>
      </c>
      <c r="B81" s="1" t="s">
        <v>455</v>
      </c>
      <c r="C81" s="65">
        <v>1142</v>
      </c>
      <c r="D81" s="65" t="s">
        <v>1091</v>
      </c>
      <c r="E81" s="250" t="s">
        <v>3000</v>
      </c>
      <c r="F81" s="89">
        <v>176599.25</v>
      </c>
      <c r="G81" s="89">
        <v>10100</v>
      </c>
      <c r="H81" s="89">
        <v>11316.99</v>
      </c>
      <c r="J81" s="250">
        <v>360812.37</v>
      </c>
      <c r="K81" s="250">
        <v>90610.79</v>
      </c>
      <c r="R81" s="250">
        <v>-608787.99</v>
      </c>
      <c r="S81" s="250">
        <v>2663000</v>
      </c>
      <c r="T81" s="73">
        <v>362452.57</v>
      </c>
      <c r="V81" s="73">
        <v>81.87</v>
      </c>
      <c r="W81" s="73">
        <v>511001.59999999998</v>
      </c>
      <c r="X81" s="73">
        <v>0</v>
      </c>
      <c r="Y81" s="232">
        <v>678572.6</v>
      </c>
      <c r="AC81" s="232">
        <v>99045.18</v>
      </c>
      <c r="AD81" s="232">
        <v>45468.13</v>
      </c>
      <c r="AI81" s="73">
        <f t="shared" si="9"/>
        <v>198016.24</v>
      </c>
      <c r="AJ81" s="78">
        <f t="shared" si="10"/>
        <v>0</v>
      </c>
      <c r="AK81" s="21">
        <f t="shared" si="7"/>
        <v>198016.24</v>
      </c>
      <c r="AL81" s="22">
        <f t="shared" si="11"/>
        <v>873536.04</v>
      </c>
      <c r="AM81" s="16">
        <f t="shared" si="12"/>
        <v>823085.91</v>
      </c>
      <c r="AN81" s="26">
        <f t="shared" si="8"/>
        <v>50450.130000000005</v>
      </c>
    </row>
    <row r="82" spans="1:40" x14ac:dyDescent="0.2">
      <c r="A82" s="1" t="s">
        <v>454</v>
      </c>
      <c r="B82" s="1" t="s">
        <v>455</v>
      </c>
      <c r="C82" s="65">
        <v>1176</v>
      </c>
      <c r="D82" s="65" t="s">
        <v>1092</v>
      </c>
      <c r="E82" s="250" t="s">
        <v>3001</v>
      </c>
      <c r="F82" s="89">
        <v>721463.96</v>
      </c>
      <c r="G82" s="89">
        <v>0</v>
      </c>
      <c r="H82" s="89">
        <v>8920.36</v>
      </c>
      <c r="J82" s="250">
        <v>281276.38</v>
      </c>
      <c r="K82" s="250">
        <v>81871.19</v>
      </c>
      <c r="R82" s="250">
        <v>36502.980000000003</v>
      </c>
      <c r="S82" s="250">
        <v>1891769.64</v>
      </c>
      <c r="T82" s="73">
        <v>738919.81</v>
      </c>
      <c r="V82" s="73">
        <v>409.16</v>
      </c>
      <c r="W82" s="73">
        <v>153720</v>
      </c>
      <c r="Y82" s="232">
        <v>341518</v>
      </c>
      <c r="AC82" s="232">
        <v>53046.81</v>
      </c>
      <c r="AD82" s="232">
        <v>82203.12</v>
      </c>
      <c r="AI82" s="73">
        <f t="shared" si="9"/>
        <v>730384.32</v>
      </c>
      <c r="AJ82" s="78">
        <f t="shared" si="10"/>
        <v>0</v>
      </c>
      <c r="AK82" s="21">
        <f t="shared" si="7"/>
        <v>730384.32</v>
      </c>
      <c r="AL82" s="22">
        <f t="shared" si="11"/>
        <v>893048.97000000009</v>
      </c>
      <c r="AM82" s="16">
        <f t="shared" si="12"/>
        <v>476767.93</v>
      </c>
      <c r="AN82" s="26">
        <f t="shared" si="8"/>
        <v>416281.0400000001</v>
      </c>
    </row>
    <row r="83" spans="1:40" x14ac:dyDescent="0.2">
      <c r="A83" s="1" t="s">
        <v>454</v>
      </c>
      <c r="B83" s="1" t="s">
        <v>455</v>
      </c>
      <c r="C83" s="65">
        <v>2332</v>
      </c>
      <c r="D83" s="65" t="s">
        <v>1093</v>
      </c>
      <c r="E83" s="250" t="s">
        <v>3006</v>
      </c>
      <c r="F83" s="89">
        <v>327615.56</v>
      </c>
      <c r="G83" s="89">
        <v>8500</v>
      </c>
      <c r="H83" s="89">
        <v>15449.58</v>
      </c>
      <c r="J83" s="250">
        <v>806808.99</v>
      </c>
      <c r="K83" s="250">
        <v>188151.05</v>
      </c>
      <c r="Q83" s="250">
        <v>-541668.11</v>
      </c>
      <c r="R83" s="250">
        <v>80744.12</v>
      </c>
      <c r="S83" s="250">
        <v>1861215.28</v>
      </c>
      <c r="T83" s="73">
        <v>491884.27</v>
      </c>
      <c r="V83" s="73">
        <v>313.64</v>
      </c>
      <c r="W83" s="73">
        <v>771393</v>
      </c>
      <c r="Y83" s="232">
        <v>939972</v>
      </c>
      <c r="AC83" s="232">
        <v>243042.2</v>
      </c>
      <c r="AD83" s="232">
        <v>63994.82</v>
      </c>
      <c r="AI83" s="73">
        <f t="shared" si="9"/>
        <v>351565.14</v>
      </c>
      <c r="AJ83" s="78">
        <f t="shared" si="10"/>
        <v>0</v>
      </c>
      <c r="AK83" s="21">
        <f t="shared" si="7"/>
        <v>351565.14</v>
      </c>
      <c r="AL83" s="22">
        <f t="shared" si="11"/>
        <v>1263590.9100000001</v>
      </c>
      <c r="AM83" s="16">
        <f t="shared" si="12"/>
        <v>1247009.02</v>
      </c>
      <c r="AN83" s="26">
        <f t="shared" si="8"/>
        <v>16581.89000000013</v>
      </c>
    </row>
    <row r="84" spans="1:40" x14ac:dyDescent="0.2">
      <c r="A84" s="1" t="s">
        <v>454</v>
      </c>
      <c r="B84" s="1" t="s">
        <v>455</v>
      </c>
      <c r="C84" s="65">
        <v>2410</v>
      </c>
      <c r="D84" s="65" t="s">
        <v>1094</v>
      </c>
      <c r="E84" s="250" t="s">
        <v>3007</v>
      </c>
      <c r="F84" s="89">
        <v>148321.94</v>
      </c>
      <c r="H84" s="89">
        <v>17769.73</v>
      </c>
      <c r="J84" s="250">
        <v>299753.18</v>
      </c>
      <c r="K84" s="250">
        <v>55820.06</v>
      </c>
      <c r="R84" s="250">
        <v>180617.58</v>
      </c>
      <c r="S84" s="250">
        <v>1831896</v>
      </c>
      <c r="T84" s="73">
        <v>551291.15</v>
      </c>
      <c r="V84" s="73">
        <v>51.39</v>
      </c>
      <c r="W84" s="73">
        <v>986923.5</v>
      </c>
      <c r="Y84" s="232">
        <v>1220593.5</v>
      </c>
      <c r="AC84" s="232">
        <v>210630.77</v>
      </c>
      <c r="AD84" s="232">
        <v>104288.21</v>
      </c>
      <c r="AF84" s="232">
        <v>1400</v>
      </c>
      <c r="AI84" s="73">
        <f t="shared" si="9"/>
        <v>166091.67000000001</v>
      </c>
      <c r="AJ84" s="78">
        <f t="shared" si="10"/>
        <v>0</v>
      </c>
      <c r="AK84" s="21">
        <f t="shared" si="7"/>
        <v>166091.67000000001</v>
      </c>
      <c r="AL84" s="22">
        <f t="shared" si="11"/>
        <v>1538266.04</v>
      </c>
      <c r="AM84" s="16">
        <f t="shared" si="12"/>
        <v>1536912.48</v>
      </c>
      <c r="AN84" s="26">
        <f>AL84-AM84</f>
        <v>1353.5600000000559</v>
      </c>
    </row>
    <row r="85" spans="1:40" s="259" customFormat="1" x14ac:dyDescent="0.2">
      <c r="A85" s="259" t="s">
        <v>454</v>
      </c>
      <c r="B85" s="259" t="s">
        <v>455</v>
      </c>
      <c r="C85" s="260">
        <v>3521</v>
      </c>
      <c r="D85" s="260" t="s">
        <v>1095</v>
      </c>
      <c r="E85" s="250" t="s">
        <v>3008</v>
      </c>
      <c r="F85" s="89">
        <v>268621.37</v>
      </c>
      <c r="G85" s="89">
        <v>9700</v>
      </c>
      <c r="H85" s="89">
        <v>22356.22</v>
      </c>
      <c r="I85" s="89"/>
      <c r="J85" s="250">
        <v>5266954.28</v>
      </c>
      <c r="K85" s="250">
        <v>102218.16</v>
      </c>
      <c r="L85" s="232"/>
      <c r="M85" s="232">
        <v>17200</v>
      </c>
      <c r="N85" s="232"/>
      <c r="O85" s="232"/>
      <c r="P85" s="250"/>
      <c r="Q85" s="250"/>
      <c r="R85" s="250">
        <v>362190.43</v>
      </c>
      <c r="S85" s="250">
        <v>4000000</v>
      </c>
      <c r="T85" s="73">
        <v>585269.04</v>
      </c>
      <c r="U85" s="73"/>
      <c r="V85" s="73">
        <v>141.62</v>
      </c>
      <c r="W85" s="73">
        <v>776573.1</v>
      </c>
      <c r="X85" s="73">
        <v>2720000</v>
      </c>
      <c r="Y85" s="232">
        <v>955608.1</v>
      </c>
      <c r="Z85" s="232"/>
      <c r="AA85" s="232"/>
      <c r="AB85" s="232"/>
      <c r="AC85" s="232">
        <v>263901.40999999997</v>
      </c>
      <c r="AD85" s="232">
        <v>202405.52</v>
      </c>
      <c r="AE85" s="232"/>
      <c r="AF85" s="232"/>
      <c r="AG85" s="232"/>
      <c r="AH85" s="232"/>
      <c r="AI85" s="73">
        <f t="shared" si="9"/>
        <v>300677.58999999997</v>
      </c>
      <c r="AJ85" s="78">
        <f t="shared" si="10"/>
        <v>17200</v>
      </c>
      <c r="AK85" s="21">
        <f t="shared" si="7"/>
        <v>283477.58999999997</v>
      </c>
      <c r="AL85" s="22">
        <f t="shared" si="11"/>
        <v>4081983.76</v>
      </c>
      <c r="AM85" s="16">
        <f t="shared" si="12"/>
        <v>1421915.03</v>
      </c>
      <c r="AN85" s="26">
        <f t="shared" ref="AN85:AN86" si="13">AL85-AM85</f>
        <v>2660068.7299999995</v>
      </c>
    </row>
    <row r="86" spans="1:40" x14ac:dyDescent="0.2">
      <c r="AI86" s="73">
        <f t="shared" si="9"/>
        <v>0</v>
      </c>
      <c r="AJ86" s="78">
        <f t="shared" si="10"/>
        <v>0</v>
      </c>
      <c r="AK86" s="21">
        <f t="shared" si="7"/>
        <v>0</v>
      </c>
      <c r="AL86" s="22">
        <f t="shared" si="11"/>
        <v>0</v>
      </c>
      <c r="AM86" s="16">
        <f t="shared" si="12"/>
        <v>0</v>
      </c>
      <c r="AN86" s="26">
        <f t="shared" si="13"/>
        <v>0</v>
      </c>
    </row>
    <row r="87" spans="1:40" x14ac:dyDescent="0.2">
      <c r="AI87" s="42"/>
      <c r="AJ87" s="29"/>
      <c r="AK87" s="26"/>
      <c r="AL87" s="24"/>
      <c r="AM87" s="23"/>
    </row>
    <row r="88" spans="1:40" x14ac:dyDescent="0.2">
      <c r="AI88" s="42"/>
      <c r="AJ88" s="29"/>
      <c r="AK88" s="26"/>
      <c r="AL88" s="24"/>
      <c r="AM88" s="23"/>
    </row>
    <row r="89" spans="1:40" x14ac:dyDescent="0.2">
      <c r="AI89" s="42"/>
      <c r="AJ89" s="29"/>
      <c r="AK89" s="26"/>
      <c r="AL89" s="24"/>
      <c r="AM89" s="23"/>
    </row>
    <row r="90" spans="1:40" x14ac:dyDescent="0.2">
      <c r="AI90" s="42"/>
      <c r="AJ90" s="29"/>
      <c r="AK90" s="26"/>
      <c r="AL90" s="24"/>
      <c r="AM90" s="23"/>
    </row>
    <row r="91" spans="1:40" x14ac:dyDescent="0.2">
      <c r="AI91" s="42"/>
      <c r="AJ91" s="29"/>
      <c r="AK91" s="26"/>
      <c r="AL91" s="24"/>
      <c r="AM91" s="23"/>
    </row>
    <row r="92" spans="1:40" x14ac:dyDescent="0.2">
      <c r="AI92" s="42"/>
      <c r="AJ92" s="29"/>
      <c r="AK92" s="26"/>
      <c r="AL92" s="24"/>
      <c r="AM92" s="23"/>
    </row>
    <row r="93" spans="1:40" x14ac:dyDescent="0.2">
      <c r="AI93" s="42"/>
      <c r="AJ93" s="29"/>
      <c r="AK93" s="26"/>
      <c r="AL93" s="24"/>
      <c r="AM93" s="23"/>
    </row>
    <row r="94" spans="1:40" x14ac:dyDescent="0.2">
      <c r="AI94" s="42"/>
      <c r="AJ94" s="29"/>
      <c r="AK94" s="26"/>
      <c r="AL94" s="24"/>
      <c r="AM94" s="23"/>
    </row>
    <row r="95" spans="1:40" x14ac:dyDescent="0.2">
      <c r="AI95" s="42"/>
      <c r="AJ95" s="29"/>
      <c r="AK95" s="26"/>
      <c r="AL95" s="24"/>
      <c r="AM95" s="23"/>
    </row>
    <row r="96" spans="1:40" x14ac:dyDescent="0.2">
      <c r="AI96" s="42"/>
      <c r="AJ96" s="29"/>
      <c r="AK96" s="26"/>
      <c r="AL96" s="24"/>
      <c r="AM96" s="23"/>
    </row>
    <row r="97" spans="35:39" x14ac:dyDescent="0.2">
      <c r="AI97" s="42"/>
      <c r="AJ97" s="29"/>
      <c r="AK97" s="26"/>
      <c r="AL97" s="24"/>
      <c r="AM97" s="23"/>
    </row>
    <row r="98" spans="35:39" x14ac:dyDescent="0.2">
      <c r="AI98" s="42"/>
      <c r="AJ98" s="29"/>
      <c r="AK98" s="26"/>
      <c r="AL98" s="24"/>
      <c r="AM98" s="23"/>
    </row>
    <row r="99" spans="35:39" x14ac:dyDescent="0.2">
      <c r="AI99" s="42"/>
      <c r="AJ99" s="29"/>
      <c r="AK99" s="26"/>
      <c r="AL99" s="24"/>
      <c r="AM99" s="23"/>
    </row>
    <row r="100" spans="35:39" x14ac:dyDescent="0.2">
      <c r="AI100" s="42"/>
      <c r="AJ100" s="29"/>
      <c r="AK100" s="26"/>
      <c r="AL100" s="24"/>
      <c r="AM100" s="23"/>
    </row>
    <row r="101" spans="35:39" x14ac:dyDescent="0.2">
      <c r="AI101" s="42"/>
      <c r="AJ101" s="29"/>
      <c r="AK101" s="26"/>
      <c r="AL101" s="24"/>
      <c r="AM101" s="23"/>
    </row>
    <row r="102" spans="35:39" x14ac:dyDescent="0.2">
      <c r="AI102" s="42"/>
      <c r="AJ102" s="29"/>
      <c r="AK102" s="26"/>
      <c r="AL102" s="24"/>
      <c r="AM102" s="23"/>
    </row>
    <row r="103" spans="35:39" x14ac:dyDescent="0.2">
      <c r="AI103" s="42"/>
      <c r="AJ103" s="29"/>
      <c r="AK103" s="26"/>
      <c r="AL103" s="24"/>
      <c r="AM103" s="23"/>
    </row>
    <row r="104" spans="35:39" x14ac:dyDescent="0.2">
      <c r="AI104" s="42"/>
      <c r="AJ104" s="29"/>
      <c r="AK104" s="26"/>
      <c r="AL104" s="24"/>
      <c r="AM104" s="23"/>
    </row>
    <row r="105" spans="35:39" x14ac:dyDescent="0.2">
      <c r="AI105" s="42"/>
      <c r="AJ105" s="29"/>
      <c r="AK105" s="26"/>
      <c r="AL105" s="24"/>
      <c r="AM105" s="23"/>
    </row>
    <row r="106" spans="35:39" x14ac:dyDescent="0.2">
      <c r="AI106" s="42"/>
      <c r="AJ106" s="29"/>
      <c r="AK106" s="26"/>
      <c r="AL106" s="24"/>
      <c r="AM106" s="23"/>
    </row>
    <row r="107" spans="35:39" x14ac:dyDescent="0.2">
      <c r="AI107" s="42"/>
      <c r="AJ107" s="29"/>
      <c r="AK107" s="26"/>
      <c r="AL107" s="24"/>
      <c r="AM107" s="23"/>
    </row>
    <row r="108" spans="35:39" x14ac:dyDescent="0.2">
      <c r="AI108" s="42"/>
      <c r="AJ108" s="29"/>
      <c r="AK108" s="26"/>
      <c r="AL108" s="24"/>
      <c r="AM108" s="23"/>
    </row>
    <row r="109" spans="35:39" x14ac:dyDescent="0.2">
      <c r="AI109" s="42"/>
      <c r="AJ109" s="29"/>
      <c r="AK109" s="26"/>
      <c r="AL109" s="24"/>
      <c r="AM109" s="23"/>
    </row>
    <row r="110" spans="35:39" x14ac:dyDescent="0.2">
      <c r="AI110" s="42"/>
      <c r="AJ110" s="29"/>
      <c r="AK110" s="26"/>
      <c r="AL110" s="24"/>
      <c r="AM110" s="23"/>
    </row>
    <row r="111" spans="35:39" x14ac:dyDescent="0.2">
      <c r="AI111" s="42"/>
      <c r="AJ111" s="29"/>
      <c r="AK111" s="26"/>
      <c r="AL111" s="24"/>
      <c r="AM111" s="23"/>
    </row>
    <row r="112" spans="35:39" x14ac:dyDescent="0.2">
      <c r="AI112" s="42"/>
      <c r="AJ112" s="29"/>
      <c r="AK112" s="26"/>
      <c r="AL112" s="24"/>
      <c r="AM112" s="23"/>
    </row>
    <row r="113" spans="35:39" x14ac:dyDescent="0.2">
      <c r="AI113" s="42"/>
      <c r="AJ113" s="29"/>
      <c r="AK113" s="26"/>
      <c r="AL113" s="24"/>
      <c r="AM113" s="23"/>
    </row>
    <row r="114" spans="35:39" x14ac:dyDescent="0.2">
      <c r="AI114" s="42"/>
      <c r="AJ114" s="29"/>
      <c r="AK114" s="26"/>
      <c r="AL114" s="24"/>
      <c r="AM114" s="23"/>
    </row>
    <row r="115" spans="35:39" x14ac:dyDescent="0.2">
      <c r="AI115" s="42"/>
      <c r="AJ115" s="29"/>
      <c r="AK115" s="26"/>
      <c r="AL115" s="24"/>
      <c r="AM115" s="23"/>
    </row>
    <row r="116" spans="35:39" x14ac:dyDescent="0.2">
      <c r="AI116" s="42"/>
      <c r="AJ116" s="29"/>
      <c r="AK116" s="26"/>
      <c r="AL116" s="24"/>
      <c r="AM116" s="23"/>
    </row>
    <row r="117" spans="35:39" x14ac:dyDescent="0.2">
      <c r="AI117" s="42"/>
      <c r="AJ117" s="29"/>
      <c r="AK117" s="26"/>
      <c r="AL117" s="24"/>
      <c r="AM117" s="23"/>
    </row>
    <row r="118" spans="35:39" x14ac:dyDescent="0.2">
      <c r="AI118" s="42"/>
      <c r="AJ118" s="29"/>
      <c r="AK118" s="26"/>
      <c r="AL118" s="24"/>
      <c r="AM118" s="23"/>
    </row>
    <row r="119" spans="35:39" x14ac:dyDescent="0.2">
      <c r="AI119" s="42"/>
      <c r="AJ119" s="29"/>
      <c r="AK119" s="26"/>
      <c r="AL119" s="24"/>
      <c r="AM119" s="23"/>
    </row>
    <row r="120" spans="35:39" x14ac:dyDescent="0.2">
      <c r="AI120" s="42"/>
      <c r="AJ120" s="29"/>
      <c r="AK120" s="26"/>
      <c r="AL120" s="24"/>
      <c r="AM120" s="23"/>
    </row>
    <row r="121" spans="35:39" x14ac:dyDescent="0.2">
      <c r="AI121" s="42"/>
      <c r="AJ121" s="29"/>
      <c r="AK121" s="26"/>
      <c r="AL121" s="24"/>
      <c r="AM121" s="23"/>
    </row>
    <row r="122" spans="35:39" x14ac:dyDescent="0.2">
      <c r="AI122" s="42"/>
      <c r="AJ122" s="29"/>
      <c r="AK122" s="26"/>
      <c r="AL122" s="24"/>
      <c r="AM122" s="23"/>
    </row>
    <row r="123" spans="35:39" x14ac:dyDescent="0.2">
      <c r="AI123" s="42"/>
      <c r="AJ123" s="29"/>
      <c r="AK123" s="26"/>
      <c r="AL123" s="24"/>
      <c r="AM123" s="23"/>
    </row>
  </sheetData>
  <pageMargins left="0.7" right="0.7" top="0.75" bottom="0.75" header="0.3" footer="0.3"/>
  <pageSetup paperSize="9" orientation="portrait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89"/>
  <sheetViews>
    <sheetView topLeftCell="V1" zoomScale="95" zoomScaleNormal="95" workbookViewId="0">
      <selection sqref="A1:Z1048576"/>
    </sheetView>
  </sheetViews>
  <sheetFormatPr defaultColWidth="9" defaultRowHeight="14.25" x14ac:dyDescent="0.2"/>
  <cols>
    <col min="1" max="1" width="40.375" style="252" bestFit="1" customWidth="1"/>
    <col min="2" max="2" width="33.125" style="229" bestFit="1" customWidth="1"/>
    <col min="3" max="3" width="32.25" style="229" bestFit="1" customWidth="1"/>
    <col min="4" max="4" width="24" style="229" bestFit="1" customWidth="1"/>
    <col min="5" max="6" width="15.875" style="252" bestFit="1" customWidth="1"/>
    <col min="7" max="7" width="18" style="233" bestFit="1" customWidth="1"/>
    <col min="8" max="8" width="20.125" style="233" bestFit="1" customWidth="1"/>
    <col min="9" max="9" width="19.375" style="233" bestFit="1" customWidth="1"/>
    <col min="10" max="10" width="21.5" style="233" bestFit="1" customWidth="1"/>
    <col min="11" max="11" width="23.625" style="252" bestFit="1" customWidth="1"/>
    <col min="12" max="12" width="27.75" style="252" bestFit="1" customWidth="1"/>
    <col min="13" max="13" width="27.875" style="252" bestFit="1" customWidth="1"/>
    <col min="14" max="14" width="15.875" style="230" bestFit="1" customWidth="1"/>
    <col min="15" max="15" width="27.375" style="230" bestFit="1" customWidth="1"/>
    <col min="16" max="16" width="36.875" style="230" bestFit="1" customWidth="1"/>
    <col min="17" max="17" width="44.125" style="230" bestFit="1" customWidth="1"/>
    <col min="18" max="18" width="44.875" style="230" bestFit="1" customWidth="1"/>
    <col min="19" max="19" width="29" style="230" bestFit="1" customWidth="1"/>
    <col min="20" max="20" width="38.625" style="233" bestFit="1" customWidth="1"/>
    <col min="21" max="21" width="54.5" style="233" bestFit="1" customWidth="1"/>
    <col min="22" max="22" width="15.875" style="233" bestFit="1" customWidth="1"/>
    <col min="23" max="23" width="20.375" style="233" bestFit="1" customWidth="1"/>
    <col min="24" max="24" width="26.75" style="233" bestFit="1" customWidth="1"/>
    <col min="25" max="25" width="25.125" style="233" bestFit="1" customWidth="1"/>
    <col min="26" max="26" width="42.375" style="233" bestFit="1" customWidth="1"/>
    <col min="27" max="27" width="30.875" style="231" bestFit="1" customWidth="1"/>
    <col min="28" max="28" width="31.625" style="231" bestFit="1" customWidth="1"/>
    <col min="29" max="29" width="33.125" style="231" bestFit="1" customWidth="1"/>
    <col min="30" max="16384" width="9" style="252"/>
  </cols>
  <sheetData>
    <row r="1" spans="1:26" x14ac:dyDescent="0.2">
      <c r="A1" s="252" t="s">
        <v>2459</v>
      </c>
      <c r="B1" s="229" t="s">
        <v>2460</v>
      </c>
      <c r="C1" s="229" t="s">
        <v>2461</v>
      </c>
      <c r="D1" s="229" t="s">
        <v>2462</v>
      </c>
      <c r="E1" s="252" t="s">
        <v>2463</v>
      </c>
      <c r="F1" s="252" t="s">
        <v>2464</v>
      </c>
      <c r="G1" s="233" t="s">
        <v>2466</v>
      </c>
      <c r="H1" s="233" t="s">
        <v>2467</v>
      </c>
      <c r="I1" s="233" t="s">
        <v>2469</v>
      </c>
      <c r="J1" s="233" t="s">
        <v>2470</v>
      </c>
      <c r="K1" s="252" t="s">
        <v>2472</v>
      </c>
      <c r="L1" s="252" t="s">
        <v>2473</v>
      </c>
      <c r="M1" s="252" t="s">
        <v>2474</v>
      </c>
      <c r="N1" s="230" t="s">
        <v>2475</v>
      </c>
      <c r="O1" s="230" t="s">
        <v>2476</v>
      </c>
      <c r="P1" s="230" t="s">
        <v>2477</v>
      </c>
      <c r="Q1" s="230" t="s">
        <v>2478</v>
      </c>
      <c r="R1" s="230" t="s">
        <v>2480</v>
      </c>
      <c r="S1" s="230" t="s">
        <v>2482</v>
      </c>
      <c r="T1" s="233" t="s">
        <v>2483</v>
      </c>
      <c r="U1" s="233" t="s">
        <v>2484</v>
      </c>
      <c r="V1" s="233" t="s">
        <v>2485</v>
      </c>
      <c r="W1" s="233" t="s">
        <v>2486</v>
      </c>
      <c r="X1" s="233" t="s">
        <v>2487</v>
      </c>
      <c r="Y1" s="233" t="s">
        <v>2613</v>
      </c>
      <c r="Z1" s="233" t="s">
        <v>2489</v>
      </c>
    </row>
    <row r="2" spans="1:26" x14ac:dyDescent="0.2">
      <c r="A2" s="252" t="s">
        <v>2490</v>
      </c>
      <c r="B2" s="229" t="s">
        <v>2491</v>
      </c>
      <c r="C2" s="229" t="s">
        <v>2492</v>
      </c>
      <c r="D2" s="229" t="s">
        <v>2493</v>
      </c>
      <c r="E2" s="252" t="s">
        <v>2494</v>
      </c>
      <c r="F2" s="252" t="s">
        <v>2495</v>
      </c>
      <c r="G2" s="233" t="s">
        <v>2497</v>
      </c>
      <c r="H2" s="233" t="s">
        <v>2498</v>
      </c>
      <c r="I2" s="233" t="s">
        <v>2500</v>
      </c>
      <c r="J2" s="233" t="s">
        <v>2501</v>
      </c>
      <c r="K2" s="252" t="s">
        <v>2503</v>
      </c>
      <c r="L2" s="252" t="s">
        <v>2504</v>
      </c>
      <c r="M2" s="252" t="s">
        <v>2505</v>
      </c>
      <c r="N2" s="230" t="s">
        <v>2506</v>
      </c>
      <c r="O2" s="230" t="s">
        <v>2507</v>
      </c>
      <c r="P2" s="230" t="s">
        <v>2508</v>
      </c>
      <c r="Q2" s="230" t="s">
        <v>2509</v>
      </c>
      <c r="R2" s="230" t="s">
        <v>2511</v>
      </c>
      <c r="S2" s="230" t="s">
        <v>2513</v>
      </c>
      <c r="T2" s="233" t="s">
        <v>2514</v>
      </c>
      <c r="U2" s="233" t="s">
        <v>2515</v>
      </c>
      <c r="V2" s="233" t="s">
        <v>2516</v>
      </c>
      <c r="W2" s="233" t="s">
        <v>2517</v>
      </c>
      <c r="X2" s="233" t="s">
        <v>2518</v>
      </c>
      <c r="Y2" s="233" t="s">
        <v>2619</v>
      </c>
      <c r="Z2" s="233" t="s">
        <v>2520</v>
      </c>
    </row>
    <row r="3" spans="1:26" x14ac:dyDescent="0.2">
      <c r="A3" s="252" t="s">
        <v>2521</v>
      </c>
      <c r="B3" s="229">
        <v>102349727.34999999</v>
      </c>
      <c r="C3" s="229">
        <v>420435</v>
      </c>
      <c r="D3" s="229">
        <v>14826384.029999999</v>
      </c>
      <c r="E3" s="252">
        <v>90312917.670000002</v>
      </c>
      <c r="F3" s="252">
        <v>32092812.710000001</v>
      </c>
      <c r="G3" s="233">
        <v>307237.2</v>
      </c>
      <c r="H3" s="233">
        <v>830068.28</v>
      </c>
      <c r="I3" s="233">
        <v>165007</v>
      </c>
      <c r="J3" s="233">
        <v>1333740.6599999999</v>
      </c>
      <c r="K3" s="252">
        <v>-2750754.26</v>
      </c>
      <c r="L3" s="252">
        <v>-8622573.0600000005</v>
      </c>
      <c r="M3" s="252">
        <v>334098920.85000002</v>
      </c>
      <c r="N3" s="230">
        <v>19623.13</v>
      </c>
      <c r="O3" s="230">
        <v>147325526.97999999</v>
      </c>
      <c r="P3" s="230">
        <v>11091908.09</v>
      </c>
      <c r="Q3" s="230">
        <v>78662.87</v>
      </c>
      <c r="R3" s="230">
        <v>157053565.55000001</v>
      </c>
      <c r="S3" s="230">
        <v>26800143.940000001</v>
      </c>
      <c r="T3" s="233">
        <v>214994090.53</v>
      </c>
      <c r="U3" s="233">
        <v>98057</v>
      </c>
      <c r="V3" s="233">
        <v>75734.399999999994</v>
      </c>
      <c r="W3" s="233">
        <v>68108617.079999998</v>
      </c>
      <c r="X3" s="233">
        <v>13195164.33</v>
      </c>
      <c r="Y3" s="233">
        <v>86570.71</v>
      </c>
      <c r="Z3" s="233">
        <v>364369.23</v>
      </c>
    </row>
    <row r="4" spans="1:26" x14ac:dyDescent="0.2">
      <c r="A4" s="252" t="s">
        <v>3032</v>
      </c>
      <c r="B4" s="229">
        <v>151232.07999999999</v>
      </c>
      <c r="D4" s="229">
        <v>16491</v>
      </c>
      <c r="E4" s="252">
        <v>-197</v>
      </c>
      <c r="F4" s="252">
        <v>15</v>
      </c>
      <c r="L4" s="252">
        <v>-1414286.83</v>
      </c>
      <c r="M4" s="252">
        <v>1570000</v>
      </c>
      <c r="N4" s="230">
        <v>38.909999999999997</v>
      </c>
      <c r="R4" s="230">
        <v>971582.5</v>
      </c>
      <c r="S4" s="230">
        <v>2406904.91</v>
      </c>
      <c r="T4" s="233">
        <v>1526092.5</v>
      </c>
      <c r="W4" s="233">
        <v>171745.91</v>
      </c>
    </row>
    <row r="5" spans="1:26" x14ac:dyDescent="0.2">
      <c r="A5" s="252" t="s">
        <v>3033</v>
      </c>
      <c r="B5" s="229">
        <v>18889</v>
      </c>
      <c r="E5" s="252">
        <v>62628.68</v>
      </c>
      <c r="F5" s="252">
        <v>31497</v>
      </c>
      <c r="L5" s="252">
        <v>-1260597.49</v>
      </c>
      <c r="M5" s="252">
        <v>1382089.34</v>
      </c>
      <c r="N5" s="230">
        <v>17.82</v>
      </c>
      <c r="R5" s="230">
        <v>726232</v>
      </c>
      <c r="S5" s="230">
        <v>271092.56</v>
      </c>
      <c r="T5" s="233">
        <v>808202</v>
      </c>
      <c r="W5" s="233">
        <v>69947.56</v>
      </c>
      <c r="X5" s="233">
        <v>4269.99</v>
      </c>
    </row>
    <row r="6" spans="1:26" x14ac:dyDescent="0.2">
      <c r="A6" s="252" t="s">
        <v>3034</v>
      </c>
      <c r="B6" s="229">
        <v>59256.18</v>
      </c>
      <c r="D6" s="229">
        <v>2525</v>
      </c>
      <c r="E6" s="252">
        <v>2710235.68</v>
      </c>
      <c r="F6" s="252">
        <v>239810.01</v>
      </c>
      <c r="J6" s="233">
        <v>318</v>
      </c>
      <c r="L6" s="252">
        <v>1508406.01</v>
      </c>
      <c r="M6" s="252">
        <v>1532600</v>
      </c>
      <c r="Q6" s="230">
        <v>20.82</v>
      </c>
      <c r="R6" s="230">
        <v>677019</v>
      </c>
      <c r="S6" s="230">
        <v>1327699.42</v>
      </c>
      <c r="T6" s="233">
        <v>1793464</v>
      </c>
      <c r="V6" s="233">
        <v>1926.4</v>
      </c>
      <c r="W6" s="233">
        <v>156348.01999999999</v>
      </c>
      <c r="X6" s="233">
        <v>82497.960000000006</v>
      </c>
    </row>
    <row r="7" spans="1:26" x14ac:dyDescent="0.2">
      <c r="A7" s="252" t="s">
        <v>3035</v>
      </c>
      <c r="B7" s="229">
        <v>22898.86</v>
      </c>
      <c r="D7" s="229">
        <v>15910</v>
      </c>
      <c r="E7" s="252">
        <v>1786002</v>
      </c>
      <c r="F7" s="252">
        <v>12669.24</v>
      </c>
      <c r="L7" s="252">
        <v>-443741.58</v>
      </c>
      <c r="M7" s="252">
        <v>2300000</v>
      </c>
      <c r="R7" s="230">
        <v>600987</v>
      </c>
      <c r="S7" s="230">
        <v>949568.84</v>
      </c>
      <c r="T7" s="233">
        <v>872629</v>
      </c>
      <c r="W7" s="233">
        <v>99854.84</v>
      </c>
      <c r="X7" s="233">
        <v>40458.32</v>
      </c>
    </row>
    <row r="8" spans="1:26" x14ac:dyDescent="0.2">
      <c r="A8" s="252" t="s">
        <v>3036</v>
      </c>
      <c r="B8" s="229">
        <v>67148.81</v>
      </c>
      <c r="E8" s="252">
        <v>-9482.33</v>
      </c>
      <c r="F8" s="252">
        <v>3</v>
      </c>
      <c r="L8" s="252">
        <v>-1117097.22</v>
      </c>
      <c r="M8" s="252">
        <v>1150000</v>
      </c>
      <c r="N8" s="230">
        <v>75.02</v>
      </c>
      <c r="R8" s="230">
        <v>881875</v>
      </c>
      <c r="S8" s="230">
        <v>484928.52</v>
      </c>
      <c r="T8" s="233">
        <v>1106887</v>
      </c>
      <c r="W8" s="233">
        <v>141841.51</v>
      </c>
      <c r="X8" s="233">
        <v>9483.33</v>
      </c>
    </row>
    <row r="9" spans="1:26" x14ac:dyDescent="0.2">
      <c r="A9" s="252" t="s">
        <v>3037</v>
      </c>
      <c r="B9" s="229">
        <v>36851.4</v>
      </c>
      <c r="D9" s="229">
        <v>57293</v>
      </c>
      <c r="E9" s="252">
        <v>2</v>
      </c>
      <c r="F9" s="252">
        <v>34</v>
      </c>
      <c r="L9" s="252">
        <v>-1153829.6000000001</v>
      </c>
      <c r="M9" s="252">
        <v>1250300</v>
      </c>
      <c r="R9" s="230">
        <v>761656</v>
      </c>
      <c r="S9" s="230">
        <v>370095.6</v>
      </c>
      <c r="T9" s="233">
        <v>802406</v>
      </c>
      <c r="W9" s="233">
        <v>111335.6</v>
      </c>
    </row>
    <row r="10" spans="1:26" x14ac:dyDescent="0.2">
      <c r="A10" s="252" t="s">
        <v>3038</v>
      </c>
      <c r="B10" s="229">
        <v>18122.09</v>
      </c>
      <c r="D10" s="229">
        <v>6435</v>
      </c>
      <c r="E10" s="252">
        <v>2</v>
      </c>
      <c r="F10" s="252">
        <v>21</v>
      </c>
      <c r="L10" s="252">
        <v>-1528896.24</v>
      </c>
      <c r="M10" s="252">
        <v>1542339.31</v>
      </c>
      <c r="N10" s="230">
        <v>39.24</v>
      </c>
      <c r="R10" s="230">
        <v>583284.77</v>
      </c>
      <c r="S10" s="230">
        <v>1735886.58</v>
      </c>
      <c r="T10" s="233">
        <v>1021763</v>
      </c>
      <c r="W10" s="233">
        <v>243610.57</v>
      </c>
    </row>
    <row r="11" spans="1:26" x14ac:dyDescent="0.2">
      <c r="A11" s="252" t="s">
        <v>3039</v>
      </c>
      <c r="B11" s="229">
        <v>43737.35</v>
      </c>
      <c r="D11" s="229">
        <v>17348</v>
      </c>
      <c r="E11" s="252">
        <v>2278636.2200000002</v>
      </c>
      <c r="F11" s="252">
        <v>214946.44</v>
      </c>
      <c r="G11" s="233">
        <v>0</v>
      </c>
      <c r="H11" s="233">
        <v>0</v>
      </c>
      <c r="L11" s="252">
        <v>720615.54</v>
      </c>
      <c r="M11" s="252">
        <v>1850000</v>
      </c>
      <c r="N11" s="230">
        <v>31.79</v>
      </c>
      <c r="R11" s="230">
        <v>1656857.12</v>
      </c>
      <c r="S11" s="230">
        <v>499970.73</v>
      </c>
      <c r="T11" s="233">
        <v>1801934.4</v>
      </c>
      <c r="W11" s="233">
        <v>180559.45</v>
      </c>
      <c r="X11" s="233">
        <v>57913.32</v>
      </c>
    </row>
    <row r="12" spans="1:26" x14ac:dyDescent="0.2">
      <c r="A12" s="252" t="s">
        <v>3040</v>
      </c>
      <c r="B12" s="229">
        <v>114323.36</v>
      </c>
      <c r="D12" s="229">
        <v>59559</v>
      </c>
      <c r="E12" s="252">
        <v>95713.83</v>
      </c>
      <c r="F12" s="252">
        <v>52</v>
      </c>
      <c r="L12" s="252">
        <v>-937248.92</v>
      </c>
      <c r="M12" s="252">
        <v>1236758.5</v>
      </c>
      <c r="N12" s="230">
        <v>219.93</v>
      </c>
      <c r="R12" s="230">
        <v>1263109.3</v>
      </c>
      <c r="S12" s="230">
        <v>1097318.4099999999</v>
      </c>
      <c r="T12" s="233">
        <v>1462324.3</v>
      </c>
      <c r="W12" s="233">
        <v>194604.73</v>
      </c>
      <c r="X12" s="233">
        <v>41180</v>
      </c>
    </row>
    <row r="13" spans="1:26" x14ac:dyDescent="0.2">
      <c r="A13" s="252" t="s">
        <v>3041</v>
      </c>
      <c r="B13" s="229">
        <v>26733.99</v>
      </c>
      <c r="D13" s="229">
        <v>600</v>
      </c>
      <c r="E13" s="252">
        <v>1716485.73</v>
      </c>
      <c r="F13" s="252">
        <v>9</v>
      </c>
      <c r="L13" s="252">
        <v>535421.69999999995</v>
      </c>
      <c r="M13" s="252">
        <v>1223648</v>
      </c>
      <c r="N13" s="230">
        <v>12.34</v>
      </c>
      <c r="R13" s="230">
        <v>697019</v>
      </c>
      <c r="S13" s="230">
        <v>1155896.8600000001</v>
      </c>
      <c r="T13" s="233">
        <v>927669</v>
      </c>
      <c r="V13" s="233">
        <v>3720</v>
      </c>
      <c r="W13" s="233">
        <v>146646.85999999999</v>
      </c>
      <c r="X13" s="233">
        <v>37933.32</v>
      </c>
    </row>
    <row r="14" spans="1:26" x14ac:dyDescent="0.2">
      <c r="A14" s="252" t="s">
        <v>3042</v>
      </c>
      <c r="B14" s="229">
        <v>109139.17</v>
      </c>
      <c r="E14" s="252">
        <v>540799.5</v>
      </c>
      <c r="F14" s="252">
        <v>30</v>
      </c>
      <c r="L14" s="252">
        <v>-1213392.3700000001</v>
      </c>
      <c r="M14" s="252">
        <v>1790913.12</v>
      </c>
      <c r="N14" s="230">
        <v>21.28</v>
      </c>
      <c r="R14" s="230">
        <v>1042549</v>
      </c>
      <c r="S14" s="230">
        <v>2533986.7799999998</v>
      </c>
      <c r="T14" s="233">
        <v>1518534</v>
      </c>
      <c r="W14" s="233">
        <v>189101.78</v>
      </c>
      <c r="X14" s="233">
        <v>36573.360000000001</v>
      </c>
    </row>
    <row r="15" spans="1:26" x14ac:dyDescent="0.2">
      <c r="A15" s="252" t="s">
        <v>3043</v>
      </c>
      <c r="B15" s="229">
        <v>31127.31</v>
      </c>
      <c r="D15" s="229">
        <v>1100</v>
      </c>
      <c r="E15" s="252">
        <v>930400.57</v>
      </c>
      <c r="F15" s="252">
        <v>2244.6999999999998</v>
      </c>
      <c r="L15" s="252">
        <v>-413248.07</v>
      </c>
      <c r="M15" s="252">
        <v>1385124.66</v>
      </c>
      <c r="R15" s="230">
        <v>1325186.7</v>
      </c>
      <c r="S15" s="230">
        <v>464496.83</v>
      </c>
      <c r="T15" s="233">
        <v>1396976.7</v>
      </c>
      <c r="W15" s="233">
        <v>99331.83</v>
      </c>
      <c r="X15" s="233">
        <v>30479.01</v>
      </c>
    </row>
    <row r="16" spans="1:26" x14ac:dyDescent="0.2">
      <c r="A16" s="252" t="s">
        <v>3044</v>
      </c>
      <c r="B16" s="229">
        <v>25495.71</v>
      </c>
      <c r="D16" s="229">
        <v>17429</v>
      </c>
      <c r="E16" s="252">
        <v>2</v>
      </c>
      <c r="F16" s="252">
        <v>28</v>
      </c>
      <c r="L16" s="252">
        <v>-1158998.3500000001</v>
      </c>
      <c r="M16" s="252">
        <v>1199644.94</v>
      </c>
      <c r="N16" s="230">
        <v>7.12</v>
      </c>
      <c r="R16" s="230">
        <v>702721.3</v>
      </c>
      <c r="S16" s="230">
        <v>574531.09</v>
      </c>
      <c r="T16" s="233">
        <v>806986.3</v>
      </c>
      <c r="W16" s="233">
        <v>104065.09</v>
      </c>
    </row>
    <row r="17" spans="1:26" x14ac:dyDescent="0.2">
      <c r="A17" s="252" t="s">
        <v>3045</v>
      </c>
      <c r="B17" s="229">
        <v>9076.7000000000007</v>
      </c>
      <c r="E17" s="252">
        <v>5</v>
      </c>
      <c r="F17" s="252">
        <v>26</v>
      </c>
      <c r="L17" s="252">
        <v>-1641651.3</v>
      </c>
      <c r="M17" s="252">
        <v>1642759</v>
      </c>
      <c r="R17" s="230">
        <v>724020</v>
      </c>
      <c r="S17" s="230">
        <v>390962.88</v>
      </c>
      <c r="T17" s="233">
        <v>869720</v>
      </c>
      <c r="W17" s="233">
        <v>99662.88</v>
      </c>
    </row>
    <row r="18" spans="1:26" x14ac:dyDescent="0.2">
      <c r="A18" s="252" t="s">
        <v>3046</v>
      </c>
      <c r="B18" s="229">
        <v>51769.31</v>
      </c>
      <c r="D18" s="229">
        <v>66470</v>
      </c>
      <c r="F18" s="252">
        <v>4657.1000000000004</v>
      </c>
      <c r="L18" s="252">
        <v>-991197.77</v>
      </c>
      <c r="M18" s="252">
        <v>1067330</v>
      </c>
      <c r="R18" s="230">
        <v>705611.25</v>
      </c>
      <c r="S18" s="230">
        <v>417060.66</v>
      </c>
      <c r="T18" s="233">
        <v>814715.05</v>
      </c>
      <c r="W18" s="233">
        <v>105238.56</v>
      </c>
      <c r="X18" s="233">
        <v>2751.12</v>
      </c>
    </row>
    <row r="22" spans="1:26" x14ac:dyDescent="0.2">
      <c r="A22" s="252" t="s">
        <v>3047</v>
      </c>
      <c r="B22" s="229">
        <v>636039.91</v>
      </c>
      <c r="C22" s="229">
        <v>12300</v>
      </c>
      <c r="D22" s="229">
        <v>299630.92</v>
      </c>
      <c r="E22" s="252">
        <v>215279.75</v>
      </c>
      <c r="F22" s="252">
        <v>251989.61</v>
      </c>
      <c r="J22" s="233">
        <v>0</v>
      </c>
      <c r="L22" s="252">
        <v>-0.1</v>
      </c>
      <c r="O22" s="230">
        <v>631353.06999999995</v>
      </c>
      <c r="P22" s="230">
        <v>84964</v>
      </c>
      <c r="Q22" s="230">
        <v>774.42</v>
      </c>
      <c r="R22" s="230">
        <v>1418560</v>
      </c>
      <c r="T22" s="233">
        <v>1648210</v>
      </c>
      <c r="W22" s="233">
        <v>251158.54</v>
      </c>
      <c r="X22" s="233">
        <v>73984.62</v>
      </c>
    </row>
    <row r="23" spans="1:26" x14ac:dyDescent="0.2">
      <c r="A23" s="252" t="s">
        <v>3048</v>
      </c>
      <c r="B23" s="229">
        <v>395825.45</v>
      </c>
      <c r="D23" s="229">
        <v>129692.82</v>
      </c>
      <c r="E23" s="252">
        <v>164442.16</v>
      </c>
      <c r="F23" s="252">
        <v>93980.479999999996</v>
      </c>
      <c r="M23" s="252">
        <v>2340148.79</v>
      </c>
      <c r="O23" s="230">
        <v>827272.57</v>
      </c>
      <c r="Q23" s="230">
        <v>36.340000000000003</v>
      </c>
      <c r="R23" s="230">
        <v>702780</v>
      </c>
      <c r="T23" s="233">
        <v>927095</v>
      </c>
      <c r="W23" s="233">
        <v>304201.77</v>
      </c>
      <c r="X23" s="233">
        <v>47345.48</v>
      </c>
    </row>
    <row r="24" spans="1:26" x14ac:dyDescent="0.2">
      <c r="A24" s="252" t="s">
        <v>3049</v>
      </c>
      <c r="B24" s="229">
        <v>1349109.85</v>
      </c>
      <c r="C24" s="229">
        <v>88500</v>
      </c>
      <c r="D24" s="229">
        <v>258244.21</v>
      </c>
      <c r="E24" s="252">
        <v>184049.53</v>
      </c>
      <c r="F24" s="252">
        <v>144145.28</v>
      </c>
      <c r="G24" s="233">
        <v>9000</v>
      </c>
      <c r="J24" s="233">
        <v>15000</v>
      </c>
      <c r="M24" s="252">
        <v>2461151.44</v>
      </c>
      <c r="O24" s="230">
        <v>1478835.72</v>
      </c>
      <c r="P24" s="230">
        <v>690530</v>
      </c>
      <c r="Q24" s="230">
        <v>64.19</v>
      </c>
      <c r="R24" s="230">
        <v>1315210</v>
      </c>
      <c r="S24" s="230">
        <v>5810</v>
      </c>
      <c r="T24" s="233">
        <v>1646044</v>
      </c>
      <c r="W24" s="233">
        <v>807928.31999999995</v>
      </c>
      <c r="X24" s="233">
        <v>41857.58</v>
      </c>
    </row>
    <row r="25" spans="1:26" x14ac:dyDescent="0.2">
      <c r="A25" s="252" t="s">
        <v>3050</v>
      </c>
      <c r="B25" s="229">
        <v>520162.54</v>
      </c>
      <c r="D25" s="229">
        <v>128268.44</v>
      </c>
      <c r="E25" s="252">
        <v>205549.44</v>
      </c>
      <c r="F25" s="252">
        <v>557361.39</v>
      </c>
      <c r="J25" s="233">
        <v>0</v>
      </c>
      <c r="M25" s="252">
        <v>1609968.11</v>
      </c>
      <c r="O25" s="230">
        <v>987184.26</v>
      </c>
      <c r="P25" s="230">
        <v>5480</v>
      </c>
      <c r="Q25" s="230">
        <v>519.65</v>
      </c>
      <c r="R25" s="230">
        <v>703300</v>
      </c>
      <c r="T25" s="233">
        <v>904937</v>
      </c>
      <c r="W25" s="233">
        <v>474952.57</v>
      </c>
      <c r="X25" s="233">
        <v>144950.17000000001</v>
      </c>
      <c r="Z25" s="233">
        <v>646.28</v>
      </c>
    </row>
    <row r="26" spans="1:26" x14ac:dyDescent="0.2">
      <c r="A26" s="252" t="s">
        <v>3051</v>
      </c>
      <c r="B26" s="229">
        <v>284402.65999999997</v>
      </c>
      <c r="C26" s="229">
        <v>3605</v>
      </c>
      <c r="D26" s="229">
        <v>73633.27</v>
      </c>
      <c r="E26" s="252">
        <v>203035.64</v>
      </c>
      <c r="F26" s="252">
        <v>123323.72</v>
      </c>
      <c r="M26" s="252">
        <v>1693812.25</v>
      </c>
      <c r="O26" s="230">
        <v>520367.93</v>
      </c>
      <c r="P26" s="230">
        <v>5000</v>
      </c>
      <c r="Q26" s="230">
        <v>4.58</v>
      </c>
      <c r="R26" s="230">
        <v>605640</v>
      </c>
      <c r="T26" s="233">
        <v>713413</v>
      </c>
      <c r="W26" s="233">
        <v>190059.99</v>
      </c>
      <c r="X26" s="233">
        <v>36729.5</v>
      </c>
      <c r="Z26" s="233">
        <v>14.6</v>
      </c>
    </row>
    <row r="27" spans="1:26" x14ac:dyDescent="0.2">
      <c r="A27" s="252" t="s">
        <v>3052</v>
      </c>
      <c r="B27" s="229">
        <v>798464.4</v>
      </c>
      <c r="D27" s="229">
        <v>152438.9</v>
      </c>
      <c r="E27" s="252">
        <v>295210.23999999999</v>
      </c>
      <c r="F27" s="252">
        <v>306945.03000000003</v>
      </c>
      <c r="G27" s="233">
        <v>10000</v>
      </c>
      <c r="J27" s="233">
        <v>197.8</v>
      </c>
      <c r="L27" s="252">
        <v>-15.08</v>
      </c>
      <c r="M27" s="252">
        <v>1247745.83</v>
      </c>
      <c r="O27" s="230">
        <v>1083210.3899999999</v>
      </c>
      <c r="Q27" s="230">
        <v>1094.8499999999999</v>
      </c>
      <c r="R27" s="230">
        <v>1000770</v>
      </c>
      <c r="T27" s="233">
        <v>1224845</v>
      </c>
      <c r="W27" s="233">
        <v>594957.71</v>
      </c>
      <c r="X27" s="233">
        <v>75595.199999999997</v>
      </c>
    </row>
    <row r="28" spans="1:26" x14ac:dyDescent="0.2">
      <c r="A28" s="252" t="s">
        <v>3053</v>
      </c>
      <c r="B28" s="229">
        <v>516020.19</v>
      </c>
      <c r="D28" s="229">
        <v>176521.4</v>
      </c>
      <c r="E28" s="252">
        <v>381242.39</v>
      </c>
      <c r="F28" s="252">
        <v>671346.16</v>
      </c>
      <c r="J28" s="233">
        <v>0</v>
      </c>
      <c r="L28" s="252">
        <v>-500</v>
      </c>
      <c r="M28" s="252">
        <v>1804121.26</v>
      </c>
      <c r="O28" s="230">
        <v>728941.95</v>
      </c>
      <c r="Q28" s="230">
        <v>773.08</v>
      </c>
      <c r="R28" s="230">
        <v>761000</v>
      </c>
      <c r="T28" s="233">
        <v>869240</v>
      </c>
      <c r="W28" s="233">
        <v>350206.63</v>
      </c>
      <c r="X28" s="233">
        <v>196896.32</v>
      </c>
    </row>
    <row r="29" spans="1:26" x14ac:dyDescent="0.2">
      <c r="A29" s="252" t="s">
        <v>3054</v>
      </c>
      <c r="B29" s="229">
        <v>610696.59</v>
      </c>
      <c r="C29" s="229">
        <v>10815</v>
      </c>
      <c r="D29" s="229">
        <v>174098.94</v>
      </c>
      <c r="E29" s="252">
        <v>271561.02</v>
      </c>
      <c r="F29" s="252">
        <v>192223.35999999999</v>
      </c>
      <c r="G29" s="233">
        <v>19400</v>
      </c>
      <c r="J29" s="233">
        <v>70.650000000000006</v>
      </c>
      <c r="M29" s="252">
        <v>1414760.08</v>
      </c>
      <c r="O29" s="230">
        <v>1180658.6299999999</v>
      </c>
      <c r="P29" s="230">
        <v>70000</v>
      </c>
      <c r="Q29" s="230">
        <v>292.73</v>
      </c>
      <c r="R29" s="230">
        <v>870620</v>
      </c>
      <c r="T29" s="233">
        <v>1105069</v>
      </c>
      <c r="W29" s="233">
        <v>755776.78</v>
      </c>
      <c r="X29" s="233">
        <v>121838.98</v>
      </c>
    </row>
    <row r="30" spans="1:26" x14ac:dyDescent="0.2">
      <c r="A30" s="252" t="s">
        <v>3055</v>
      </c>
      <c r="B30" s="229">
        <v>892421.9</v>
      </c>
      <c r="D30" s="229">
        <v>700025.05</v>
      </c>
      <c r="E30" s="252">
        <v>157823.89000000001</v>
      </c>
      <c r="F30" s="252">
        <v>931690.75</v>
      </c>
      <c r="G30" s="233">
        <v>22500</v>
      </c>
      <c r="J30" s="233">
        <v>18539.5</v>
      </c>
      <c r="M30" s="252">
        <v>1595887.05</v>
      </c>
      <c r="O30" s="230">
        <v>2278323.92</v>
      </c>
      <c r="Q30" s="230">
        <v>806.42</v>
      </c>
      <c r="R30" s="230">
        <v>1800840</v>
      </c>
      <c r="T30" s="233">
        <v>2097900</v>
      </c>
      <c r="W30" s="233">
        <v>1203371</v>
      </c>
      <c r="X30" s="233">
        <v>78510.12</v>
      </c>
      <c r="Z30" s="233">
        <v>500</v>
      </c>
    </row>
    <row r="31" spans="1:26" x14ac:dyDescent="0.2">
      <c r="A31" s="252" t="s">
        <v>3056</v>
      </c>
      <c r="B31" s="229">
        <v>568169.79</v>
      </c>
      <c r="C31" s="229">
        <v>7210</v>
      </c>
      <c r="D31" s="229">
        <v>341993.46</v>
      </c>
      <c r="E31" s="252">
        <v>95916.49</v>
      </c>
      <c r="F31" s="252">
        <v>248357.76000000001</v>
      </c>
      <c r="J31" s="233">
        <v>6.9</v>
      </c>
      <c r="M31" s="252">
        <v>1789492.25</v>
      </c>
      <c r="O31" s="230">
        <v>679886.46</v>
      </c>
      <c r="Q31" s="230">
        <v>679.84</v>
      </c>
      <c r="R31" s="230">
        <v>661960</v>
      </c>
      <c r="T31" s="233">
        <v>805990</v>
      </c>
      <c r="W31" s="233">
        <v>334718.89</v>
      </c>
      <c r="X31" s="233">
        <v>56661.68</v>
      </c>
    </row>
    <row r="32" spans="1:26" x14ac:dyDescent="0.2">
      <c r="A32" s="252" t="s">
        <v>3057</v>
      </c>
      <c r="B32" s="229">
        <v>816621.43</v>
      </c>
      <c r="D32" s="229">
        <v>114041.18</v>
      </c>
      <c r="E32" s="252">
        <v>84142.5</v>
      </c>
      <c r="F32" s="252">
        <v>310022.45</v>
      </c>
      <c r="J32" s="233">
        <v>13.94</v>
      </c>
      <c r="M32" s="252">
        <v>3102228.3</v>
      </c>
      <c r="O32" s="230">
        <v>745726.5</v>
      </c>
      <c r="P32" s="230">
        <v>203990</v>
      </c>
      <c r="Q32" s="230">
        <v>800.19</v>
      </c>
      <c r="R32" s="230">
        <v>1088200</v>
      </c>
      <c r="S32" s="230">
        <v>82200</v>
      </c>
      <c r="T32" s="233">
        <v>1242160</v>
      </c>
      <c r="W32" s="233">
        <v>347662.72</v>
      </c>
      <c r="X32" s="233">
        <v>140023.24</v>
      </c>
    </row>
    <row r="33" spans="1:26" x14ac:dyDescent="0.2">
      <c r="A33" s="252" t="s">
        <v>3058</v>
      </c>
      <c r="B33" s="229">
        <v>683558.12</v>
      </c>
      <c r="D33" s="229">
        <v>158937.85</v>
      </c>
      <c r="E33" s="252">
        <v>367384.29</v>
      </c>
      <c r="F33" s="252">
        <v>272468.58</v>
      </c>
      <c r="J33" s="233">
        <v>80.2</v>
      </c>
      <c r="L33" s="252">
        <v>23.8</v>
      </c>
      <c r="M33" s="252">
        <v>1484748</v>
      </c>
      <c r="O33" s="230">
        <v>1043806.19</v>
      </c>
      <c r="Q33" s="230">
        <v>945.57</v>
      </c>
      <c r="R33" s="230">
        <v>764960</v>
      </c>
      <c r="T33" s="233">
        <v>971400</v>
      </c>
      <c r="W33" s="233">
        <v>576442.43000000005</v>
      </c>
      <c r="X33" s="233">
        <v>50313.35</v>
      </c>
    </row>
    <row r="34" spans="1:26" x14ac:dyDescent="0.2">
      <c r="A34" s="252" t="s">
        <v>3059</v>
      </c>
      <c r="B34" s="229">
        <v>1073648.1499999999</v>
      </c>
      <c r="D34" s="229">
        <v>317070.03000000003</v>
      </c>
      <c r="E34" s="252">
        <v>82148.19</v>
      </c>
      <c r="F34" s="252">
        <v>326095.09000000003</v>
      </c>
      <c r="J34" s="233">
        <v>15479.19</v>
      </c>
      <c r="M34" s="252">
        <v>1924840.79</v>
      </c>
      <c r="O34" s="230">
        <v>1115875.45</v>
      </c>
      <c r="P34" s="230">
        <v>105000</v>
      </c>
      <c r="Q34" s="230">
        <v>1010.92</v>
      </c>
      <c r="R34" s="230">
        <v>1035130</v>
      </c>
      <c r="T34" s="233">
        <v>1261392</v>
      </c>
      <c r="W34" s="233">
        <v>298831.7</v>
      </c>
      <c r="X34" s="233">
        <v>59902.64</v>
      </c>
      <c r="Z34" s="233">
        <v>500</v>
      </c>
    </row>
    <row r="35" spans="1:26" x14ac:dyDescent="0.2">
      <c r="A35" s="252" t="s">
        <v>3060</v>
      </c>
      <c r="B35" s="229">
        <v>1558191.35</v>
      </c>
      <c r="C35" s="229">
        <v>15000</v>
      </c>
      <c r="D35" s="229">
        <v>193162.56</v>
      </c>
      <c r="E35" s="252">
        <v>196217.43</v>
      </c>
      <c r="F35" s="252">
        <v>160351.49</v>
      </c>
      <c r="J35" s="233">
        <v>790.41</v>
      </c>
      <c r="M35" s="252">
        <v>1101601.1100000001</v>
      </c>
      <c r="O35" s="230">
        <v>863196.33</v>
      </c>
      <c r="P35" s="230">
        <v>304820</v>
      </c>
      <c r="Q35" s="230">
        <v>1667.42</v>
      </c>
      <c r="R35" s="230">
        <v>1140208</v>
      </c>
      <c r="S35" s="230">
        <v>930</v>
      </c>
      <c r="T35" s="233">
        <v>1379068</v>
      </c>
      <c r="W35" s="233">
        <v>422399.46</v>
      </c>
      <c r="X35" s="233">
        <v>59185.69</v>
      </c>
      <c r="Z35" s="233">
        <v>500</v>
      </c>
    </row>
    <row r="36" spans="1:26" x14ac:dyDescent="0.2">
      <c r="A36" s="252" t="s">
        <v>3061</v>
      </c>
      <c r="B36" s="229">
        <v>793457</v>
      </c>
      <c r="D36" s="229">
        <v>157549.15</v>
      </c>
      <c r="E36" s="252">
        <v>1278070.6599999999</v>
      </c>
      <c r="F36" s="252">
        <v>181254.18</v>
      </c>
      <c r="J36" s="233">
        <v>7</v>
      </c>
      <c r="M36" s="252">
        <v>528949.56000000006</v>
      </c>
      <c r="O36" s="230">
        <v>1401470.08</v>
      </c>
      <c r="P36" s="230">
        <v>49508</v>
      </c>
      <c r="Q36" s="230">
        <v>878.71</v>
      </c>
      <c r="R36" s="230">
        <v>895920</v>
      </c>
      <c r="T36" s="233">
        <v>1077699</v>
      </c>
      <c r="W36" s="233">
        <v>346490.25</v>
      </c>
      <c r="X36" s="233">
        <v>69625.119999999995</v>
      </c>
    </row>
    <row r="37" spans="1:26" x14ac:dyDescent="0.2">
      <c r="A37" s="252" t="s">
        <v>3062</v>
      </c>
      <c r="B37" s="229">
        <v>986629.77</v>
      </c>
      <c r="D37" s="229">
        <v>214887.15</v>
      </c>
      <c r="E37" s="252">
        <v>363918.66</v>
      </c>
      <c r="F37" s="252">
        <v>241235.64</v>
      </c>
      <c r="J37" s="233">
        <v>17500</v>
      </c>
      <c r="M37" s="252">
        <v>1603684.39</v>
      </c>
      <c r="O37" s="230">
        <v>927400.28</v>
      </c>
      <c r="Q37" s="230">
        <v>852.4</v>
      </c>
      <c r="R37" s="230">
        <v>1050410</v>
      </c>
      <c r="T37" s="233">
        <v>1190468</v>
      </c>
      <c r="W37" s="233">
        <v>460387.02</v>
      </c>
      <c r="X37" s="233">
        <v>43303.77</v>
      </c>
    </row>
    <row r="38" spans="1:26" x14ac:dyDescent="0.2">
      <c r="A38" s="252" t="s">
        <v>3063</v>
      </c>
      <c r="B38" s="229">
        <v>557510.80000000005</v>
      </c>
      <c r="D38" s="229">
        <v>87341.13</v>
      </c>
      <c r="E38" s="252">
        <v>30280.06</v>
      </c>
      <c r="F38" s="252">
        <v>67860.34</v>
      </c>
      <c r="M38" s="252">
        <v>1498620.76</v>
      </c>
      <c r="O38" s="230">
        <v>558919.23</v>
      </c>
      <c r="P38" s="230">
        <v>65000</v>
      </c>
      <c r="Q38" s="230">
        <v>577.23</v>
      </c>
      <c r="R38" s="230">
        <v>645740</v>
      </c>
      <c r="T38" s="233">
        <v>742520</v>
      </c>
      <c r="W38" s="233">
        <v>280180.03000000003</v>
      </c>
      <c r="X38" s="233">
        <v>58373.81</v>
      </c>
    </row>
    <row r="39" spans="1:26" x14ac:dyDescent="0.2">
      <c r="A39" s="252" t="s">
        <v>3064</v>
      </c>
      <c r="B39" s="229">
        <v>760261.6</v>
      </c>
      <c r="D39" s="229">
        <v>124261.08</v>
      </c>
      <c r="E39" s="252">
        <v>1098229.54</v>
      </c>
      <c r="F39" s="252">
        <v>735545.61</v>
      </c>
      <c r="J39" s="233">
        <v>25255.07</v>
      </c>
      <c r="L39" s="252">
        <v>-3378.07</v>
      </c>
      <c r="M39" s="252">
        <v>2339595.1</v>
      </c>
      <c r="O39" s="230">
        <v>1455787.21</v>
      </c>
      <c r="P39" s="230">
        <v>339000</v>
      </c>
      <c r="Q39" s="230">
        <v>569.36</v>
      </c>
      <c r="R39" s="230">
        <v>1350950</v>
      </c>
      <c r="T39" s="233">
        <v>1612590</v>
      </c>
      <c r="W39" s="233">
        <v>421631.61</v>
      </c>
      <c r="X39" s="233">
        <v>202442.14</v>
      </c>
      <c r="Z39" s="233">
        <v>2367</v>
      </c>
    </row>
    <row r="40" spans="1:26" x14ac:dyDescent="0.2">
      <c r="A40" s="252" t="s">
        <v>3065</v>
      </c>
      <c r="B40" s="229">
        <v>1015112.96</v>
      </c>
      <c r="D40" s="229">
        <v>216465.4</v>
      </c>
      <c r="E40" s="252">
        <v>193041.62</v>
      </c>
      <c r="F40" s="252">
        <v>300011.21999999997</v>
      </c>
      <c r="G40" s="233">
        <v>7500</v>
      </c>
      <c r="J40" s="233">
        <v>0</v>
      </c>
      <c r="L40" s="252">
        <v>-178.91</v>
      </c>
      <c r="M40" s="252">
        <v>1457071.21</v>
      </c>
      <c r="O40" s="230">
        <v>1061397.5900000001</v>
      </c>
      <c r="P40" s="230">
        <v>25000</v>
      </c>
      <c r="Q40" s="230">
        <v>1365.83</v>
      </c>
      <c r="R40" s="230">
        <v>532720</v>
      </c>
      <c r="T40" s="233">
        <v>846326</v>
      </c>
      <c r="W40" s="233">
        <v>443136.24</v>
      </c>
      <c r="X40" s="233">
        <v>45610.89</v>
      </c>
      <c r="Z40" s="233">
        <v>15</v>
      </c>
    </row>
    <row r="41" spans="1:26" x14ac:dyDescent="0.2">
      <c r="A41" s="252" t="s">
        <v>3066</v>
      </c>
      <c r="B41" s="229">
        <v>952953.2</v>
      </c>
      <c r="D41" s="229">
        <v>183711.62</v>
      </c>
      <c r="E41" s="252">
        <v>256544.73</v>
      </c>
      <c r="F41" s="252">
        <v>614793.09</v>
      </c>
      <c r="J41" s="233">
        <v>210.19</v>
      </c>
      <c r="M41" s="252">
        <v>1798384.44</v>
      </c>
      <c r="O41" s="230">
        <v>804010.77</v>
      </c>
      <c r="P41" s="230">
        <v>940</v>
      </c>
      <c r="Q41" s="230">
        <v>1188.97</v>
      </c>
      <c r="R41" s="230">
        <v>462840</v>
      </c>
      <c r="T41" s="233">
        <v>594824</v>
      </c>
      <c r="W41" s="233">
        <v>442031.59</v>
      </c>
      <c r="X41" s="233">
        <v>230305.35</v>
      </c>
    </row>
    <row r="42" spans="1:26" x14ac:dyDescent="0.2">
      <c r="A42" s="252" t="s">
        <v>3067</v>
      </c>
      <c r="B42" s="229">
        <v>549007.46</v>
      </c>
      <c r="D42" s="229">
        <v>160686.29</v>
      </c>
      <c r="E42" s="252">
        <v>199894.23</v>
      </c>
      <c r="F42" s="252">
        <v>632418.54</v>
      </c>
      <c r="G42" s="233">
        <v>6000</v>
      </c>
      <c r="J42" s="233">
        <v>72.42</v>
      </c>
      <c r="M42" s="252">
        <v>1262156.06</v>
      </c>
      <c r="O42" s="230">
        <v>1042238.12</v>
      </c>
      <c r="Q42" s="230">
        <v>577.44000000000005</v>
      </c>
      <c r="R42" s="230">
        <v>1252500</v>
      </c>
      <c r="T42" s="233">
        <v>1467897</v>
      </c>
      <c r="W42" s="233">
        <v>516282.68</v>
      </c>
      <c r="X42" s="233">
        <v>198297.66</v>
      </c>
      <c r="Z42" s="233">
        <v>500</v>
      </c>
    </row>
    <row r="43" spans="1:26" x14ac:dyDescent="0.2">
      <c r="A43" s="252" t="s">
        <v>3068</v>
      </c>
      <c r="B43" s="229">
        <v>793307.19</v>
      </c>
      <c r="D43" s="229">
        <v>222347.87</v>
      </c>
      <c r="E43" s="252">
        <v>393850.96</v>
      </c>
      <c r="F43" s="252">
        <v>193354.66</v>
      </c>
      <c r="J43" s="233">
        <v>0</v>
      </c>
      <c r="M43" s="252">
        <v>1683339.65</v>
      </c>
      <c r="O43" s="230">
        <v>1137654.58</v>
      </c>
      <c r="P43" s="230">
        <v>300000</v>
      </c>
      <c r="Q43" s="230">
        <v>655.74</v>
      </c>
      <c r="R43" s="230">
        <v>265920</v>
      </c>
      <c r="T43" s="233">
        <v>736980</v>
      </c>
      <c r="W43" s="233">
        <v>344530.7</v>
      </c>
      <c r="X43" s="233">
        <v>77432.61</v>
      </c>
      <c r="Z43" s="233">
        <v>1182.3499999999999</v>
      </c>
    </row>
    <row r="44" spans="1:26" x14ac:dyDescent="0.2">
      <c r="A44" s="252" t="s">
        <v>3200</v>
      </c>
      <c r="B44" s="229">
        <v>790041.89</v>
      </c>
      <c r="D44" s="229">
        <v>145312.18</v>
      </c>
      <c r="E44" s="252">
        <v>173710.6</v>
      </c>
      <c r="F44" s="252">
        <v>205837.38</v>
      </c>
      <c r="L44" s="252">
        <v>-7</v>
      </c>
      <c r="M44" s="252">
        <v>2224890.19</v>
      </c>
      <c r="O44" s="230">
        <v>894876.64</v>
      </c>
      <c r="P44" s="230">
        <v>12500</v>
      </c>
      <c r="Q44" s="230">
        <v>1000.2</v>
      </c>
      <c r="R44" s="230">
        <v>484160</v>
      </c>
      <c r="T44" s="233">
        <v>860160</v>
      </c>
      <c r="W44" s="233">
        <v>531723.61</v>
      </c>
      <c r="X44" s="233">
        <v>110842.16</v>
      </c>
    </row>
    <row r="45" spans="1:26" x14ac:dyDescent="0.2">
      <c r="A45" s="252" t="s">
        <v>3213</v>
      </c>
      <c r="B45" s="229">
        <v>569161.07999999996</v>
      </c>
      <c r="D45" s="229">
        <v>265720.7</v>
      </c>
      <c r="E45" s="252">
        <v>1878145.83</v>
      </c>
      <c r="F45" s="252">
        <v>361087.94</v>
      </c>
      <c r="J45" s="233">
        <v>0</v>
      </c>
      <c r="O45" s="230">
        <v>904216.41</v>
      </c>
      <c r="P45" s="230">
        <v>20000</v>
      </c>
      <c r="Q45" s="230">
        <v>708.82</v>
      </c>
      <c r="R45" s="230">
        <v>780020</v>
      </c>
      <c r="S45" s="230">
        <v>2</v>
      </c>
      <c r="T45" s="233">
        <v>894574</v>
      </c>
      <c r="W45" s="233">
        <v>376072.26</v>
      </c>
      <c r="X45" s="233">
        <v>223147.55</v>
      </c>
    </row>
    <row r="46" spans="1:26" x14ac:dyDescent="0.2">
      <c r="A46" s="252" t="s">
        <v>3069</v>
      </c>
      <c r="B46" s="229">
        <v>834562.52</v>
      </c>
      <c r="D46" s="229">
        <v>76676.23</v>
      </c>
      <c r="E46" s="252">
        <v>1167544.1599999999</v>
      </c>
      <c r="F46" s="252">
        <v>108051.31</v>
      </c>
      <c r="J46" s="233">
        <v>0</v>
      </c>
      <c r="L46" s="252">
        <v>1200</v>
      </c>
      <c r="M46" s="252">
        <v>721555.06</v>
      </c>
      <c r="O46" s="230">
        <v>966250.54</v>
      </c>
      <c r="P46" s="230">
        <v>285645</v>
      </c>
      <c r="Q46" s="230">
        <v>564.07000000000005</v>
      </c>
      <c r="R46" s="230">
        <v>803418</v>
      </c>
      <c r="S46" s="230">
        <v>81810</v>
      </c>
      <c r="T46" s="233">
        <v>1183885</v>
      </c>
      <c r="W46" s="233">
        <v>305974.88</v>
      </c>
      <c r="X46" s="233">
        <v>91707.07</v>
      </c>
    </row>
    <row r="47" spans="1:26" x14ac:dyDescent="0.2">
      <c r="A47" s="252" t="s">
        <v>3070</v>
      </c>
      <c r="B47" s="229">
        <v>545001.12</v>
      </c>
      <c r="D47" s="229">
        <v>40042.31</v>
      </c>
      <c r="E47" s="252">
        <v>4</v>
      </c>
      <c r="F47" s="252">
        <v>649459.53</v>
      </c>
      <c r="J47" s="233">
        <v>22.46</v>
      </c>
      <c r="L47" s="252">
        <v>-2805.91</v>
      </c>
      <c r="M47" s="252">
        <v>1541680.81</v>
      </c>
      <c r="O47" s="230">
        <v>1014592.62</v>
      </c>
      <c r="P47" s="230">
        <v>85025</v>
      </c>
      <c r="Q47" s="230">
        <v>27.66</v>
      </c>
      <c r="R47" s="230">
        <v>1016631</v>
      </c>
      <c r="S47" s="230">
        <v>135420</v>
      </c>
      <c r="T47" s="233">
        <v>1375791</v>
      </c>
      <c r="W47" s="233">
        <v>315356.7</v>
      </c>
      <c r="X47" s="233">
        <v>91545.24</v>
      </c>
    </row>
    <row r="48" spans="1:26" x14ac:dyDescent="0.2">
      <c r="A48" s="252" t="s">
        <v>3071</v>
      </c>
      <c r="B48" s="229">
        <v>374030.12</v>
      </c>
      <c r="D48" s="229">
        <v>31156.93</v>
      </c>
      <c r="E48" s="252">
        <v>1312999.3999999999</v>
      </c>
      <c r="F48" s="252">
        <v>342243.17</v>
      </c>
      <c r="J48" s="233">
        <v>0</v>
      </c>
      <c r="L48" s="252">
        <v>-1441.09</v>
      </c>
      <c r="M48" s="252">
        <v>3101072.39</v>
      </c>
      <c r="O48" s="230">
        <v>1256390.1399999999</v>
      </c>
      <c r="R48" s="230">
        <v>1317360</v>
      </c>
      <c r="S48" s="230">
        <v>110660</v>
      </c>
      <c r="T48" s="233">
        <v>1653940</v>
      </c>
      <c r="W48" s="233">
        <v>215853.33</v>
      </c>
      <c r="X48" s="233">
        <v>135232.62</v>
      </c>
    </row>
    <row r="49" spans="1:26" x14ac:dyDescent="0.2">
      <c r="A49" s="252" t="s">
        <v>3072</v>
      </c>
      <c r="B49" s="229">
        <v>191117.62</v>
      </c>
      <c r="D49" s="229">
        <v>42489.7</v>
      </c>
      <c r="E49" s="252">
        <v>1582435.3</v>
      </c>
      <c r="F49" s="252">
        <v>685250.41</v>
      </c>
      <c r="J49" s="233">
        <v>148.66</v>
      </c>
      <c r="L49" s="252">
        <v>-3289.87</v>
      </c>
      <c r="M49" s="252">
        <v>2713140.37</v>
      </c>
      <c r="O49" s="230">
        <v>694235.83</v>
      </c>
      <c r="Q49" s="230">
        <v>302.93</v>
      </c>
      <c r="R49" s="230">
        <v>674573</v>
      </c>
      <c r="S49" s="230">
        <v>77750</v>
      </c>
      <c r="T49" s="233">
        <v>950943</v>
      </c>
      <c r="W49" s="233">
        <v>271945.09999999998</v>
      </c>
      <c r="X49" s="233">
        <v>151584.54999999999</v>
      </c>
    </row>
    <row r="50" spans="1:26" x14ac:dyDescent="0.2">
      <c r="A50" s="252" t="s">
        <v>3073</v>
      </c>
      <c r="B50" s="229">
        <v>535862.87</v>
      </c>
      <c r="D50" s="229">
        <v>65572.460000000006</v>
      </c>
      <c r="E50" s="252">
        <v>109969.03</v>
      </c>
      <c r="F50" s="252">
        <v>294338.52</v>
      </c>
      <c r="G50" s="233">
        <v>4270</v>
      </c>
      <c r="H50" s="233">
        <v>18435</v>
      </c>
      <c r="J50" s="233">
        <v>41.3</v>
      </c>
      <c r="L50" s="252">
        <v>112.5</v>
      </c>
      <c r="M50" s="252">
        <v>2152655.08</v>
      </c>
      <c r="O50" s="230">
        <v>1067354.73</v>
      </c>
      <c r="P50" s="230">
        <v>3000</v>
      </c>
      <c r="Q50" s="230">
        <v>531.16</v>
      </c>
      <c r="R50" s="230">
        <v>851075.5</v>
      </c>
      <c r="S50" s="230">
        <v>167622.5</v>
      </c>
      <c r="T50" s="233">
        <v>1259245.5</v>
      </c>
      <c r="W50" s="233">
        <v>362567.13</v>
      </c>
      <c r="X50" s="233">
        <v>66311.350000000006</v>
      </c>
    </row>
    <row r="51" spans="1:26" x14ac:dyDescent="0.2">
      <c r="A51" s="252" t="s">
        <v>3201</v>
      </c>
      <c r="B51" s="229">
        <v>445582.52</v>
      </c>
      <c r="D51" s="229">
        <v>42176.38</v>
      </c>
      <c r="E51" s="252">
        <v>184602.2</v>
      </c>
      <c r="F51" s="252">
        <v>123621.82</v>
      </c>
      <c r="J51" s="233">
        <v>319.62</v>
      </c>
      <c r="M51" s="252">
        <v>2872107.81</v>
      </c>
      <c r="O51" s="230">
        <v>811554.28</v>
      </c>
      <c r="Q51" s="230">
        <v>430.32</v>
      </c>
      <c r="R51" s="230">
        <v>498414</v>
      </c>
      <c r="S51" s="230">
        <v>84510</v>
      </c>
      <c r="T51" s="233">
        <v>771492</v>
      </c>
      <c r="V51" s="233">
        <v>560</v>
      </c>
      <c r="W51" s="233">
        <v>272250.45</v>
      </c>
      <c r="X51" s="233">
        <v>91504.8</v>
      </c>
    </row>
    <row r="52" spans="1:26" x14ac:dyDescent="0.2">
      <c r="A52" s="252" t="s">
        <v>3074</v>
      </c>
      <c r="B52" s="229">
        <v>195428.67</v>
      </c>
      <c r="D52" s="229">
        <v>29401.55</v>
      </c>
      <c r="E52" s="252">
        <v>331204.02</v>
      </c>
      <c r="F52" s="252">
        <v>137299.03</v>
      </c>
      <c r="M52" s="252">
        <v>2033236.3</v>
      </c>
      <c r="O52" s="230">
        <v>997789</v>
      </c>
      <c r="Q52" s="230">
        <v>202.09</v>
      </c>
      <c r="R52" s="230">
        <v>429540</v>
      </c>
      <c r="T52" s="233">
        <v>886380</v>
      </c>
      <c r="W52" s="233">
        <v>297822.40000000002</v>
      </c>
      <c r="X52" s="233">
        <v>46223.7</v>
      </c>
      <c r="Z52" s="233">
        <v>8894</v>
      </c>
    </row>
    <row r="53" spans="1:26" x14ac:dyDescent="0.2">
      <c r="A53" s="252" t="s">
        <v>3075</v>
      </c>
      <c r="B53" s="229">
        <v>258043.74</v>
      </c>
      <c r="C53" s="229">
        <v>54800</v>
      </c>
      <c r="D53" s="229">
        <v>38252.519999999997</v>
      </c>
      <c r="E53" s="252">
        <v>1890376.29</v>
      </c>
      <c r="F53" s="252">
        <v>286146.34000000003</v>
      </c>
      <c r="M53" s="252">
        <v>575288.56999999995</v>
      </c>
      <c r="O53" s="230">
        <v>916672.93</v>
      </c>
      <c r="Q53" s="230">
        <v>498.98</v>
      </c>
      <c r="R53" s="230">
        <v>351300</v>
      </c>
      <c r="T53" s="233">
        <v>721818</v>
      </c>
      <c r="W53" s="233">
        <v>481177.06</v>
      </c>
      <c r="X53" s="233">
        <v>160185.42000000001</v>
      </c>
    </row>
    <row r="54" spans="1:26" x14ac:dyDescent="0.2">
      <c r="A54" s="252" t="s">
        <v>3076</v>
      </c>
      <c r="B54" s="229">
        <v>1045239.26</v>
      </c>
      <c r="D54" s="229">
        <v>15272.08</v>
      </c>
      <c r="E54" s="252">
        <v>2258334.31</v>
      </c>
      <c r="F54" s="252">
        <v>98166.2</v>
      </c>
      <c r="M54" s="252">
        <v>1317062.58</v>
      </c>
      <c r="O54" s="230">
        <v>755745.41</v>
      </c>
      <c r="Q54" s="230">
        <v>1377.91</v>
      </c>
      <c r="R54" s="230">
        <v>640920</v>
      </c>
      <c r="T54" s="233">
        <v>1004340</v>
      </c>
      <c r="W54" s="233">
        <v>281639.69</v>
      </c>
      <c r="X54" s="233">
        <v>91593.9</v>
      </c>
    </row>
    <row r="55" spans="1:26" x14ac:dyDescent="0.2">
      <c r="A55" s="252" t="s">
        <v>3077</v>
      </c>
      <c r="B55" s="229">
        <v>346646.55</v>
      </c>
      <c r="D55" s="229">
        <v>65559.899999999994</v>
      </c>
      <c r="E55" s="252">
        <v>805.02</v>
      </c>
      <c r="F55" s="252">
        <v>86704.46</v>
      </c>
      <c r="M55" s="252">
        <v>2202516.2599999998</v>
      </c>
      <c r="O55" s="230">
        <v>839638.03</v>
      </c>
      <c r="Q55" s="230">
        <v>464.7</v>
      </c>
      <c r="R55" s="230">
        <v>338280</v>
      </c>
      <c r="T55" s="233">
        <v>650438</v>
      </c>
      <c r="W55" s="233">
        <v>376973.26</v>
      </c>
      <c r="X55" s="233">
        <v>15317.94</v>
      </c>
    </row>
    <row r="56" spans="1:26" x14ac:dyDescent="0.2">
      <c r="A56" s="252" t="s">
        <v>3202</v>
      </c>
      <c r="B56" s="229">
        <v>899073.08</v>
      </c>
      <c r="C56" s="229">
        <v>32800</v>
      </c>
      <c r="D56" s="229">
        <v>38468.03</v>
      </c>
      <c r="E56" s="252">
        <v>188985.02</v>
      </c>
      <c r="F56" s="252">
        <v>147870.89000000001</v>
      </c>
      <c r="J56" s="233">
        <v>2954</v>
      </c>
      <c r="L56" s="252">
        <v>-32710</v>
      </c>
      <c r="M56" s="252">
        <v>2224684.62</v>
      </c>
      <c r="O56" s="230">
        <v>746343.69</v>
      </c>
      <c r="R56" s="230">
        <v>215940</v>
      </c>
      <c r="T56" s="233">
        <v>455395</v>
      </c>
      <c r="W56" s="233">
        <v>219648.2</v>
      </c>
      <c r="X56" s="233">
        <v>70910.7</v>
      </c>
    </row>
    <row r="57" spans="1:26" x14ac:dyDescent="0.2">
      <c r="A57" s="252" t="s">
        <v>3078</v>
      </c>
      <c r="B57" s="229">
        <v>404979.1</v>
      </c>
      <c r="C57" s="229">
        <v>7210</v>
      </c>
      <c r="D57" s="229">
        <v>41962.89</v>
      </c>
      <c r="E57" s="252">
        <v>7378</v>
      </c>
      <c r="F57" s="252">
        <v>153750.65</v>
      </c>
      <c r="H57" s="233">
        <v>15600</v>
      </c>
      <c r="J57" s="233">
        <v>5.9</v>
      </c>
      <c r="K57" s="252">
        <v>-881517.69</v>
      </c>
      <c r="L57" s="252">
        <v>20691.669999999998</v>
      </c>
      <c r="M57" s="252">
        <v>1546692.27</v>
      </c>
      <c r="O57" s="230">
        <v>60811.59</v>
      </c>
      <c r="Q57" s="230">
        <v>603.75</v>
      </c>
      <c r="R57" s="230">
        <v>1301070</v>
      </c>
      <c r="S57" s="230">
        <v>702783.5</v>
      </c>
      <c r="T57" s="233">
        <v>1784250</v>
      </c>
      <c r="V57" s="233">
        <v>14310</v>
      </c>
      <c r="W57" s="233">
        <v>329792.94</v>
      </c>
      <c r="X57" s="233">
        <v>21127.41</v>
      </c>
    </row>
    <row r="58" spans="1:26" x14ac:dyDescent="0.2">
      <c r="A58" s="252" t="s">
        <v>3079</v>
      </c>
      <c r="B58" s="229">
        <v>468328.83</v>
      </c>
      <c r="C58" s="229">
        <v>12440</v>
      </c>
      <c r="D58" s="229">
        <v>37053.68</v>
      </c>
      <c r="E58" s="252">
        <v>1389428.05</v>
      </c>
      <c r="F58" s="252">
        <v>339749.8</v>
      </c>
      <c r="H58" s="233">
        <v>17400</v>
      </c>
      <c r="I58" s="233">
        <v>163900</v>
      </c>
      <c r="J58" s="233">
        <v>0</v>
      </c>
      <c r="K58" s="252">
        <v>1636221.74</v>
      </c>
      <c r="L58" s="252">
        <v>94326.48</v>
      </c>
      <c r="M58" s="252">
        <v>305399.93</v>
      </c>
      <c r="O58" s="230">
        <v>159495.85</v>
      </c>
      <c r="Q58" s="230">
        <v>587.44000000000005</v>
      </c>
      <c r="R58" s="230">
        <v>1147466</v>
      </c>
      <c r="S58" s="230">
        <v>803689.5</v>
      </c>
      <c r="T58" s="233">
        <v>1706109</v>
      </c>
      <c r="V58" s="233">
        <v>1536</v>
      </c>
      <c r="W58" s="233">
        <v>322002.96000000002</v>
      </c>
      <c r="X58" s="233">
        <v>27196.62</v>
      </c>
    </row>
    <row r="59" spans="1:26" x14ac:dyDescent="0.2">
      <c r="A59" s="252" t="s">
        <v>3080</v>
      </c>
      <c r="B59" s="229">
        <v>656406.4</v>
      </c>
      <c r="D59" s="229">
        <v>75178.210000000006</v>
      </c>
      <c r="E59" s="252">
        <v>9</v>
      </c>
      <c r="F59" s="252">
        <v>63036.89</v>
      </c>
      <c r="J59" s="233">
        <v>0</v>
      </c>
      <c r="K59" s="252">
        <v>-517528.59</v>
      </c>
      <c r="L59" s="252">
        <v>-308088</v>
      </c>
      <c r="M59" s="252">
        <v>1630025.76</v>
      </c>
      <c r="O59" s="230">
        <v>107886.54</v>
      </c>
      <c r="Q59" s="230">
        <v>817.18</v>
      </c>
      <c r="R59" s="230">
        <v>835992</v>
      </c>
      <c r="S59" s="230">
        <v>641483</v>
      </c>
      <c r="T59" s="233">
        <v>1185411</v>
      </c>
      <c r="W59" s="233">
        <v>348842.87</v>
      </c>
      <c r="X59" s="233">
        <v>43729.52</v>
      </c>
    </row>
    <row r="60" spans="1:26" x14ac:dyDescent="0.2">
      <c r="A60" s="252" t="s">
        <v>3081</v>
      </c>
      <c r="B60" s="229">
        <v>157565.74</v>
      </c>
      <c r="D60" s="229">
        <v>87834.61</v>
      </c>
      <c r="E60" s="252">
        <v>-4488.03</v>
      </c>
      <c r="F60" s="252">
        <v>44945.33</v>
      </c>
      <c r="J60" s="233">
        <v>1093</v>
      </c>
      <c r="K60" s="252">
        <v>-1188221.6599999999</v>
      </c>
      <c r="L60" s="252">
        <v>-843979.86</v>
      </c>
      <c r="M60" s="252">
        <v>2454167.9500000002</v>
      </c>
      <c r="O60" s="230">
        <v>102440.01</v>
      </c>
      <c r="Q60" s="230">
        <v>56.52</v>
      </c>
      <c r="R60" s="230">
        <v>839944</v>
      </c>
      <c r="S60" s="230">
        <v>619024</v>
      </c>
      <c r="T60" s="233">
        <v>1155609</v>
      </c>
      <c r="V60" s="233">
        <v>1800</v>
      </c>
      <c r="W60" s="233">
        <v>422158.28</v>
      </c>
      <c r="X60" s="233">
        <v>109215.03</v>
      </c>
    </row>
    <row r="61" spans="1:26" x14ac:dyDescent="0.2">
      <c r="A61" s="252" t="s">
        <v>3082</v>
      </c>
      <c r="B61" s="229">
        <v>183254.84</v>
      </c>
      <c r="C61" s="229">
        <v>6400</v>
      </c>
      <c r="D61" s="229">
        <v>51801.85</v>
      </c>
      <c r="E61" s="252">
        <v>753923.6</v>
      </c>
      <c r="F61" s="252">
        <v>247726.81</v>
      </c>
      <c r="H61" s="233">
        <v>707.24</v>
      </c>
      <c r="J61" s="233">
        <v>1738.04</v>
      </c>
      <c r="K61" s="252">
        <v>-214357.81</v>
      </c>
      <c r="L61" s="252">
        <v>11888.84</v>
      </c>
      <c r="M61" s="252">
        <v>1419953.5</v>
      </c>
      <c r="O61" s="230">
        <v>71858.75</v>
      </c>
      <c r="Q61" s="230">
        <v>225.17</v>
      </c>
      <c r="R61" s="230">
        <v>539880</v>
      </c>
      <c r="S61" s="230">
        <v>541125</v>
      </c>
      <c r="T61" s="233">
        <v>886894</v>
      </c>
      <c r="V61" s="233">
        <v>6400</v>
      </c>
      <c r="W61" s="233">
        <v>195703.93</v>
      </c>
      <c r="X61" s="233">
        <v>22472.7</v>
      </c>
    </row>
    <row r="62" spans="1:26" x14ac:dyDescent="0.2">
      <c r="A62" s="252" t="s">
        <v>3083</v>
      </c>
      <c r="B62" s="229">
        <v>192208.54</v>
      </c>
      <c r="D62" s="229">
        <v>21930.5</v>
      </c>
      <c r="E62" s="252">
        <v>441365.7</v>
      </c>
      <c r="F62" s="252">
        <v>195764.57</v>
      </c>
      <c r="H62" s="233">
        <v>-524.29999999999995</v>
      </c>
      <c r="J62" s="233">
        <v>129</v>
      </c>
      <c r="K62" s="252">
        <v>-1233222.4099999999</v>
      </c>
      <c r="L62" s="252">
        <v>119193.26</v>
      </c>
      <c r="M62" s="252">
        <v>1982389.67</v>
      </c>
      <c r="O62" s="230">
        <v>65907.199999999997</v>
      </c>
      <c r="Q62" s="230">
        <v>301.29000000000002</v>
      </c>
      <c r="R62" s="230">
        <v>689280</v>
      </c>
      <c r="S62" s="230">
        <v>510934.5</v>
      </c>
      <c r="T62" s="233">
        <v>1003443</v>
      </c>
      <c r="V62" s="233">
        <v>920</v>
      </c>
      <c r="W62" s="233">
        <v>245505.88</v>
      </c>
      <c r="X62" s="233">
        <v>19900.02</v>
      </c>
    </row>
    <row r="63" spans="1:26" x14ac:dyDescent="0.2">
      <c r="A63" s="252" t="s">
        <v>3084</v>
      </c>
      <c r="B63" s="229">
        <v>671280.46</v>
      </c>
      <c r="D63" s="229">
        <v>82260.44</v>
      </c>
      <c r="E63" s="252">
        <v>444974.16</v>
      </c>
      <c r="F63" s="252">
        <v>178181.42</v>
      </c>
      <c r="H63" s="233">
        <v>-524.29999999999995</v>
      </c>
      <c r="J63" s="233">
        <v>350</v>
      </c>
      <c r="K63" s="252">
        <v>-100608.5</v>
      </c>
      <c r="L63" s="252">
        <v>103287.63</v>
      </c>
      <c r="M63" s="252">
        <v>1478254.91</v>
      </c>
      <c r="O63" s="230">
        <v>41924.660000000003</v>
      </c>
      <c r="Q63" s="230">
        <v>914.23</v>
      </c>
      <c r="R63" s="230">
        <v>717960</v>
      </c>
      <c r="S63" s="230">
        <v>465741.5</v>
      </c>
      <c r="T63" s="233">
        <v>1017554</v>
      </c>
      <c r="V63" s="233">
        <v>5756</v>
      </c>
      <c r="W63" s="233">
        <v>247064.7</v>
      </c>
      <c r="X63" s="233">
        <v>46936.95</v>
      </c>
    </row>
    <row r="64" spans="1:26" x14ac:dyDescent="0.2">
      <c r="A64" s="252" t="s">
        <v>3085</v>
      </c>
      <c r="B64" s="229">
        <v>391966.33</v>
      </c>
      <c r="C64" s="229">
        <v>0</v>
      </c>
      <c r="D64" s="229">
        <v>71914.16</v>
      </c>
      <c r="E64" s="252">
        <v>1518002.97</v>
      </c>
      <c r="F64" s="252">
        <v>31579.919999999998</v>
      </c>
      <c r="G64" s="233">
        <v>3786.03</v>
      </c>
      <c r="H64" s="233">
        <v>1672.99</v>
      </c>
      <c r="K64" s="252">
        <v>320546.14</v>
      </c>
      <c r="L64" s="252">
        <v>1197296.1399999999</v>
      </c>
      <c r="M64" s="252">
        <v>424358.77</v>
      </c>
      <c r="O64" s="230">
        <v>57491.26</v>
      </c>
      <c r="Q64" s="230">
        <v>409.3</v>
      </c>
      <c r="R64" s="230">
        <v>845212</v>
      </c>
      <c r="S64" s="230">
        <v>643755.5</v>
      </c>
      <c r="T64" s="233">
        <v>1175596.5</v>
      </c>
      <c r="V64" s="233">
        <v>2920</v>
      </c>
      <c r="W64" s="233">
        <v>220270.27</v>
      </c>
      <c r="X64" s="233">
        <v>68353.98</v>
      </c>
    </row>
    <row r="65" spans="1:29" x14ac:dyDescent="0.2">
      <c r="A65" s="252" t="s">
        <v>3086</v>
      </c>
      <c r="B65" s="229">
        <v>258921.04</v>
      </c>
      <c r="D65" s="229">
        <v>42966.76</v>
      </c>
      <c r="E65" s="252">
        <v>147998.85</v>
      </c>
      <c r="F65" s="252">
        <v>20913.04</v>
      </c>
      <c r="J65" s="233">
        <v>482.28</v>
      </c>
      <c r="K65" s="252">
        <v>1078639.76</v>
      </c>
      <c r="L65" s="252">
        <v>-1143172.31</v>
      </c>
      <c r="M65" s="252">
        <v>457634.96</v>
      </c>
      <c r="O65" s="230">
        <v>66151.039999999994</v>
      </c>
      <c r="Q65" s="230">
        <v>277.77</v>
      </c>
      <c r="R65" s="230">
        <v>744820</v>
      </c>
      <c r="S65" s="230">
        <v>587991</v>
      </c>
      <c r="T65" s="233">
        <v>1015415</v>
      </c>
      <c r="V65" s="233">
        <v>11520</v>
      </c>
      <c r="W65" s="233">
        <v>258947.99</v>
      </c>
      <c r="X65" s="233">
        <v>23427.82</v>
      </c>
    </row>
    <row r="66" spans="1:29" s="325" customFormat="1" x14ac:dyDescent="0.2">
      <c r="A66" s="325" t="s">
        <v>3087</v>
      </c>
      <c r="B66" s="326">
        <v>378999.27</v>
      </c>
      <c r="C66" s="326">
        <v>0</v>
      </c>
      <c r="D66" s="326">
        <v>92694.76</v>
      </c>
      <c r="E66" s="325">
        <v>4</v>
      </c>
      <c r="F66" s="325">
        <v>79453.990000000005</v>
      </c>
      <c r="G66" s="327"/>
      <c r="H66" s="327"/>
      <c r="I66" s="327"/>
      <c r="J66" s="327">
        <v>16.18</v>
      </c>
      <c r="K66" s="325">
        <v>-444996.86</v>
      </c>
      <c r="L66" s="325">
        <v>-168971.05</v>
      </c>
      <c r="M66" s="325">
        <v>1208029.25</v>
      </c>
      <c r="N66" s="328"/>
      <c r="O66" s="328">
        <v>68771.08</v>
      </c>
      <c r="P66" s="328"/>
      <c r="Q66" s="328">
        <v>525.39</v>
      </c>
      <c r="R66" s="328">
        <v>615000</v>
      </c>
      <c r="S66" s="328">
        <v>581793</v>
      </c>
      <c r="T66" s="327">
        <v>951460</v>
      </c>
      <c r="U66" s="327"/>
      <c r="V66" s="327">
        <v>9640</v>
      </c>
      <c r="W66" s="327">
        <v>309734.48</v>
      </c>
      <c r="X66" s="327">
        <v>23151.49</v>
      </c>
      <c r="Y66" s="327"/>
      <c r="Z66" s="327"/>
      <c r="AA66" s="329"/>
      <c r="AB66" s="329"/>
      <c r="AC66" s="329"/>
    </row>
    <row r="67" spans="1:29" x14ac:dyDescent="0.2">
      <c r="A67" s="252" t="s">
        <v>3088</v>
      </c>
      <c r="B67" s="229">
        <v>377008.1</v>
      </c>
      <c r="C67" s="229">
        <v>0</v>
      </c>
      <c r="D67" s="229">
        <v>74291.67</v>
      </c>
      <c r="E67" s="252">
        <v>626996.6</v>
      </c>
      <c r="F67" s="252">
        <v>266397.53000000003</v>
      </c>
      <c r="G67" s="233">
        <v>1782.96</v>
      </c>
      <c r="H67" s="233">
        <v>689.62</v>
      </c>
      <c r="I67" s="233">
        <v>0</v>
      </c>
      <c r="J67" s="233">
        <v>250</v>
      </c>
      <c r="K67" s="252">
        <v>-825356.04</v>
      </c>
      <c r="L67" s="252">
        <v>-70121.94</v>
      </c>
      <c r="M67" s="252">
        <v>2340789.7799999998</v>
      </c>
      <c r="O67" s="230">
        <v>52432.83</v>
      </c>
      <c r="Q67" s="230">
        <v>539.80999999999995</v>
      </c>
      <c r="R67" s="230">
        <v>784666</v>
      </c>
      <c r="S67" s="230">
        <v>445195.5</v>
      </c>
      <c r="T67" s="233">
        <v>1001266</v>
      </c>
      <c r="V67" s="233">
        <v>1860</v>
      </c>
      <c r="W67" s="233">
        <v>367827.88</v>
      </c>
      <c r="X67" s="233">
        <v>3928.74</v>
      </c>
    </row>
    <row r="68" spans="1:29" x14ac:dyDescent="0.2">
      <c r="A68" s="252" t="s">
        <v>3089</v>
      </c>
      <c r="B68" s="229">
        <v>143770.57999999999</v>
      </c>
      <c r="D68" s="229">
        <v>71680.179999999993</v>
      </c>
      <c r="E68" s="252">
        <v>82739</v>
      </c>
      <c r="F68" s="252">
        <v>325640.84000000003</v>
      </c>
      <c r="K68" s="252">
        <v>69402.100000000006</v>
      </c>
      <c r="L68" s="252">
        <v>43909.36</v>
      </c>
      <c r="M68" s="252">
        <v>489048.9</v>
      </c>
      <c r="O68" s="230">
        <v>98330.07</v>
      </c>
      <c r="Q68" s="230">
        <v>218.94</v>
      </c>
      <c r="R68" s="230">
        <v>741454</v>
      </c>
      <c r="S68" s="230">
        <v>599649.5</v>
      </c>
      <c r="T68" s="233">
        <v>1141190</v>
      </c>
      <c r="V68" s="233">
        <v>1460</v>
      </c>
      <c r="W68" s="233">
        <v>258776.21</v>
      </c>
      <c r="X68" s="233">
        <v>6003.06</v>
      </c>
    </row>
    <row r="69" spans="1:29" x14ac:dyDescent="0.2">
      <c r="A69" s="252" t="s">
        <v>3203</v>
      </c>
      <c r="B69" s="229">
        <v>285616.33</v>
      </c>
      <c r="D69" s="229">
        <v>40511.5</v>
      </c>
      <c r="E69" s="252">
        <v>1472777.54</v>
      </c>
      <c r="F69" s="252">
        <v>515930.98</v>
      </c>
      <c r="J69" s="233">
        <v>2173.48</v>
      </c>
      <c r="K69" s="252">
        <v>-73958.45</v>
      </c>
      <c r="L69" s="252">
        <v>-41326.22</v>
      </c>
      <c r="M69" s="252">
        <v>2396007.25</v>
      </c>
      <c r="O69" s="230">
        <v>114104.89</v>
      </c>
      <c r="P69" s="230">
        <v>45000</v>
      </c>
      <c r="Q69" s="230">
        <v>302.20999999999998</v>
      </c>
      <c r="R69" s="230">
        <v>1681580</v>
      </c>
      <c r="S69" s="230">
        <v>623398.98</v>
      </c>
      <c r="T69" s="233">
        <v>2091127</v>
      </c>
      <c r="W69" s="233">
        <v>255598.15</v>
      </c>
      <c r="X69" s="233">
        <v>67106.64</v>
      </c>
    </row>
    <row r="70" spans="1:29" x14ac:dyDescent="0.2">
      <c r="A70" s="252" t="s">
        <v>3214</v>
      </c>
      <c r="B70" s="229">
        <v>364840.82</v>
      </c>
      <c r="C70" s="229">
        <v>0</v>
      </c>
      <c r="D70" s="229">
        <v>95070.96</v>
      </c>
      <c r="E70" s="252">
        <v>4435201.74</v>
      </c>
      <c r="F70" s="252">
        <v>110856.95</v>
      </c>
      <c r="J70" s="233">
        <v>7.12</v>
      </c>
      <c r="K70" s="252">
        <v>-375795.99</v>
      </c>
      <c r="L70" s="252">
        <v>-938324.27</v>
      </c>
      <c r="M70" s="252">
        <v>6403982.4100000001</v>
      </c>
      <c r="O70" s="230">
        <v>71394.12</v>
      </c>
      <c r="Q70" s="230">
        <v>520.04999999999995</v>
      </c>
      <c r="R70" s="230">
        <v>543868</v>
      </c>
      <c r="S70" s="230">
        <v>473087</v>
      </c>
      <c r="T70" s="233">
        <v>804526</v>
      </c>
      <c r="V70" s="233">
        <v>8710</v>
      </c>
      <c r="W70" s="233">
        <v>223450.25</v>
      </c>
      <c r="X70" s="233">
        <v>124735.72</v>
      </c>
    </row>
    <row r="71" spans="1:29" x14ac:dyDescent="0.2">
      <c r="A71" s="252" t="s">
        <v>3090</v>
      </c>
      <c r="B71" s="229">
        <v>597580.53</v>
      </c>
      <c r="D71" s="229">
        <v>110016.05</v>
      </c>
      <c r="E71" s="252">
        <v>714029.2</v>
      </c>
      <c r="F71" s="252">
        <v>1621.55</v>
      </c>
      <c r="M71" s="252">
        <v>2227185.62</v>
      </c>
      <c r="N71" s="230">
        <v>575.61</v>
      </c>
      <c r="O71" s="230">
        <v>1128959.1100000001</v>
      </c>
      <c r="R71" s="230">
        <v>1301660</v>
      </c>
      <c r="S71" s="230">
        <v>2900</v>
      </c>
      <c r="T71" s="233">
        <v>1868992.5</v>
      </c>
      <c r="W71" s="233">
        <v>411030.96</v>
      </c>
      <c r="X71" s="233">
        <v>58303.69</v>
      </c>
    </row>
    <row r="72" spans="1:29" x14ac:dyDescent="0.2">
      <c r="A72" s="252" t="s">
        <v>3091</v>
      </c>
      <c r="B72" s="229">
        <v>620376.12</v>
      </c>
      <c r="D72" s="229">
        <v>346477.23</v>
      </c>
      <c r="E72" s="252">
        <v>244052.07</v>
      </c>
      <c r="F72" s="252">
        <v>8887.2800000000007</v>
      </c>
      <c r="J72" s="233">
        <v>3034.5</v>
      </c>
      <c r="M72" s="252">
        <v>4014093.13</v>
      </c>
      <c r="N72" s="230">
        <v>659.62</v>
      </c>
      <c r="O72" s="230">
        <v>889510.03</v>
      </c>
      <c r="R72" s="230">
        <v>1184800</v>
      </c>
      <c r="S72" s="230">
        <v>1300</v>
      </c>
      <c r="T72" s="233">
        <v>1704035</v>
      </c>
      <c r="W72" s="233">
        <v>190114.77</v>
      </c>
      <c r="X72" s="233">
        <v>45761.04</v>
      </c>
    </row>
    <row r="73" spans="1:29" x14ac:dyDescent="0.2">
      <c r="A73" s="252" t="s">
        <v>3092</v>
      </c>
      <c r="B73" s="229">
        <v>786277.93</v>
      </c>
      <c r="D73" s="229">
        <v>48517.08</v>
      </c>
      <c r="E73" s="252">
        <v>-38247.21</v>
      </c>
      <c r="F73" s="252">
        <v>83288.490000000005</v>
      </c>
      <c r="L73" s="252">
        <v>20250</v>
      </c>
      <c r="M73" s="252">
        <v>2082417.38</v>
      </c>
      <c r="N73" s="230">
        <v>957.51</v>
      </c>
      <c r="O73" s="230">
        <v>876366.32</v>
      </c>
      <c r="R73" s="230">
        <v>1233480</v>
      </c>
      <c r="S73" s="230">
        <v>4500</v>
      </c>
      <c r="T73" s="233">
        <v>1758710</v>
      </c>
      <c r="W73" s="233">
        <v>356668.21</v>
      </c>
      <c r="X73" s="233">
        <v>39394.18</v>
      </c>
    </row>
    <row r="74" spans="1:29" x14ac:dyDescent="0.2">
      <c r="A74" s="252" t="s">
        <v>3093</v>
      </c>
      <c r="B74" s="229">
        <v>459126.81</v>
      </c>
      <c r="D74" s="229">
        <v>98975.4</v>
      </c>
      <c r="E74" s="252">
        <v>4</v>
      </c>
      <c r="F74" s="252">
        <v>181454.61</v>
      </c>
      <c r="M74" s="252">
        <v>2028298.74</v>
      </c>
      <c r="N74" s="230">
        <v>717.16</v>
      </c>
      <c r="O74" s="230">
        <v>699749.26</v>
      </c>
      <c r="R74" s="230">
        <v>1395080</v>
      </c>
      <c r="T74" s="233">
        <v>1895334.5</v>
      </c>
      <c r="W74" s="233">
        <v>265120.05</v>
      </c>
      <c r="X74" s="233">
        <v>15707.85</v>
      </c>
    </row>
    <row r="75" spans="1:29" x14ac:dyDescent="0.2">
      <c r="A75" s="252" t="s">
        <v>3094</v>
      </c>
      <c r="B75" s="229">
        <v>280572.92</v>
      </c>
      <c r="D75" s="229">
        <v>57311.05</v>
      </c>
      <c r="E75" s="252">
        <v>-60857.25</v>
      </c>
      <c r="F75" s="252">
        <v>105852.59</v>
      </c>
      <c r="L75" s="252">
        <v>363297</v>
      </c>
      <c r="M75" s="252">
        <v>2569886.96</v>
      </c>
      <c r="N75" s="230">
        <v>488.27</v>
      </c>
      <c r="O75" s="230">
        <v>760630.78</v>
      </c>
      <c r="R75" s="230">
        <v>1158560</v>
      </c>
      <c r="S75" s="230">
        <v>25500</v>
      </c>
      <c r="T75" s="233">
        <v>1724465</v>
      </c>
      <c r="W75" s="233">
        <v>268702.86</v>
      </c>
      <c r="X75" s="233">
        <v>36432.050000000003</v>
      </c>
    </row>
    <row r="76" spans="1:29" x14ac:dyDescent="0.2">
      <c r="A76" s="252" t="s">
        <v>3095</v>
      </c>
      <c r="B76" s="229">
        <v>527793.68000000005</v>
      </c>
      <c r="D76" s="229">
        <v>34517.199999999997</v>
      </c>
      <c r="E76" s="252">
        <v>-67617.23</v>
      </c>
      <c r="F76" s="252">
        <v>-66502.22</v>
      </c>
      <c r="M76" s="252">
        <v>1423307.83</v>
      </c>
      <c r="N76" s="230">
        <v>895.04</v>
      </c>
      <c r="O76" s="230">
        <v>627897.99</v>
      </c>
      <c r="R76" s="230">
        <v>1108560</v>
      </c>
      <c r="S76" s="230">
        <v>1000</v>
      </c>
      <c r="T76" s="233">
        <v>1538779</v>
      </c>
      <c r="W76" s="233">
        <v>194777.1</v>
      </c>
      <c r="X76" s="233">
        <v>59657.64</v>
      </c>
    </row>
    <row r="77" spans="1:29" x14ac:dyDescent="0.2">
      <c r="A77" s="252" t="s">
        <v>3204</v>
      </c>
      <c r="B77" s="229">
        <v>228691.45</v>
      </c>
      <c r="D77" s="229">
        <v>287805.74</v>
      </c>
      <c r="E77" s="252">
        <v>-116370.59</v>
      </c>
      <c r="F77" s="252">
        <v>15759.48</v>
      </c>
      <c r="J77" s="233">
        <v>1027.4100000000001</v>
      </c>
      <c r="L77" s="252">
        <v>-4970</v>
      </c>
      <c r="M77" s="252">
        <v>2051654.89</v>
      </c>
      <c r="N77" s="230">
        <v>307.79000000000002</v>
      </c>
      <c r="O77" s="230">
        <v>644781.93000000005</v>
      </c>
      <c r="P77" s="230">
        <v>209036.17</v>
      </c>
      <c r="R77" s="230">
        <v>1053150</v>
      </c>
      <c r="T77" s="233">
        <v>1487165</v>
      </c>
      <c r="W77" s="233">
        <v>329584.59999999998</v>
      </c>
      <c r="X77" s="233">
        <v>60325.85</v>
      </c>
    </row>
    <row r="78" spans="1:29" x14ac:dyDescent="0.2">
      <c r="A78" s="252" t="s">
        <v>3096</v>
      </c>
      <c r="B78" s="229">
        <v>264575.57</v>
      </c>
      <c r="D78" s="229">
        <v>61190.81</v>
      </c>
      <c r="E78" s="252">
        <v>786922.08</v>
      </c>
      <c r="F78" s="252">
        <v>32917.24</v>
      </c>
      <c r="J78" s="233">
        <v>261.2</v>
      </c>
      <c r="L78" s="252">
        <v>-1172</v>
      </c>
      <c r="M78" s="252">
        <v>1625943.2</v>
      </c>
      <c r="O78" s="230">
        <v>866184.59</v>
      </c>
      <c r="P78" s="230">
        <v>72200</v>
      </c>
      <c r="Q78" s="230">
        <v>179.45</v>
      </c>
      <c r="R78" s="230">
        <v>345620</v>
      </c>
      <c r="T78" s="233">
        <v>647677</v>
      </c>
      <c r="W78" s="233">
        <v>268722.8</v>
      </c>
      <c r="X78" s="233">
        <v>94346.01</v>
      </c>
    </row>
    <row r="79" spans="1:29" x14ac:dyDescent="0.2">
      <c r="A79" s="252" t="s">
        <v>3097</v>
      </c>
      <c r="B79" s="229">
        <v>275879.39</v>
      </c>
      <c r="C79" s="229">
        <v>10000</v>
      </c>
      <c r="D79" s="229">
        <v>63446.69</v>
      </c>
      <c r="E79" s="252">
        <v>431838.48</v>
      </c>
      <c r="F79" s="252">
        <v>57127.26</v>
      </c>
      <c r="M79" s="252">
        <v>1700209.39</v>
      </c>
      <c r="O79" s="230">
        <v>1161031.67</v>
      </c>
      <c r="P79" s="230">
        <v>140000</v>
      </c>
      <c r="Q79" s="230">
        <v>129.21</v>
      </c>
      <c r="R79" s="230">
        <v>806130</v>
      </c>
      <c r="T79" s="233">
        <v>1256832</v>
      </c>
      <c r="W79" s="233">
        <v>458163.63</v>
      </c>
      <c r="X79" s="233">
        <v>67607.98</v>
      </c>
    </row>
    <row r="80" spans="1:29" x14ac:dyDescent="0.2">
      <c r="A80" s="252" t="s">
        <v>3098</v>
      </c>
      <c r="B80" s="229">
        <v>229867.56</v>
      </c>
      <c r="D80" s="229">
        <v>46969.5</v>
      </c>
      <c r="E80" s="252">
        <v>559436.43000000005</v>
      </c>
      <c r="F80" s="252">
        <v>46690.8</v>
      </c>
      <c r="J80" s="233">
        <v>126.17</v>
      </c>
      <c r="L80" s="252">
        <v>9722</v>
      </c>
      <c r="M80" s="252">
        <v>1448416.88</v>
      </c>
      <c r="O80" s="230">
        <v>992212.49</v>
      </c>
      <c r="Q80" s="230">
        <v>252.51</v>
      </c>
      <c r="R80" s="230">
        <v>800970</v>
      </c>
      <c r="S80" s="230">
        <v>1300</v>
      </c>
      <c r="T80" s="233">
        <v>1106703</v>
      </c>
      <c r="W80" s="233">
        <v>339346.06</v>
      </c>
      <c r="X80" s="233">
        <v>69392.710000000006</v>
      </c>
    </row>
    <row r="81" spans="1:24" x14ac:dyDescent="0.2">
      <c r="A81" s="252" t="s">
        <v>3099</v>
      </c>
      <c r="B81" s="229">
        <v>223695.9</v>
      </c>
      <c r="D81" s="229">
        <v>16138.55</v>
      </c>
      <c r="E81" s="252">
        <v>447842.98</v>
      </c>
      <c r="F81" s="252">
        <v>216066.96</v>
      </c>
      <c r="M81" s="252">
        <v>2079850.72</v>
      </c>
      <c r="O81" s="230">
        <v>709127.2</v>
      </c>
      <c r="Q81" s="230">
        <v>227.47</v>
      </c>
      <c r="R81" s="230">
        <v>489030</v>
      </c>
      <c r="T81" s="233">
        <v>761362</v>
      </c>
      <c r="W81" s="233">
        <v>231596.14</v>
      </c>
      <c r="X81" s="233">
        <v>99511.05</v>
      </c>
    </row>
    <row r="82" spans="1:24" x14ac:dyDescent="0.2">
      <c r="A82" s="252" t="s">
        <v>3100</v>
      </c>
      <c r="B82" s="229">
        <v>162913.57999999999</v>
      </c>
      <c r="D82" s="229">
        <v>27253.69</v>
      </c>
      <c r="E82" s="252">
        <v>531197.57999999996</v>
      </c>
      <c r="F82" s="252">
        <v>63450.93</v>
      </c>
      <c r="J82" s="233">
        <v>45.42</v>
      </c>
      <c r="M82" s="252">
        <v>1478004.6</v>
      </c>
      <c r="O82" s="230">
        <v>897087.03</v>
      </c>
      <c r="Q82" s="230">
        <v>144.69999999999999</v>
      </c>
      <c r="R82" s="230">
        <v>332360</v>
      </c>
      <c r="T82" s="233">
        <v>616897.92000000004</v>
      </c>
      <c r="W82" s="233">
        <v>273279.62</v>
      </c>
      <c r="X82" s="233">
        <v>70211.69</v>
      </c>
    </row>
    <row r="83" spans="1:24" x14ac:dyDescent="0.2">
      <c r="A83" s="252" t="s">
        <v>3101</v>
      </c>
      <c r="B83" s="229">
        <v>344689.79</v>
      </c>
      <c r="D83" s="229">
        <v>64550.29</v>
      </c>
      <c r="E83" s="252">
        <v>331800.34999999998</v>
      </c>
      <c r="F83" s="252">
        <v>688066.09</v>
      </c>
      <c r="J83" s="233">
        <v>388</v>
      </c>
      <c r="M83" s="252">
        <v>1774409.19</v>
      </c>
      <c r="O83" s="230">
        <v>1163096.97</v>
      </c>
      <c r="P83" s="230">
        <v>180020</v>
      </c>
      <c r="Q83" s="230">
        <v>359.6</v>
      </c>
      <c r="R83" s="230">
        <v>896370</v>
      </c>
      <c r="T83" s="233">
        <v>1301870</v>
      </c>
      <c r="W83" s="233">
        <v>364293.13</v>
      </c>
      <c r="X83" s="233">
        <v>117804.79</v>
      </c>
    </row>
    <row r="84" spans="1:24" x14ac:dyDescent="0.2">
      <c r="A84" s="252" t="s">
        <v>3102</v>
      </c>
      <c r="B84" s="229">
        <v>210738.48</v>
      </c>
      <c r="D84" s="229">
        <v>69639.37</v>
      </c>
      <c r="E84" s="252">
        <v>718685.69</v>
      </c>
      <c r="F84" s="252">
        <v>50735.96</v>
      </c>
      <c r="H84" s="233">
        <v>0</v>
      </c>
      <c r="L84" s="252">
        <v>-4000</v>
      </c>
      <c r="M84" s="252">
        <v>1568940.19</v>
      </c>
      <c r="O84" s="230">
        <v>1129486.1000000001</v>
      </c>
      <c r="P84" s="230">
        <v>87970</v>
      </c>
      <c r="Q84" s="230">
        <v>157.66</v>
      </c>
      <c r="R84" s="230">
        <v>1085490</v>
      </c>
      <c r="T84" s="233">
        <v>1460956</v>
      </c>
      <c r="W84" s="233">
        <v>323365.61</v>
      </c>
      <c r="X84" s="233">
        <v>74865.02</v>
      </c>
    </row>
    <row r="85" spans="1:24" x14ac:dyDescent="0.2">
      <c r="A85" s="252" t="s">
        <v>3103</v>
      </c>
      <c r="B85" s="229">
        <v>351692.91</v>
      </c>
      <c r="D85" s="229">
        <v>27817.38</v>
      </c>
      <c r="E85" s="252">
        <v>369604.98</v>
      </c>
      <c r="F85" s="252">
        <v>29557.63</v>
      </c>
      <c r="M85" s="252">
        <v>1499346.49</v>
      </c>
      <c r="O85" s="230">
        <v>863921.53</v>
      </c>
      <c r="P85" s="230">
        <v>107140</v>
      </c>
      <c r="Q85" s="230">
        <v>250.26</v>
      </c>
      <c r="R85" s="230">
        <v>711860</v>
      </c>
      <c r="T85" s="233">
        <v>1094413.98</v>
      </c>
      <c r="W85" s="233">
        <v>265515.13</v>
      </c>
      <c r="X85" s="233">
        <v>83019.59</v>
      </c>
    </row>
    <row r="86" spans="1:24" x14ac:dyDescent="0.2">
      <c r="A86" s="252" t="s">
        <v>3210</v>
      </c>
      <c r="B86" s="229">
        <v>148078.71</v>
      </c>
      <c r="D86" s="229">
        <v>28246.959999999999</v>
      </c>
      <c r="E86" s="252">
        <v>468561.24</v>
      </c>
      <c r="F86" s="252">
        <v>22145.23</v>
      </c>
      <c r="J86" s="233">
        <v>0</v>
      </c>
      <c r="L86" s="252">
        <v>5776</v>
      </c>
      <c r="M86" s="252">
        <v>2293429.0699999998</v>
      </c>
      <c r="O86" s="230">
        <v>599317.86</v>
      </c>
      <c r="Q86" s="230">
        <v>135.16</v>
      </c>
      <c r="R86" s="230">
        <v>151620</v>
      </c>
      <c r="T86" s="233">
        <v>347645</v>
      </c>
      <c r="W86" s="233">
        <v>226992.39</v>
      </c>
      <c r="X86" s="233">
        <v>56592.52</v>
      </c>
    </row>
    <row r="87" spans="1:24" x14ac:dyDescent="0.2">
      <c r="A87" s="252" t="s">
        <v>3104</v>
      </c>
      <c r="B87" s="229">
        <v>623240.03</v>
      </c>
      <c r="D87" s="229">
        <v>34098.15</v>
      </c>
      <c r="E87" s="252">
        <v>480769.39</v>
      </c>
      <c r="F87" s="252">
        <v>45114.15</v>
      </c>
      <c r="M87" s="252">
        <v>1525529.54</v>
      </c>
      <c r="O87" s="230">
        <v>470561</v>
      </c>
      <c r="Q87" s="230">
        <v>711.4</v>
      </c>
      <c r="R87" s="230">
        <v>469040</v>
      </c>
      <c r="T87" s="233">
        <v>598220</v>
      </c>
      <c r="W87" s="233">
        <v>295509.53999999998</v>
      </c>
      <c r="X87" s="233">
        <v>123905.35</v>
      </c>
    </row>
    <row r="88" spans="1:24" x14ac:dyDescent="0.2">
      <c r="A88" s="252" t="s">
        <v>3105</v>
      </c>
      <c r="B88" s="229">
        <v>377840.44</v>
      </c>
      <c r="D88" s="229">
        <v>7070.8</v>
      </c>
      <c r="E88" s="252">
        <v>2180589.56</v>
      </c>
      <c r="F88" s="252">
        <v>48512.73</v>
      </c>
      <c r="M88" s="252">
        <v>1451545.03</v>
      </c>
      <c r="O88" s="230">
        <v>385040.11</v>
      </c>
      <c r="Q88" s="230">
        <v>511.36</v>
      </c>
      <c r="R88" s="230">
        <v>553680</v>
      </c>
      <c r="T88" s="233">
        <v>689520</v>
      </c>
      <c r="W88" s="233">
        <v>226327.15</v>
      </c>
      <c r="X88" s="233">
        <v>51444.639999999999</v>
      </c>
    </row>
    <row r="89" spans="1:24" x14ac:dyDescent="0.2">
      <c r="A89" s="252" t="s">
        <v>3106</v>
      </c>
      <c r="B89" s="229">
        <v>911241.04</v>
      </c>
      <c r="D89" s="229">
        <v>16061.84</v>
      </c>
      <c r="E89" s="252">
        <v>2109159.64</v>
      </c>
      <c r="F89" s="252">
        <v>-65901.58</v>
      </c>
      <c r="J89" s="233">
        <v>-330.37</v>
      </c>
      <c r="M89" s="252">
        <v>328050.34000000003</v>
      </c>
      <c r="O89" s="230">
        <v>381896.51</v>
      </c>
      <c r="P89" s="230">
        <v>215150</v>
      </c>
      <c r="Q89" s="230">
        <v>1064.3399999999999</v>
      </c>
      <c r="R89" s="230">
        <v>735480</v>
      </c>
      <c r="T89" s="233">
        <v>803875</v>
      </c>
      <c r="W89" s="233">
        <v>242052.98</v>
      </c>
      <c r="X89" s="233">
        <v>283956.46999999997</v>
      </c>
    </row>
    <row r="90" spans="1:24" x14ac:dyDescent="0.2">
      <c r="A90" s="252" t="s">
        <v>3199</v>
      </c>
      <c r="B90" s="229">
        <v>214799</v>
      </c>
      <c r="D90" s="229">
        <v>17096.900000000001</v>
      </c>
      <c r="E90" s="252">
        <v>239226.28</v>
      </c>
      <c r="F90" s="252">
        <v>67490.259999999995</v>
      </c>
      <c r="M90" s="252">
        <v>1852229.71</v>
      </c>
      <c r="O90" s="230">
        <v>340499.41</v>
      </c>
      <c r="Q90" s="230">
        <v>298.54000000000002</v>
      </c>
      <c r="R90" s="230">
        <v>965940</v>
      </c>
      <c r="T90" s="233">
        <v>1086180</v>
      </c>
      <c r="W90" s="233">
        <v>188506.22</v>
      </c>
      <c r="X90" s="233">
        <v>45378.94</v>
      </c>
    </row>
    <row r="91" spans="1:24" x14ac:dyDescent="0.2">
      <c r="A91" s="252" t="s">
        <v>3107</v>
      </c>
      <c r="B91" s="229">
        <v>435404.32</v>
      </c>
      <c r="D91" s="229">
        <v>38045.15</v>
      </c>
      <c r="E91" s="252">
        <v>278730.36</v>
      </c>
      <c r="F91" s="252">
        <v>2064.19</v>
      </c>
      <c r="J91" s="233">
        <v>9.34</v>
      </c>
      <c r="L91" s="252">
        <v>3544.36</v>
      </c>
      <c r="M91" s="252">
        <v>2452917.63</v>
      </c>
      <c r="O91" s="230">
        <v>1130439.53</v>
      </c>
      <c r="P91" s="230">
        <v>105000</v>
      </c>
      <c r="Q91" s="230">
        <v>341.89</v>
      </c>
      <c r="R91" s="230">
        <v>1269900</v>
      </c>
      <c r="S91" s="230">
        <v>21000</v>
      </c>
      <c r="T91" s="233">
        <v>1744382</v>
      </c>
      <c r="U91" s="233">
        <v>5204</v>
      </c>
      <c r="W91" s="233">
        <v>467695.87</v>
      </c>
      <c r="X91" s="233">
        <v>21551.79</v>
      </c>
    </row>
    <row r="92" spans="1:24" x14ac:dyDescent="0.2">
      <c r="A92" s="252" t="s">
        <v>3108</v>
      </c>
      <c r="B92" s="229">
        <v>139478.97</v>
      </c>
      <c r="D92" s="229">
        <v>34550.07</v>
      </c>
      <c r="E92" s="252">
        <v>10390.709999999999</v>
      </c>
      <c r="F92" s="252">
        <v>49417.79</v>
      </c>
      <c r="M92" s="252">
        <v>1997915.47</v>
      </c>
      <c r="O92" s="230">
        <v>711092.32</v>
      </c>
      <c r="P92" s="230">
        <v>85000</v>
      </c>
      <c r="Q92" s="230">
        <v>112.34</v>
      </c>
      <c r="R92" s="230">
        <v>769200</v>
      </c>
      <c r="S92" s="230">
        <v>9000</v>
      </c>
      <c r="T92" s="233">
        <v>1063950.3400000001</v>
      </c>
      <c r="U92" s="233">
        <v>4084</v>
      </c>
      <c r="W92" s="233">
        <v>302523.25</v>
      </c>
      <c r="X92" s="233">
        <v>15418.94</v>
      </c>
    </row>
    <row r="93" spans="1:24" x14ac:dyDescent="0.2">
      <c r="A93" s="252" t="s">
        <v>3109</v>
      </c>
      <c r="B93" s="229">
        <v>142218.29</v>
      </c>
      <c r="C93" s="229">
        <v>0</v>
      </c>
      <c r="D93" s="229">
        <v>41760.93</v>
      </c>
      <c r="E93" s="252">
        <v>5</v>
      </c>
      <c r="F93" s="252">
        <v>170510.59</v>
      </c>
      <c r="J93" s="233">
        <v>539.45000000000005</v>
      </c>
      <c r="L93" s="252">
        <v>44240.35</v>
      </c>
      <c r="M93" s="252">
        <v>2154589.06</v>
      </c>
      <c r="O93" s="230">
        <v>1025894.05</v>
      </c>
      <c r="P93" s="230">
        <v>50000</v>
      </c>
      <c r="Q93" s="230">
        <v>230.6</v>
      </c>
      <c r="R93" s="230">
        <v>1025460</v>
      </c>
      <c r="S93" s="230">
        <v>18000</v>
      </c>
      <c r="T93" s="233">
        <v>1602129</v>
      </c>
      <c r="U93" s="233">
        <v>4926</v>
      </c>
      <c r="W93" s="233">
        <v>560744.09</v>
      </c>
      <c r="X93" s="233">
        <v>36138.519999999997</v>
      </c>
    </row>
    <row r="94" spans="1:24" x14ac:dyDescent="0.2">
      <c r="A94" s="252" t="s">
        <v>3110</v>
      </c>
      <c r="B94" s="229">
        <v>279480.31</v>
      </c>
      <c r="D94" s="229">
        <v>33171.65</v>
      </c>
      <c r="E94" s="252">
        <v>3</v>
      </c>
      <c r="F94" s="252">
        <v>44</v>
      </c>
      <c r="J94" s="233">
        <v>500</v>
      </c>
      <c r="L94" s="252">
        <v>-4494</v>
      </c>
      <c r="M94" s="252">
        <v>679279.9</v>
      </c>
      <c r="O94" s="230">
        <v>1210960.83</v>
      </c>
      <c r="Q94" s="230">
        <v>117.82</v>
      </c>
      <c r="R94" s="230">
        <v>917640</v>
      </c>
      <c r="T94" s="233">
        <v>1437458</v>
      </c>
      <c r="U94" s="233">
        <v>3946</v>
      </c>
      <c r="W94" s="233">
        <v>659913.85</v>
      </c>
      <c r="X94" s="233">
        <v>9773.44</v>
      </c>
    </row>
    <row r="95" spans="1:24" x14ac:dyDescent="0.2">
      <c r="A95" s="252" t="s">
        <v>3111</v>
      </c>
      <c r="B95" s="229">
        <v>235995.72</v>
      </c>
      <c r="D95" s="229">
        <v>18387.45</v>
      </c>
      <c r="E95" s="252">
        <v>4686.8599999999997</v>
      </c>
      <c r="F95" s="252">
        <v>88659.72</v>
      </c>
      <c r="J95" s="233">
        <v>500.5</v>
      </c>
      <c r="L95" s="252">
        <v>-10149.129999999999</v>
      </c>
      <c r="M95" s="252">
        <v>2305013.7999999998</v>
      </c>
      <c r="O95" s="230">
        <v>742768.73</v>
      </c>
      <c r="Q95" s="230">
        <v>358.56</v>
      </c>
      <c r="R95" s="230">
        <v>1046400</v>
      </c>
      <c r="S95" s="230">
        <v>15000</v>
      </c>
      <c r="T95" s="233">
        <v>1455430</v>
      </c>
      <c r="W95" s="233">
        <v>528551.48</v>
      </c>
      <c r="X95" s="233">
        <v>18501.12</v>
      </c>
    </row>
    <row r="96" spans="1:24" x14ac:dyDescent="0.2">
      <c r="A96" s="252" t="s">
        <v>3112</v>
      </c>
      <c r="B96" s="229">
        <v>428107.52000000002</v>
      </c>
      <c r="C96" s="229">
        <v>12000</v>
      </c>
      <c r="D96" s="229">
        <v>41012.239999999998</v>
      </c>
      <c r="E96" s="252">
        <v>4</v>
      </c>
      <c r="F96" s="252">
        <v>13424.88</v>
      </c>
      <c r="J96" s="233">
        <v>256.14</v>
      </c>
      <c r="L96" s="252">
        <v>78026.899999999994</v>
      </c>
      <c r="M96" s="252">
        <v>266818</v>
      </c>
      <c r="O96" s="230">
        <v>1068499.74</v>
      </c>
      <c r="P96" s="230">
        <v>158000</v>
      </c>
      <c r="Q96" s="230">
        <v>276.35000000000002</v>
      </c>
      <c r="R96" s="230">
        <v>1026960</v>
      </c>
      <c r="S96" s="230">
        <v>18000</v>
      </c>
      <c r="T96" s="233">
        <v>1482834</v>
      </c>
      <c r="U96" s="233">
        <v>2255</v>
      </c>
      <c r="W96" s="233">
        <v>383145.14</v>
      </c>
      <c r="X96" s="233">
        <v>6735</v>
      </c>
    </row>
    <row r="97" spans="1:24" x14ac:dyDescent="0.2">
      <c r="A97" s="252" t="s">
        <v>3113</v>
      </c>
      <c r="B97" s="229">
        <v>378889.94</v>
      </c>
      <c r="D97" s="229">
        <v>33346.35</v>
      </c>
      <c r="E97" s="252">
        <v>-6010</v>
      </c>
      <c r="F97" s="252">
        <v>29303.17</v>
      </c>
      <c r="J97" s="233">
        <v>1986.91</v>
      </c>
      <c r="L97" s="252">
        <v>5605.56</v>
      </c>
      <c r="M97" s="252">
        <v>1877398.81</v>
      </c>
      <c r="O97" s="230">
        <v>918625.67</v>
      </c>
      <c r="P97" s="230">
        <v>167000</v>
      </c>
      <c r="Q97" s="230">
        <v>315.49</v>
      </c>
      <c r="R97" s="230">
        <v>957590</v>
      </c>
      <c r="S97" s="230">
        <v>12000</v>
      </c>
      <c r="T97" s="233">
        <v>1423362</v>
      </c>
      <c r="U97" s="233">
        <v>8080</v>
      </c>
      <c r="W97" s="233">
        <v>355797.98</v>
      </c>
      <c r="X97" s="233">
        <v>6916.77</v>
      </c>
    </row>
    <row r="98" spans="1:24" x14ac:dyDescent="0.2">
      <c r="A98" s="252" t="s">
        <v>3114</v>
      </c>
      <c r="B98" s="229">
        <v>103733.99</v>
      </c>
      <c r="C98" s="229">
        <v>13000</v>
      </c>
      <c r="D98" s="229">
        <v>52286.99</v>
      </c>
      <c r="E98" s="252">
        <v>480586.67</v>
      </c>
      <c r="F98" s="252">
        <v>15919.35</v>
      </c>
      <c r="J98" s="233">
        <v>655.75</v>
      </c>
      <c r="L98" s="252">
        <v>6593</v>
      </c>
      <c r="M98" s="252">
        <v>804941.61</v>
      </c>
      <c r="O98" s="230">
        <v>989775.32</v>
      </c>
      <c r="P98" s="230">
        <v>17610</v>
      </c>
      <c r="Q98" s="230">
        <v>73.63</v>
      </c>
      <c r="R98" s="230">
        <v>829980</v>
      </c>
      <c r="S98" s="230">
        <v>18000</v>
      </c>
      <c r="T98" s="233">
        <v>1304121.8400000001</v>
      </c>
      <c r="W98" s="233">
        <v>492576.62</v>
      </c>
      <c r="X98" s="233">
        <v>22704.3</v>
      </c>
    </row>
    <row r="99" spans="1:24" x14ac:dyDescent="0.2">
      <c r="A99" s="252" t="s">
        <v>3115</v>
      </c>
      <c r="B99" s="229">
        <v>452420.24</v>
      </c>
      <c r="C99" s="229">
        <v>7840</v>
      </c>
      <c r="D99" s="229">
        <v>32881.42</v>
      </c>
      <c r="E99" s="252">
        <v>3</v>
      </c>
      <c r="F99" s="252">
        <v>4823.17</v>
      </c>
      <c r="L99" s="252">
        <v>36796.93</v>
      </c>
      <c r="M99" s="252">
        <v>2543552.06</v>
      </c>
      <c r="O99" s="230">
        <v>703812.01</v>
      </c>
      <c r="Q99" s="230">
        <v>507.53</v>
      </c>
      <c r="R99" s="230">
        <v>667740</v>
      </c>
      <c r="S99" s="230">
        <v>12000</v>
      </c>
      <c r="T99" s="233">
        <v>920036</v>
      </c>
      <c r="U99" s="233">
        <v>3786</v>
      </c>
      <c r="W99" s="233">
        <v>347175.87</v>
      </c>
      <c r="X99" s="233">
        <v>287.77999999999997</v>
      </c>
    </row>
    <row r="100" spans="1:24" x14ac:dyDescent="0.2">
      <c r="A100" s="252" t="s">
        <v>3116</v>
      </c>
      <c r="B100" s="229">
        <v>246374.12</v>
      </c>
      <c r="D100" s="229">
        <v>26810.27</v>
      </c>
      <c r="E100" s="252">
        <v>90845.64</v>
      </c>
      <c r="F100" s="252">
        <v>96758</v>
      </c>
      <c r="J100" s="233">
        <v>718.66</v>
      </c>
      <c r="L100" s="252">
        <v>19</v>
      </c>
      <c r="M100" s="252">
        <v>1708771</v>
      </c>
      <c r="O100" s="230">
        <v>1023012.54</v>
      </c>
      <c r="P100" s="230">
        <v>55960</v>
      </c>
      <c r="Q100" s="230">
        <v>8.0500000000000007</v>
      </c>
      <c r="R100" s="230">
        <v>839280</v>
      </c>
      <c r="S100" s="230">
        <v>18000</v>
      </c>
      <c r="T100" s="233">
        <v>1206310</v>
      </c>
      <c r="U100" s="233">
        <v>13184</v>
      </c>
      <c r="W100" s="233">
        <v>606355.67000000004</v>
      </c>
      <c r="X100" s="233">
        <v>44931</v>
      </c>
    </row>
    <row r="101" spans="1:24" x14ac:dyDescent="0.2">
      <c r="A101" s="252" t="s">
        <v>3117</v>
      </c>
      <c r="B101" s="229">
        <v>214518.44</v>
      </c>
      <c r="D101" s="229">
        <v>66629.710000000006</v>
      </c>
      <c r="E101" s="252">
        <v>95362.9</v>
      </c>
      <c r="F101" s="252">
        <v>36148.839999999997</v>
      </c>
      <c r="J101" s="233">
        <v>1923</v>
      </c>
      <c r="L101" s="252">
        <v>36979.589999999997</v>
      </c>
      <c r="M101" s="252">
        <v>2266060.31</v>
      </c>
      <c r="O101" s="230">
        <v>1223893.6200000001</v>
      </c>
      <c r="P101" s="230">
        <v>78000</v>
      </c>
      <c r="Q101" s="230">
        <v>205.62</v>
      </c>
      <c r="R101" s="230">
        <v>1005780</v>
      </c>
      <c r="S101" s="230">
        <v>18000</v>
      </c>
      <c r="T101" s="233">
        <v>1603856</v>
      </c>
      <c r="U101" s="233">
        <v>12026</v>
      </c>
      <c r="W101" s="233">
        <v>488482.99</v>
      </c>
      <c r="X101" s="233">
        <v>40464.53</v>
      </c>
    </row>
    <row r="102" spans="1:24" x14ac:dyDescent="0.2">
      <c r="A102" s="252" t="s">
        <v>3118</v>
      </c>
      <c r="B102" s="229">
        <v>126347.55</v>
      </c>
      <c r="D102" s="229">
        <v>35694.19</v>
      </c>
      <c r="E102" s="252">
        <v>4</v>
      </c>
      <c r="F102" s="252">
        <v>4895.08</v>
      </c>
      <c r="L102" s="252">
        <v>-56576.11</v>
      </c>
      <c r="M102" s="252">
        <v>803987.63</v>
      </c>
      <c r="O102" s="230">
        <v>716462.29</v>
      </c>
      <c r="P102" s="230">
        <v>20000</v>
      </c>
      <c r="Q102" s="230">
        <v>139.31</v>
      </c>
      <c r="R102" s="230">
        <v>560700</v>
      </c>
      <c r="S102" s="230">
        <v>9000</v>
      </c>
      <c r="T102" s="233">
        <v>913412</v>
      </c>
      <c r="U102" s="233">
        <v>3884</v>
      </c>
      <c r="W102" s="233">
        <v>406303.02</v>
      </c>
      <c r="X102" s="233">
        <v>833.34</v>
      </c>
    </row>
    <row r="103" spans="1:24" x14ac:dyDescent="0.2">
      <c r="A103" s="252" t="s">
        <v>3119</v>
      </c>
      <c r="B103" s="229">
        <v>494814.38</v>
      </c>
      <c r="D103" s="229">
        <v>16718.009999999998</v>
      </c>
      <c r="E103" s="252">
        <v>70590.720000000001</v>
      </c>
      <c r="F103" s="252">
        <v>5198.42</v>
      </c>
      <c r="L103" s="252">
        <v>-2</v>
      </c>
      <c r="M103" s="252">
        <v>2982456.62</v>
      </c>
      <c r="O103" s="230">
        <v>863817.76</v>
      </c>
      <c r="P103" s="230">
        <v>177680</v>
      </c>
      <c r="Q103" s="230">
        <v>616.58000000000004</v>
      </c>
      <c r="R103" s="230">
        <v>971700</v>
      </c>
      <c r="S103" s="230">
        <v>19000</v>
      </c>
      <c r="T103" s="233">
        <v>1319620</v>
      </c>
      <c r="W103" s="233">
        <v>353909.82</v>
      </c>
      <c r="X103" s="233">
        <v>10095.02</v>
      </c>
    </row>
    <row r="104" spans="1:24" x14ac:dyDescent="0.2">
      <c r="A104" s="252" t="s">
        <v>3120</v>
      </c>
      <c r="B104" s="229">
        <v>503285.76000000001</v>
      </c>
      <c r="D104" s="229">
        <v>31567.53</v>
      </c>
      <c r="E104" s="252">
        <v>5</v>
      </c>
      <c r="F104" s="252">
        <v>169796.92</v>
      </c>
      <c r="J104" s="233">
        <v>141.16999999999999</v>
      </c>
      <c r="L104" s="252">
        <v>123502.11</v>
      </c>
      <c r="M104" s="252">
        <v>2096504</v>
      </c>
      <c r="O104" s="230">
        <v>1041120.64</v>
      </c>
      <c r="P104" s="230">
        <v>240900</v>
      </c>
      <c r="Q104" s="230">
        <v>293.58</v>
      </c>
      <c r="R104" s="230">
        <v>913740</v>
      </c>
      <c r="S104" s="230">
        <v>18000</v>
      </c>
      <c r="T104" s="233">
        <v>1331950</v>
      </c>
      <c r="U104" s="233">
        <v>9000</v>
      </c>
      <c r="V104" s="233">
        <v>2696</v>
      </c>
      <c r="W104" s="233">
        <v>560956.30000000005</v>
      </c>
      <c r="X104" s="233">
        <v>20934.48</v>
      </c>
    </row>
    <row r="105" spans="1:24" x14ac:dyDescent="0.2">
      <c r="A105" s="252" t="s">
        <v>3121</v>
      </c>
      <c r="B105" s="229">
        <v>298077.34000000003</v>
      </c>
      <c r="C105" s="229">
        <v>10000</v>
      </c>
      <c r="D105" s="229">
        <v>36192.01</v>
      </c>
      <c r="E105" s="252">
        <v>322497.77</v>
      </c>
      <c r="F105" s="252">
        <v>132284.84</v>
      </c>
      <c r="J105" s="233">
        <v>101948.22</v>
      </c>
      <c r="L105" s="252">
        <v>26663.040000000001</v>
      </c>
      <c r="M105" s="252">
        <v>4349913</v>
      </c>
      <c r="O105" s="230">
        <v>1302371.7</v>
      </c>
      <c r="P105" s="230">
        <v>188050</v>
      </c>
      <c r="Q105" s="230">
        <v>135.16</v>
      </c>
      <c r="R105" s="230">
        <v>1133640</v>
      </c>
      <c r="S105" s="230">
        <v>15000</v>
      </c>
      <c r="T105" s="233">
        <v>1727195</v>
      </c>
      <c r="U105" s="233">
        <v>9000</v>
      </c>
      <c r="W105" s="233">
        <v>652968.42000000004</v>
      </c>
      <c r="X105" s="233">
        <v>75229.259999999995</v>
      </c>
    </row>
    <row r="106" spans="1:24" x14ac:dyDescent="0.2">
      <c r="A106" s="252" t="s">
        <v>3122</v>
      </c>
      <c r="B106" s="229">
        <v>456578.7</v>
      </c>
      <c r="D106" s="229">
        <v>53241.15</v>
      </c>
      <c r="E106" s="252">
        <v>213322.13</v>
      </c>
      <c r="F106" s="252">
        <v>6296.94</v>
      </c>
      <c r="J106" s="233">
        <v>0</v>
      </c>
      <c r="L106" s="252">
        <v>9237.23</v>
      </c>
      <c r="M106" s="252">
        <v>1350408.04</v>
      </c>
      <c r="O106" s="230">
        <v>1202477.18</v>
      </c>
      <c r="Q106" s="230">
        <v>474.31</v>
      </c>
      <c r="R106" s="230">
        <v>1061700</v>
      </c>
      <c r="S106" s="230">
        <v>18000</v>
      </c>
      <c r="T106" s="233">
        <v>1557885</v>
      </c>
      <c r="W106" s="233">
        <v>564600.52</v>
      </c>
      <c r="X106" s="233">
        <v>13515</v>
      </c>
    </row>
    <row r="107" spans="1:24" x14ac:dyDescent="0.2">
      <c r="A107" s="252" t="s">
        <v>3205</v>
      </c>
      <c r="B107" s="229">
        <v>308077.01</v>
      </c>
      <c r="D107" s="229">
        <v>32783.769999999997</v>
      </c>
      <c r="E107" s="252">
        <v>93952.23</v>
      </c>
      <c r="F107" s="252">
        <v>4586.34</v>
      </c>
      <c r="J107" s="233">
        <v>323.2</v>
      </c>
      <c r="L107" s="252">
        <v>11711.15</v>
      </c>
      <c r="M107" s="252">
        <v>2389700.83</v>
      </c>
      <c r="O107" s="230">
        <v>655895.06000000006</v>
      </c>
      <c r="P107" s="230">
        <v>50000</v>
      </c>
      <c r="Q107" s="230">
        <v>400.29</v>
      </c>
      <c r="R107" s="230">
        <v>800640</v>
      </c>
      <c r="S107" s="230">
        <v>9000</v>
      </c>
      <c r="T107" s="233">
        <v>1158462</v>
      </c>
      <c r="U107" s="233">
        <v>3946</v>
      </c>
      <c r="W107" s="233">
        <v>345539.91</v>
      </c>
      <c r="X107" s="233">
        <v>56495.38</v>
      </c>
    </row>
    <row r="108" spans="1:24" x14ac:dyDescent="0.2">
      <c r="A108" s="252" t="s">
        <v>3206</v>
      </c>
      <c r="B108" s="229">
        <v>409221.98</v>
      </c>
      <c r="D108" s="229">
        <v>47972.160000000003</v>
      </c>
      <c r="E108" s="252">
        <v>129249.52</v>
      </c>
      <c r="F108" s="252">
        <v>1025</v>
      </c>
      <c r="M108" s="252">
        <v>5385590.1100000003</v>
      </c>
      <c r="O108" s="230">
        <v>762541.43</v>
      </c>
      <c r="P108" s="230">
        <v>106480</v>
      </c>
      <c r="Q108" s="230">
        <v>378.61</v>
      </c>
      <c r="R108" s="230">
        <v>473880</v>
      </c>
      <c r="S108" s="230">
        <v>9000</v>
      </c>
      <c r="T108" s="233">
        <v>866240</v>
      </c>
      <c r="U108" s="233">
        <v>14736</v>
      </c>
      <c r="W108" s="233">
        <v>345264.33</v>
      </c>
      <c r="X108" s="233">
        <v>14694.9</v>
      </c>
    </row>
    <row r="109" spans="1:24" x14ac:dyDescent="0.2">
      <c r="A109" s="252" t="s">
        <v>3123</v>
      </c>
      <c r="B109" s="229">
        <v>245017.04</v>
      </c>
      <c r="D109" s="229">
        <v>32213.75</v>
      </c>
      <c r="E109" s="252">
        <v>159799.04999999999</v>
      </c>
      <c r="F109" s="252">
        <v>31899.53</v>
      </c>
      <c r="L109" s="252">
        <v>210977.52</v>
      </c>
      <c r="M109" s="252">
        <v>1851650.31</v>
      </c>
      <c r="O109" s="230">
        <v>504997.97</v>
      </c>
      <c r="Q109" s="230">
        <v>403.01</v>
      </c>
      <c r="R109" s="230">
        <v>626800</v>
      </c>
      <c r="S109" s="230">
        <v>34100</v>
      </c>
      <c r="T109" s="233">
        <v>861388</v>
      </c>
      <c r="W109" s="233">
        <v>225998.42</v>
      </c>
      <c r="X109" s="233">
        <v>36888.94</v>
      </c>
    </row>
    <row r="110" spans="1:24" x14ac:dyDescent="0.2">
      <c r="A110" s="252" t="s">
        <v>3124</v>
      </c>
      <c r="B110" s="229">
        <v>320764.09000000003</v>
      </c>
      <c r="D110" s="229">
        <v>34368.11</v>
      </c>
      <c r="E110" s="252">
        <v>589820.30000000005</v>
      </c>
      <c r="F110" s="252">
        <v>647627.25</v>
      </c>
      <c r="L110" s="252">
        <v>599182.85</v>
      </c>
      <c r="M110" s="252">
        <v>1448584.45</v>
      </c>
      <c r="O110" s="230">
        <v>854003.26</v>
      </c>
      <c r="Q110" s="230">
        <v>527.32000000000005</v>
      </c>
      <c r="R110" s="230">
        <v>903763</v>
      </c>
      <c r="S110" s="230">
        <v>44500</v>
      </c>
      <c r="T110" s="233">
        <v>1169826</v>
      </c>
      <c r="W110" s="233">
        <v>308454.44</v>
      </c>
      <c r="X110" s="233">
        <v>184345.3</v>
      </c>
    </row>
    <row r="111" spans="1:24" x14ac:dyDescent="0.2">
      <c r="A111" s="252" t="s">
        <v>3125</v>
      </c>
      <c r="B111" s="229">
        <v>281013</v>
      </c>
      <c r="D111" s="229">
        <v>31875.56</v>
      </c>
      <c r="E111" s="252">
        <v>298182.42</v>
      </c>
      <c r="F111" s="252">
        <v>27275.45</v>
      </c>
      <c r="J111" s="233">
        <v>0</v>
      </c>
      <c r="L111" s="252">
        <v>376531.17</v>
      </c>
      <c r="M111" s="252">
        <v>2294612.94</v>
      </c>
      <c r="O111" s="230">
        <v>646409.13</v>
      </c>
      <c r="P111" s="230">
        <v>105000</v>
      </c>
      <c r="Q111" s="230">
        <v>384.87</v>
      </c>
      <c r="R111" s="230">
        <v>968240</v>
      </c>
      <c r="S111" s="230">
        <v>9000</v>
      </c>
      <c r="T111" s="233">
        <v>1256784.67</v>
      </c>
      <c r="W111" s="233">
        <v>319112.26</v>
      </c>
      <c r="X111" s="233">
        <v>84573.3</v>
      </c>
    </row>
    <row r="112" spans="1:24" x14ac:dyDescent="0.2">
      <c r="A112" s="252" t="s">
        <v>3126</v>
      </c>
      <c r="B112" s="229">
        <v>43920.1</v>
      </c>
      <c r="D112" s="229">
        <v>25638.06</v>
      </c>
      <c r="E112" s="252">
        <v>59546.47</v>
      </c>
      <c r="F112" s="252">
        <v>25581.55</v>
      </c>
      <c r="J112" s="233">
        <v>33.799999999999997</v>
      </c>
      <c r="L112" s="252">
        <v>143535.93</v>
      </c>
      <c r="M112" s="252">
        <v>1767292.42</v>
      </c>
      <c r="O112" s="230">
        <v>434600.22</v>
      </c>
      <c r="P112" s="230">
        <v>30000</v>
      </c>
      <c r="Q112" s="230">
        <v>464.23</v>
      </c>
      <c r="R112" s="230">
        <v>1084680</v>
      </c>
      <c r="S112" s="230">
        <v>14400</v>
      </c>
      <c r="T112" s="233">
        <v>1268480</v>
      </c>
      <c r="W112" s="233">
        <v>241748.46</v>
      </c>
      <c r="X112" s="233">
        <v>58407.91</v>
      </c>
    </row>
    <row r="113" spans="1:24" x14ac:dyDescent="0.2">
      <c r="A113" s="252" t="s">
        <v>3127</v>
      </c>
      <c r="B113" s="229">
        <v>137388.5</v>
      </c>
      <c r="D113" s="229">
        <v>10665.22</v>
      </c>
      <c r="E113" s="252">
        <v>630952.01</v>
      </c>
      <c r="F113" s="252">
        <v>48877.91</v>
      </c>
      <c r="L113" s="252">
        <v>551457.6</v>
      </c>
      <c r="M113" s="252">
        <v>1775492.61</v>
      </c>
      <c r="O113" s="230">
        <v>716279.08</v>
      </c>
      <c r="P113" s="230">
        <v>230000</v>
      </c>
      <c r="Q113" s="230">
        <v>323.86</v>
      </c>
      <c r="R113" s="230">
        <v>938780</v>
      </c>
      <c r="S113" s="230">
        <v>26350</v>
      </c>
      <c r="T113" s="233">
        <v>1264494.5</v>
      </c>
      <c r="W113" s="233">
        <v>406877.5</v>
      </c>
      <c r="X113" s="233">
        <v>78554.710000000006</v>
      </c>
    </row>
    <row r="114" spans="1:24" x14ac:dyDescent="0.2">
      <c r="A114" s="252" t="s">
        <v>3207</v>
      </c>
      <c r="B114" s="229">
        <v>527282.19999999995</v>
      </c>
      <c r="D114" s="229">
        <v>14092.89</v>
      </c>
      <c r="E114" s="252">
        <v>163273.04999999999</v>
      </c>
      <c r="F114" s="252">
        <v>36384.17</v>
      </c>
      <c r="J114" s="233">
        <v>250.67</v>
      </c>
      <c r="L114" s="252">
        <v>233352.25</v>
      </c>
      <c r="M114" s="252">
        <v>2441491.2400000002</v>
      </c>
      <c r="O114" s="230">
        <v>655068.72</v>
      </c>
      <c r="P114" s="230">
        <v>260000</v>
      </c>
      <c r="Q114" s="230">
        <v>575.83000000000004</v>
      </c>
      <c r="R114" s="230">
        <v>841220</v>
      </c>
      <c r="S114" s="230">
        <v>11400</v>
      </c>
      <c r="T114" s="233">
        <v>1028845.5</v>
      </c>
      <c r="W114" s="233">
        <v>302748.32</v>
      </c>
      <c r="X114" s="233">
        <v>33695.040000000001</v>
      </c>
    </row>
    <row r="115" spans="1:24" x14ac:dyDescent="0.2">
      <c r="A115" s="252" t="s">
        <v>3128</v>
      </c>
      <c r="B115" s="229">
        <v>690275.76</v>
      </c>
      <c r="D115" s="229">
        <v>34115.94</v>
      </c>
      <c r="E115" s="252">
        <v>94953.55</v>
      </c>
      <c r="F115" s="252">
        <v>85937.01</v>
      </c>
      <c r="J115" s="233">
        <v>36.92</v>
      </c>
      <c r="L115" s="252">
        <v>173643.53</v>
      </c>
      <c r="M115" s="252">
        <v>1753510.53</v>
      </c>
      <c r="N115" s="230">
        <v>833.22</v>
      </c>
      <c r="O115" s="230">
        <v>731894.84</v>
      </c>
      <c r="P115" s="230">
        <v>100000</v>
      </c>
      <c r="R115" s="230">
        <v>1193310</v>
      </c>
      <c r="S115" s="230">
        <v>6700</v>
      </c>
      <c r="T115" s="233">
        <v>1532150</v>
      </c>
      <c r="W115" s="233">
        <v>349344.39</v>
      </c>
      <c r="X115" s="233">
        <v>44380.98</v>
      </c>
    </row>
    <row r="116" spans="1:24" x14ac:dyDescent="0.2">
      <c r="A116" s="252" t="s">
        <v>3129</v>
      </c>
      <c r="B116" s="229">
        <v>713061.88</v>
      </c>
      <c r="D116" s="229">
        <v>89665.11</v>
      </c>
      <c r="E116" s="252">
        <v>130462.43</v>
      </c>
      <c r="F116" s="252">
        <v>85333.9</v>
      </c>
      <c r="J116" s="233">
        <v>407.94</v>
      </c>
      <c r="L116" s="252">
        <v>64846.82</v>
      </c>
      <c r="M116" s="252">
        <v>2570940.36</v>
      </c>
      <c r="N116" s="230">
        <v>871.98</v>
      </c>
      <c r="O116" s="230">
        <v>858289.01</v>
      </c>
      <c r="P116" s="230">
        <v>168800</v>
      </c>
      <c r="R116" s="230">
        <v>806442</v>
      </c>
      <c r="S116" s="230">
        <v>5100</v>
      </c>
      <c r="T116" s="233">
        <v>1155912</v>
      </c>
      <c r="W116" s="233">
        <v>332318.49</v>
      </c>
      <c r="X116" s="233">
        <v>32245.75</v>
      </c>
    </row>
    <row r="117" spans="1:24" x14ac:dyDescent="0.2">
      <c r="A117" s="252" t="s">
        <v>3130</v>
      </c>
      <c r="B117" s="229">
        <v>699892.53</v>
      </c>
      <c r="C117" s="229">
        <v>3000</v>
      </c>
      <c r="D117" s="229">
        <v>22786.66</v>
      </c>
      <c r="E117" s="252">
        <v>744251.35</v>
      </c>
      <c r="F117" s="252">
        <v>111308.66</v>
      </c>
      <c r="L117" s="252">
        <v>194048.08</v>
      </c>
      <c r="M117" s="252">
        <v>2193906.69</v>
      </c>
      <c r="N117" s="230">
        <v>991.16</v>
      </c>
      <c r="O117" s="230">
        <v>743660.01</v>
      </c>
      <c r="R117" s="230">
        <v>1199148</v>
      </c>
      <c r="S117" s="230">
        <v>2800</v>
      </c>
      <c r="T117" s="233">
        <v>1547713</v>
      </c>
      <c r="W117" s="233">
        <v>385372.79</v>
      </c>
      <c r="X117" s="233">
        <v>111916.65</v>
      </c>
    </row>
    <row r="118" spans="1:24" x14ac:dyDescent="0.2">
      <c r="A118" s="252" t="s">
        <v>3131</v>
      </c>
      <c r="B118" s="229">
        <v>547972.81000000006</v>
      </c>
      <c r="D118" s="229">
        <v>62801.83</v>
      </c>
      <c r="E118" s="252">
        <v>336351.62</v>
      </c>
      <c r="F118" s="252">
        <v>58742</v>
      </c>
      <c r="J118" s="233">
        <v>0</v>
      </c>
      <c r="L118" s="252">
        <v>168524</v>
      </c>
      <c r="M118" s="252">
        <v>2140701.11</v>
      </c>
      <c r="N118" s="230">
        <v>805.66</v>
      </c>
      <c r="O118" s="230">
        <v>659053.88</v>
      </c>
      <c r="R118" s="230">
        <v>594300</v>
      </c>
      <c r="S118" s="230">
        <v>5100</v>
      </c>
      <c r="T118" s="233">
        <v>888676.56</v>
      </c>
      <c r="W118" s="233">
        <v>317487.01</v>
      </c>
      <c r="X118" s="233">
        <v>67513.06</v>
      </c>
    </row>
    <row r="119" spans="1:24" x14ac:dyDescent="0.2">
      <c r="A119" s="252" t="s">
        <v>3132</v>
      </c>
      <c r="B119" s="229">
        <v>831900.25</v>
      </c>
      <c r="D119" s="229">
        <v>9635.51</v>
      </c>
      <c r="E119" s="252">
        <v>283031.40999999997</v>
      </c>
      <c r="F119" s="252">
        <v>85482.78</v>
      </c>
      <c r="J119" s="233">
        <v>0</v>
      </c>
      <c r="L119" s="252">
        <v>178250.27</v>
      </c>
      <c r="M119" s="252">
        <v>2916966.34</v>
      </c>
      <c r="O119" s="230">
        <v>762962.5</v>
      </c>
      <c r="P119" s="230">
        <v>39500</v>
      </c>
      <c r="R119" s="230">
        <v>1042356</v>
      </c>
      <c r="S119" s="230">
        <v>7400</v>
      </c>
      <c r="T119" s="233">
        <v>1375476</v>
      </c>
      <c r="W119" s="233">
        <v>343133.35</v>
      </c>
      <c r="X119" s="233">
        <v>96860.08</v>
      </c>
    </row>
    <row r="120" spans="1:24" x14ac:dyDescent="0.2">
      <c r="A120" s="252" t="s">
        <v>3133</v>
      </c>
      <c r="B120" s="229">
        <v>961232.17</v>
      </c>
      <c r="D120" s="229">
        <v>23024.28</v>
      </c>
      <c r="E120" s="252">
        <v>2183650.9300000002</v>
      </c>
      <c r="F120" s="252">
        <v>52048.67</v>
      </c>
      <c r="H120" s="233">
        <v>1284</v>
      </c>
      <c r="L120" s="252">
        <v>239100</v>
      </c>
      <c r="M120" s="252">
        <v>1273796.02</v>
      </c>
      <c r="N120" s="230">
        <v>1178.0899999999999</v>
      </c>
      <c r="O120" s="230">
        <v>767712.85</v>
      </c>
      <c r="P120" s="230">
        <v>200474</v>
      </c>
      <c r="R120" s="230">
        <v>808344</v>
      </c>
      <c r="S120" s="230">
        <v>11800</v>
      </c>
      <c r="T120" s="233">
        <v>1195176</v>
      </c>
      <c r="W120" s="233">
        <v>399665.78</v>
      </c>
      <c r="X120" s="233">
        <v>128581.47</v>
      </c>
    </row>
    <row r="121" spans="1:24" x14ac:dyDescent="0.2">
      <c r="A121" s="252" t="s">
        <v>3134</v>
      </c>
      <c r="B121" s="229">
        <v>1005521.47</v>
      </c>
      <c r="D121" s="229">
        <v>49486.51</v>
      </c>
      <c r="E121" s="252">
        <v>988668.04</v>
      </c>
      <c r="F121" s="252">
        <v>175312.33</v>
      </c>
      <c r="L121" s="252">
        <v>175037.9</v>
      </c>
      <c r="M121" s="252">
        <v>1503797.2</v>
      </c>
      <c r="N121" s="230">
        <v>1247.1400000000001</v>
      </c>
      <c r="O121" s="230">
        <v>1020642.78</v>
      </c>
      <c r="P121" s="230">
        <v>283550</v>
      </c>
      <c r="R121" s="230">
        <v>1178244</v>
      </c>
      <c r="S121" s="230">
        <v>22900</v>
      </c>
      <c r="T121" s="233">
        <v>1662260.24</v>
      </c>
      <c r="W121" s="233">
        <v>449046.62</v>
      </c>
      <c r="X121" s="233">
        <v>62140.17</v>
      </c>
    </row>
    <row r="122" spans="1:24" x14ac:dyDescent="0.2">
      <c r="A122" s="252" t="s">
        <v>3135</v>
      </c>
      <c r="B122" s="229">
        <v>685108.87</v>
      </c>
      <c r="D122" s="229">
        <v>26452.880000000001</v>
      </c>
      <c r="E122" s="252">
        <v>396481.49</v>
      </c>
      <c r="F122" s="252">
        <v>133066.56</v>
      </c>
      <c r="J122" s="233">
        <v>344.7</v>
      </c>
      <c r="L122" s="252">
        <v>258875.81</v>
      </c>
      <c r="M122" s="252">
        <v>1567499.51</v>
      </c>
      <c r="N122" s="230">
        <v>885.52</v>
      </c>
      <c r="O122" s="230">
        <v>644396.18999999994</v>
      </c>
      <c r="P122" s="230">
        <v>152700</v>
      </c>
      <c r="R122" s="230">
        <v>1015710</v>
      </c>
      <c r="S122" s="230">
        <v>6500</v>
      </c>
      <c r="T122" s="233">
        <v>1350201</v>
      </c>
      <c r="W122" s="233">
        <v>340632.42</v>
      </c>
      <c r="X122" s="233">
        <v>46644.99</v>
      </c>
    </row>
    <row r="123" spans="1:24" x14ac:dyDescent="0.2">
      <c r="A123" s="252" t="s">
        <v>3211</v>
      </c>
      <c r="B123" s="229">
        <v>576142.43999999994</v>
      </c>
      <c r="D123" s="229">
        <v>32501.34</v>
      </c>
      <c r="E123" s="252">
        <v>485668.78</v>
      </c>
      <c r="F123" s="252">
        <v>118631.11</v>
      </c>
      <c r="L123" s="252">
        <v>67872.67</v>
      </c>
      <c r="M123" s="252">
        <v>2486417.9700000002</v>
      </c>
      <c r="N123" s="230">
        <v>774.57</v>
      </c>
      <c r="O123" s="230">
        <v>623000.67000000004</v>
      </c>
      <c r="P123" s="230">
        <v>141950</v>
      </c>
      <c r="R123" s="230">
        <v>597444</v>
      </c>
      <c r="S123" s="230">
        <v>5000</v>
      </c>
      <c r="T123" s="233">
        <v>929066</v>
      </c>
      <c r="W123" s="233">
        <v>296899.21000000002</v>
      </c>
      <c r="X123" s="233">
        <v>86306.16</v>
      </c>
    </row>
    <row r="124" spans="1:24" x14ac:dyDescent="0.2">
      <c r="A124" s="252" t="s">
        <v>3212</v>
      </c>
      <c r="B124" s="229">
        <v>668257.35</v>
      </c>
      <c r="D124" s="229">
        <v>28938.6</v>
      </c>
      <c r="E124" s="252">
        <v>239786.67</v>
      </c>
      <c r="F124" s="252">
        <v>656608.92000000004</v>
      </c>
      <c r="L124" s="252">
        <v>198800</v>
      </c>
      <c r="M124" s="252">
        <v>2517902.33</v>
      </c>
      <c r="N124" s="230">
        <v>950.56</v>
      </c>
      <c r="O124" s="230">
        <v>785251.23</v>
      </c>
      <c r="P124" s="230">
        <v>20045</v>
      </c>
      <c r="R124" s="230">
        <v>655610</v>
      </c>
      <c r="S124" s="230">
        <v>5400</v>
      </c>
      <c r="T124" s="233">
        <v>1066105.92</v>
      </c>
      <c r="W124" s="233">
        <v>335956.31</v>
      </c>
      <c r="X124" s="233">
        <v>136517.16</v>
      </c>
    </row>
    <row r="125" spans="1:24" x14ac:dyDescent="0.2">
      <c r="A125" s="252" t="s">
        <v>3136</v>
      </c>
      <c r="B125" s="229">
        <v>673895.87</v>
      </c>
      <c r="D125" s="229">
        <v>28431.59</v>
      </c>
      <c r="E125" s="252">
        <v>55352.38</v>
      </c>
      <c r="F125" s="252">
        <v>54275.32</v>
      </c>
      <c r="M125" s="252">
        <v>2171633.4300000002</v>
      </c>
      <c r="O125" s="230">
        <v>765341.85</v>
      </c>
      <c r="P125" s="230">
        <v>313200</v>
      </c>
      <c r="Q125" s="230">
        <v>708.01</v>
      </c>
      <c r="R125" s="230">
        <v>736722.9</v>
      </c>
      <c r="T125" s="233">
        <v>919523.9</v>
      </c>
      <c r="W125" s="233">
        <v>445850.06</v>
      </c>
      <c r="X125" s="233">
        <v>53562.39</v>
      </c>
    </row>
    <row r="126" spans="1:24" x14ac:dyDescent="0.2">
      <c r="A126" s="252" t="s">
        <v>3137</v>
      </c>
      <c r="B126" s="229">
        <v>819180.48</v>
      </c>
      <c r="D126" s="229">
        <v>126399.41</v>
      </c>
      <c r="E126" s="252">
        <v>8</v>
      </c>
      <c r="F126" s="252">
        <v>162316.51999999999</v>
      </c>
      <c r="J126" s="233">
        <v>219</v>
      </c>
      <c r="M126" s="252">
        <v>1977387.82</v>
      </c>
      <c r="O126" s="230">
        <v>1801585.33</v>
      </c>
      <c r="P126" s="230">
        <v>62000</v>
      </c>
      <c r="Q126" s="230">
        <v>504.01</v>
      </c>
      <c r="R126" s="230">
        <v>1609705.2</v>
      </c>
      <c r="T126" s="233">
        <v>2037893.2</v>
      </c>
      <c r="W126" s="233">
        <v>626609.93999999994</v>
      </c>
      <c r="X126" s="233">
        <v>30472.76</v>
      </c>
    </row>
    <row r="127" spans="1:24" x14ac:dyDescent="0.2">
      <c r="A127" s="252" t="s">
        <v>3138</v>
      </c>
      <c r="B127" s="229">
        <v>647519.25</v>
      </c>
      <c r="D127" s="229">
        <v>35804.44</v>
      </c>
      <c r="E127" s="252">
        <v>131280.85999999999</v>
      </c>
      <c r="F127" s="252">
        <v>89254.01</v>
      </c>
      <c r="H127" s="233">
        <v>33600</v>
      </c>
      <c r="J127" s="233">
        <v>326.14999999999998</v>
      </c>
      <c r="M127" s="252">
        <v>1774116.27</v>
      </c>
      <c r="O127" s="230">
        <v>814912.37</v>
      </c>
      <c r="P127" s="230">
        <v>168050</v>
      </c>
      <c r="Q127" s="230">
        <v>559.37</v>
      </c>
      <c r="R127" s="230">
        <v>666516.30000000005</v>
      </c>
      <c r="T127" s="233">
        <v>810906.3</v>
      </c>
      <c r="W127" s="233">
        <v>359501.45</v>
      </c>
      <c r="X127" s="233">
        <v>32741.32</v>
      </c>
    </row>
    <row r="128" spans="1:24" x14ac:dyDescent="0.2">
      <c r="A128" s="252" t="s">
        <v>3139</v>
      </c>
      <c r="B128" s="229">
        <v>898978.05</v>
      </c>
      <c r="D128" s="229">
        <v>193423.06</v>
      </c>
      <c r="E128" s="252">
        <v>95527.46</v>
      </c>
      <c r="F128" s="252">
        <v>92575.61</v>
      </c>
      <c r="J128" s="233">
        <v>847.22</v>
      </c>
      <c r="M128" s="252">
        <v>1520211.94</v>
      </c>
      <c r="O128" s="230">
        <v>1077216.3600000001</v>
      </c>
      <c r="Q128" s="230">
        <v>967.71</v>
      </c>
      <c r="R128" s="230">
        <v>1347744.9</v>
      </c>
      <c r="T128" s="233">
        <v>1534721.9</v>
      </c>
      <c r="W128" s="233">
        <v>406881.91</v>
      </c>
      <c r="X128" s="233">
        <v>24958.16</v>
      </c>
    </row>
    <row r="129" spans="1:26" x14ac:dyDescent="0.2">
      <c r="A129" s="252" t="s">
        <v>3140</v>
      </c>
      <c r="B129" s="229">
        <v>1152873.55</v>
      </c>
      <c r="D129" s="229">
        <v>84454.56</v>
      </c>
      <c r="E129" s="252">
        <v>133922.38</v>
      </c>
      <c r="F129" s="252">
        <v>173187.55</v>
      </c>
      <c r="H129" s="233">
        <v>5200</v>
      </c>
      <c r="J129" s="233">
        <v>425</v>
      </c>
      <c r="L129" s="252">
        <v>-1577363.23</v>
      </c>
      <c r="M129" s="252">
        <v>2436322.09</v>
      </c>
      <c r="O129" s="230">
        <v>1767257.23</v>
      </c>
      <c r="Q129" s="230">
        <v>1056.5999999999999</v>
      </c>
      <c r="R129" s="230">
        <v>973734.3</v>
      </c>
      <c r="T129" s="233">
        <v>1393644.3</v>
      </c>
      <c r="W129" s="233">
        <v>585384.16</v>
      </c>
      <c r="X129" s="233">
        <v>52767.49</v>
      </c>
    </row>
    <row r="130" spans="1:26" x14ac:dyDescent="0.2">
      <c r="A130" s="252" t="s">
        <v>3141</v>
      </c>
      <c r="B130" s="229">
        <v>373385.45</v>
      </c>
      <c r="D130" s="229">
        <v>92517.86</v>
      </c>
      <c r="E130" s="252">
        <v>224006.43</v>
      </c>
      <c r="F130" s="252">
        <v>95464.09</v>
      </c>
      <c r="J130" s="233">
        <v>240</v>
      </c>
      <c r="M130" s="252">
        <v>1752442.7</v>
      </c>
      <c r="O130" s="230">
        <v>760417.73</v>
      </c>
      <c r="Q130" s="230">
        <v>358.44</v>
      </c>
      <c r="R130" s="230">
        <v>396141</v>
      </c>
      <c r="T130" s="233">
        <v>512481</v>
      </c>
      <c r="W130" s="233">
        <v>345577.29</v>
      </c>
      <c r="X130" s="233">
        <v>79755.710000000006</v>
      </c>
    </row>
    <row r="131" spans="1:26" x14ac:dyDescent="0.2">
      <c r="A131" s="252" t="s">
        <v>3142</v>
      </c>
      <c r="B131" s="229">
        <v>589494</v>
      </c>
      <c r="D131" s="229">
        <v>54185.120000000003</v>
      </c>
      <c r="E131" s="252">
        <v>236192.37</v>
      </c>
      <c r="F131" s="252">
        <v>68008.19</v>
      </c>
      <c r="J131" s="233">
        <v>7</v>
      </c>
      <c r="M131" s="252">
        <v>2586652.75</v>
      </c>
      <c r="O131" s="230">
        <v>810091.43</v>
      </c>
      <c r="Q131" s="230">
        <v>534.09</v>
      </c>
      <c r="R131" s="230">
        <v>650409</v>
      </c>
      <c r="T131" s="233">
        <v>785709</v>
      </c>
      <c r="W131" s="233">
        <v>232390.53</v>
      </c>
      <c r="X131" s="233">
        <v>62974.7</v>
      </c>
    </row>
    <row r="132" spans="1:26" x14ac:dyDescent="0.2">
      <c r="A132" s="252" t="s">
        <v>3143</v>
      </c>
      <c r="B132" s="229">
        <v>1017334.38</v>
      </c>
      <c r="D132" s="229">
        <v>107152.06</v>
      </c>
      <c r="E132" s="252">
        <v>21914.83</v>
      </c>
      <c r="F132" s="252">
        <v>159638.56</v>
      </c>
      <c r="M132" s="252">
        <v>1898238.82</v>
      </c>
      <c r="O132" s="230">
        <v>1447632.47</v>
      </c>
      <c r="P132" s="230">
        <v>95000</v>
      </c>
      <c r="Q132" s="230">
        <v>988.03</v>
      </c>
      <c r="R132" s="230">
        <v>971817.78</v>
      </c>
      <c r="T132" s="233">
        <v>1212501.78</v>
      </c>
      <c r="W132" s="233">
        <v>528957.27</v>
      </c>
      <c r="X132" s="233">
        <v>28814.98</v>
      </c>
    </row>
    <row r="133" spans="1:26" x14ac:dyDescent="0.2">
      <c r="A133" s="252" t="s">
        <v>3144</v>
      </c>
      <c r="B133" s="229">
        <v>900045.16</v>
      </c>
      <c r="D133" s="229">
        <v>62715.64</v>
      </c>
      <c r="E133" s="252">
        <v>238255.56</v>
      </c>
      <c r="F133" s="252">
        <v>26575.25</v>
      </c>
      <c r="M133" s="252">
        <v>2434424.27</v>
      </c>
      <c r="O133" s="230">
        <v>958934.35</v>
      </c>
      <c r="Q133" s="230">
        <v>134</v>
      </c>
      <c r="R133" s="230">
        <v>905880</v>
      </c>
      <c r="T133" s="233">
        <v>1123347</v>
      </c>
      <c r="W133" s="233">
        <v>389596.19</v>
      </c>
      <c r="X133" s="233">
        <v>61200.45</v>
      </c>
    </row>
    <row r="134" spans="1:26" x14ac:dyDescent="0.2">
      <c r="A134" s="252" t="s">
        <v>3145</v>
      </c>
      <c r="B134" s="229">
        <v>722352.99</v>
      </c>
      <c r="D134" s="229">
        <v>66084.3</v>
      </c>
      <c r="E134" s="252">
        <v>311975.07</v>
      </c>
      <c r="F134" s="252">
        <v>37642.46</v>
      </c>
      <c r="M134" s="252">
        <v>2150215.54</v>
      </c>
      <c r="O134" s="230">
        <v>1342187.14</v>
      </c>
      <c r="P134" s="230">
        <v>208800</v>
      </c>
      <c r="Q134" s="230">
        <v>531.72</v>
      </c>
      <c r="R134" s="230">
        <v>779944.2</v>
      </c>
      <c r="T134" s="233">
        <v>1155160.2</v>
      </c>
      <c r="W134" s="233">
        <v>715768.33</v>
      </c>
      <c r="X134" s="233">
        <v>70160.69</v>
      </c>
    </row>
    <row r="135" spans="1:26" x14ac:dyDescent="0.2">
      <c r="A135" s="252" t="s">
        <v>3208</v>
      </c>
      <c r="B135" s="229">
        <v>490290.26</v>
      </c>
      <c r="D135" s="229">
        <v>30648.81</v>
      </c>
      <c r="E135" s="252">
        <v>171843.1</v>
      </c>
      <c r="F135" s="252">
        <v>64284.31</v>
      </c>
      <c r="J135" s="233">
        <v>7</v>
      </c>
      <c r="M135" s="252">
        <v>1699412.19</v>
      </c>
      <c r="O135" s="230">
        <v>620879.21</v>
      </c>
      <c r="Q135" s="230">
        <v>420.06</v>
      </c>
      <c r="R135" s="230">
        <v>441540</v>
      </c>
      <c r="T135" s="233">
        <v>543830</v>
      </c>
      <c r="W135" s="233">
        <v>150487.88</v>
      </c>
      <c r="X135" s="233">
        <v>67398.91</v>
      </c>
    </row>
    <row r="136" spans="1:26" x14ac:dyDescent="0.2">
      <c r="A136" s="252" t="s">
        <v>3146</v>
      </c>
      <c r="B136" s="229">
        <v>1607392.93</v>
      </c>
      <c r="C136" s="229">
        <v>0</v>
      </c>
      <c r="D136" s="229">
        <v>115643.79</v>
      </c>
      <c r="E136" s="252">
        <v>748785.75</v>
      </c>
      <c r="F136" s="252">
        <v>58039.61</v>
      </c>
      <c r="H136" s="233">
        <v>33200</v>
      </c>
      <c r="J136" s="233">
        <v>15232.8</v>
      </c>
      <c r="M136" s="252">
        <v>3628521.74</v>
      </c>
      <c r="O136" s="230">
        <v>1869938.7</v>
      </c>
      <c r="Q136" s="230">
        <v>1162.25</v>
      </c>
      <c r="R136" s="230">
        <v>1801569.9</v>
      </c>
      <c r="S136" s="230">
        <v>51000</v>
      </c>
      <c r="T136" s="233">
        <v>2224759.98</v>
      </c>
      <c r="W136" s="233">
        <v>672478.18</v>
      </c>
      <c r="X136" s="233">
        <v>128964.36</v>
      </c>
    </row>
    <row r="137" spans="1:26" x14ac:dyDescent="0.2">
      <c r="A137" s="252" t="s">
        <v>3147</v>
      </c>
      <c r="B137" s="229">
        <v>734096.96</v>
      </c>
      <c r="C137" s="229">
        <v>0</v>
      </c>
      <c r="D137" s="229">
        <v>82225.240000000005</v>
      </c>
      <c r="E137" s="252">
        <v>1234778.49</v>
      </c>
      <c r="F137" s="252">
        <v>467059.29</v>
      </c>
      <c r="H137" s="233">
        <v>14600</v>
      </c>
      <c r="J137" s="233">
        <v>114050</v>
      </c>
      <c r="M137" s="252">
        <v>365872.84</v>
      </c>
      <c r="O137" s="230">
        <v>1070431.8999999999</v>
      </c>
      <c r="Q137" s="230">
        <v>358.08</v>
      </c>
      <c r="R137" s="230">
        <v>770614.6</v>
      </c>
      <c r="S137" s="230">
        <v>20000</v>
      </c>
      <c r="T137" s="233">
        <v>1044315.6</v>
      </c>
      <c r="W137" s="233">
        <v>425725.06</v>
      </c>
      <c r="X137" s="233">
        <v>189755.12</v>
      </c>
    </row>
    <row r="138" spans="1:26" x14ac:dyDescent="0.2">
      <c r="A138" s="252" t="s">
        <v>3148</v>
      </c>
      <c r="B138" s="229">
        <v>608368.61</v>
      </c>
      <c r="D138" s="229">
        <v>138311.99</v>
      </c>
      <c r="E138" s="252">
        <v>85736.14</v>
      </c>
      <c r="F138" s="252">
        <v>76028.22</v>
      </c>
      <c r="H138" s="233">
        <v>5400</v>
      </c>
      <c r="J138" s="233">
        <v>13536</v>
      </c>
      <c r="M138" s="252">
        <v>2122751.4700000002</v>
      </c>
      <c r="O138" s="230">
        <v>1103449.69</v>
      </c>
      <c r="Q138" s="230">
        <v>356.98</v>
      </c>
      <c r="R138" s="230">
        <v>1240875.3</v>
      </c>
      <c r="S138" s="230">
        <v>21000</v>
      </c>
      <c r="T138" s="233">
        <v>1535349.3</v>
      </c>
      <c r="W138" s="233">
        <v>428895.99</v>
      </c>
      <c r="X138" s="233">
        <v>14166.24</v>
      </c>
    </row>
    <row r="139" spans="1:26" x14ac:dyDescent="0.2">
      <c r="A139" s="252" t="s">
        <v>3149</v>
      </c>
      <c r="B139" s="229">
        <v>1199054.22</v>
      </c>
      <c r="C139" s="229">
        <v>0</v>
      </c>
      <c r="D139" s="229">
        <v>121605.14</v>
      </c>
      <c r="E139" s="252">
        <v>1920764.07</v>
      </c>
      <c r="F139" s="252">
        <v>221495.86</v>
      </c>
      <c r="H139" s="233">
        <v>21000</v>
      </c>
      <c r="J139" s="233">
        <v>78600</v>
      </c>
      <c r="M139" s="252">
        <v>765116.2</v>
      </c>
      <c r="O139" s="230">
        <v>1252343.22</v>
      </c>
      <c r="Q139" s="230">
        <v>897.4</v>
      </c>
      <c r="R139" s="230">
        <v>918784.3</v>
      </c>
      <c r="S139" s="230">
        <v>9000</v>
      </c>
      <c r="T139" s="233">
        <v>1236320.46</v>
      </c>
      <c r="W139" s="233">
        <v>381174.04</v>
      </c>
      <c r="X139" s="233">
        <v>178048.2</v>
      </c>
      <c r="Z139" s="233">
        <v>70000</v>
      </c>
    </row>
    <row r="140" spans="1:26" x14ac:dyDescent="0.2">
      <c r="A140" s="252" t="s">
        <v>3150</v>
      </c>
      <c r="B140" s="229">
        <v>833675.63</v>
      </c>
      <c r="C140" s="229">
        <v>0</v>
      </c>
      <c r="D140" s="229">
        <v>113541.88</v>
      </c>
      <c r="E140" s="252">
        <v>138599.87</v>
      </c>
      <c r="F140" s="252">
        <v>44981.279999999999</v>
      </c>
      <c r="H140" s="233">
        <v>18600</v>
      </c>
      <c r="J140" s="233">
        <v>15160</v>
      </c>
      <c r="M140" s="252">
        <v>3234091.19</v>
      </c>
      <c r="O140" s="230">
        <v>1533463.56</v>
      </c>
      <c r="Q140" s="230">
        <v>301.54000000000002</v>
      </c>
      <c r="R140" s="230">
        <v>537001.5</v>
      </c>
      <c r="S140" s="230">
        <v>9000</v>
      </c>
      <c r="T140" s="233">
        <v>852804.5</v>
      </c>
      <c r="W140" s="233">
        <v>481836.77</v>
      </c>
      <c r="X140" s="233">
        <v>72373.98</v>
      </c>
    </row>
    <row r="141" spans="1:26" x14ac:dyDescent="0.2">
      <c r="A141" s="252" t="s">
        <v>3151</v>
      </c>
      <c r="B141" s="229">
        <v>544700.56000000006</v>
      </c>
      <c r="C141" s="229">
        <v>7210</v>
      </c>
      <c r="D141" s="229">
        <v>140411.99</v>
      </c>
      <c r="E141" s="252">
        <v>452408.39</v>
      </c>
      <c r="F141" s="252">
        <v>95798.92</v>
      </c>
      <c r="H141" s="233">
        <v>18700</v>
      </c>
      <c r="J141" s="233">
        <v>159.9</v>
      </c>
      <c r="M141" s="252">
        <v>1809525.85</v>
      </c>
      <c r="O141" s="230">
        <v>1027062.32</v>
      </c>
      <c r="Q141" s="230">
        <v>244.23</v>
      </c>
      <c r="R141" s="230">
        <v>707610</v>
      </c>
      <c r="S141" s="230">
        <v>9000</v>
      </c>
      <c r="T141" s="233">
        <v>947271.16</v>
      </c>
      <c r="W141" s="233">
        <v>301149.24</v>
      </c>
      <c r="X141" s="233">
        <v>58524.36</v>
      </c>
    </row>
    <row r="142" spans="1:26" x14ac:dyDescent="0.2">
      <c r="A142" s="252" t="s">
        <v>3152</v>
      </c>
      <c r="B142" s="229">
        <v>1191642.17</v>
      </c>
      <c r="C142" s="229">
        <v>0</v>
      </c>
      <c r="D142" s="229">
        <v>47734.07</v>
      </c>
      <c r="E142" s="252">
        <v>967589.73</v>
      </c>
      <c r="F142" s="252">
        <v>127935.36</v>
      </c>
      <c r="H142" s="233">
        <v>18600</v>
      </c>
      <c r="J142" s="233">
        <v>35230</v>
      </c>
      <c r="M142" s="252">
        <v>1034850.95</v>
      </c>
      <c r="O142" s="230">
        <v>1617392.74</v>
      </c>
      <c r="Q142" s="230">
        <v>541.5</v>
      </c>
      <c r="R142" s="230">
        <v>539925.6</v>
      </c>
      <c r="S142" s="230">
        <v>9000</v>
      </c>
      <c r="T142" s="233">
        <v>865960.68</v>
      </c>
      <c r="W142" s="233">
        <v>595853.30000000005</v>
      </c>
      <c r="X142" s="233">
        <v>113335.12</v>
      </c>
    </row>
    <row r="143" spans="1:26" x14ac:dyDescent="0.2">
      <c r="A143" s="252" t="s">
        <v>3153</v>
      </c>
      <c r="B143" s="229">
        <v>732044.36</v>
      </c>
      <c r="C143" s="229">
        <v>0</v>
      </c>
      <c r="D143" s="229">
        <v>60506.11</v>
      </c>
      <c r="E143" s="252">
        <v>123610.69</v>
      </c>
      <c r="F143" s="252">
        <v>67282.960000000006</v>
      </c>
      <c r="H143" s="233">
        <v>5400</v>
      </c>
      <c r="J143" s="233">
        <v>75971.259999999995</v>
      </c>
      <c r="M143" s="252">
        <v>1778360.15</v>
      </c>
      <c r="O143" s="230">
        <v>1346188.89</v>
      </c>
      <c r="P143" s="230">
        <v>79100</v>
      </c>
      <c r="Q143" s="230">
        <v>461.75</v>
      </c>
      <c r="R143" s="230">
        <v>852646</v>
      </c>
      <c r="S143" s="230">
        <v>18000</v>
      </c>
      <c r="T143" s="233">
        <v>1189387.98</v>
      </c>
      <c r="W143" s="233">
        <v>678180.45</v>
      </c>
      <c r="X143" s="233">
        <v>18683.48</v>
      </c>
    </row>
    <row r="144" spans="1:26" x14ac:dyDescent="0.2">
      <c r="A144" s="252" t="s">
        <v>3154</v>
      </c>
      <c r="B144" s="229">
        <v>471382.81</v>
      </c>
      <c r="C144" s="229">
        <v>0</v>
      </c>
      <c r="D144" s="229">
        <v>76733.100000000006</v>
      </c>
      <c r="E144" s="252">
        <v>576397.97</v>
      </c>
      <c r="F144" s="252">
        <v>11897.88</v>
      </c>
      <c r="H144" s="233">
        <v>5500</v>
      </c>
      <c r="J144" s="233">
        <v>54228.25</v>
      </c>
      <c r="M144" s="252">
        <v>2463401.71</v>
      </c>
      <c r="O144" s="230">
        <v>1061874.8600000001</v>
      </c>
      <c r="P144" s="230">
        <v>174390.92</v>
      </c>
      <c r="Q144" s="230">
        <v>276.26</v>
      </c>
      <c r="R144" s="230">
        <v>751037.7</v>
      </c>
      <c r="S144" s="230">
        <v>9000</v>
      </c>
      <c r="T144" s="233">
        <v>966772.7</v>
      </c>
      <c r="W144" s="233">
        <v>665861.24</v>
      </c>
      <c r="X144" s="233">
        <v>70950.02</v>
      </c>
    </row>
    <row r="145" spans="1:26" x14ac:dyDescent="0.2">
      <c r="A145" s="252" t="s">
        <v>3155</v>
      </c>
      <c r="B145" s="229">
        <v>1091704.1200000001</v>
      </c>
      <c r="C145" s="229">
        <v>27025</v>
      </c>
      <c r="D145" s="229">
        <v>211509.79</v>
      </c>
      <c r="E145" s="252">
        <v>33858.26</v>
      </c>
      <c r="F145" s="252">
        <v>45192.24</v>
      </c>
      <c r="H145" s="233">
        <v>24300</v>
      </c>
      <c r="J145" s="233">
        <v>16209.52</v>
      </c>
      <c r="M145" s="252">
        <v>1748544.54</v>
      </c>
      <c r="O145" s="230">
        <v>1883819.56</v>
      </c>
      <c r="Q145" s="230">
        <v>677.62</v>
      </c>
      <c r="R145" s="230">
        <v>1013187</v>
      </c>
      <c r="S145" s="230">
        <v>9000</v>
      </c>
      <c r="T145" s="233">
        <v>1308508.24</v>
      </c>
      <c r="W145" s="233">
        <v>875348.72</v>
      </c>
      <c r="X145" s="233">
        <v>25876.38</v>
      </c>
    </row>
    <row r="146" spans="1:26" x14ac:dyDescent="0.2">
      <c r="A146" s="252" t="s">
        <v>3156</v>
      </c>
      <c r="B146" s="229">
        <v>1043065.99</v>
      </c>
      <c r="C146" s="229">
        <v>0</v>
      </c>
      <c r="D146" s="229">
        <v>96711.25</v>
      </c>
      <c r="E146" s="252">
        <v>1137127.97</v>
      </c>
      <c r="F146" s="252">
        <v>76293.009999999995</v>
      </c>
      <c r="H146" s="233">
        <v>21962.5</v>
      </c>
      <c r="M146" s="252">
        <v>577706.88</v>
      </c>
      <c r="O146" s="230">
        <v>1505250.35</v>
      </c>
      <c r="Q146" s="230">
        <v>633.46</v>
      </c>
      <c r="R146" s="230">
        <v>1214604.3</v>
      </c>
      <c r="S146" s="230">
        <v>9000</v>
      </c>
      <c r="T146" s="233">
        <v>1572580.38</v>
      </c>
      <c r="W146" s="233">
        <v>587667.21</v>
      </c>
      <c r="X146" s="233">
        <v>79415.960000000006</v>
      </c>
      <c r="Z146" s="233">
        <v>30000</v>
      </c>
    </row>
    <row r="147" spans="1:26" x14ac:dyDescent="0.2">
      <c r="A147" s="252" t="s">
        <v>3157</v>
      </c>
      <c r="B147" s="229">
        <v>1379252.63</v>
      </c>
      <c r="C147" s="229">
        <v>0</v>
      </c>
      <c r="D147" s="229">
        <v>247777.4</v>
      </c>
      <c r="E147" s="252">
        <v>68937.11</v>
      </c>
      <c r="F147" s="252">
        <v>105141.06</v>
      </c>
      <c r="H147" s="233">
        <v>16700</v>
      </c>
      <c r="J147" s="233">
        <v>15699.08</v>
      </c>
      <c r="M147" s="252">
        <v>3628551.99</v>
      </c>
      <c r="O147" s="230">
        <v>1748214.01</v>
      </c>
      <c r="Q147" s="230">
        <v>1049.26</v>
      </c>
      <c r="R147" s="230">
        <v>1246020.72</v>
      </c>
      <c r="S147" s="230">
        <v>9000</v>
      </c>
      <c r="T147" s="233">
        <v>1578230.72</v>
      </c>
      <c r="W147" s="233">
        <v>753651.21</v>
      </c>
      <c r="X147" s="233">
        <v>28368.959999999999</v>
      </c>
    </row>
    <row r="148" spans="1:26" x14ac:dyDescent="0.2">
      <c r="A148" s="252" t="s">
        <v>3158</v>
      </c>
      <c r="B148" s="229">
        <v>1318323.73</v>
      </c>
      <c r="C148" s="229">
        <v>0</v>
      </c>
      <c r="D148" s="229">
        <v>96077.19</v>
      </c>
      <c r="E148" s="252">
        <v>519574.61</v>
      </c>
      <c r="F148" s="252">
        <v>115978.78</v>
      </c>
      <c r="H148" s="233">
        <v>5400</v>
      </c>
      <c r="J148" s="233">
        <v>212500</v>
      </c>
      <c r="M148" s="252">
        <v>2252597.11</v>
      </c>
      <c r="O148" s="230">
        <v>1356879.88</v>
      </c>
      <c r="Q148" s="230">
        <v>777.38</v>
      </c>
      <c r="R148" s="230">
        <v>786102.1</v>
      </c>
      <c r="S148" s="230">
        <v>18000</v>
      </c>
      <c r="T148" s="233">
        <v>1060096.1000000001</v>
      </c>
      <c r="W148" s="233">
        <v>450606.37</v>
      </c>
      <c r="X148" s="233">
        <v>131066.28</v>
      </c>
    </row>
    <row r="149" spans="1:26" x14ac:dyDescent="0.2">
      <c r="A149" s="252" t="s">
        <v>3159</v>
      </c>
      <c r="B149" s="229">
        <v>224828.76</v>
      </c>
      <c r="D149" s="229">
        <v>47324.68</v>
      </c>
      <c r="E149" s="252">
        <v>1291046.79</v>
      </c>
      <c r="F149" s="252">
        <v>22036.639999999999</v>
      </c>
      <c r="H149" s="233">
        <v>5500</v>
      </c>
      <c r="J149" s="233">
        <v>214.11</v>
      </c>
      <c r="L149" s="252">
        <v>-330</v>
      </c>
      <c r="M149" s="252">
        <v>605433.22</v>
      </c>
      <c r="O149" s="230">
        <v>668373.81000000006</v>
      </c>
      <c r="Q149" s="230">
        <v>303.17</v>
      </c>
      <c r="R149" s="230">
        <v>602154</v>
      </c>
      <c r="T149" s="233">
        <v>837223</v>
      </c>
      <c r="W149" s="233">
        <v>345109.76000000001</v>
      </c>
      <c r="X149" s="233">
        <v>73374</v>
      </c>
      <c r="Z149" s="233">
        <v>30000</v>
      </c>
    </row>
    <row r="150" spans="1:26" x14ac:dyDescent="0.2">
      <c r="A150" s="252" t="s">
        <v>3160</v>
      </c>
      <c r="B150" s="229">
        <v>645032.78</v>
      </c>
      <c r="C150" s="229">
        <v>0</v>
      </c>
      <c r="D150" s="229">
        <v>111995.23</v>
      </c>
      <c r="E150" s="252">
        <v>1308146.8999999999</v>
      </c>
      <c r="F150" s="252">
        <v>37285.620000000003</v>
      </c>
      <c r="H150" s="233">
        <v>9500</v>
      </c>
      <c r="J150" s="233">
        <v>85694.05</v>
      </c>
      <c r="L150" s="252">
        <v>81373.11</v>
      </c>
      <c r="M150" s="252">
        <v>698047.3</v>
      </c>
      <c r="O150" s="230">
        <v>795382.12</v>
      </c>
      <c r="Q150" s="230">
        <v>487.41</v>
      </c>
      <c r="R150" s="230">
        <v>864927</v>
      </c>
      <c r="S150" s="230">
        <v>18000</v>
      </c>
      <c r="T150" s="233">
        <v>1088970</v>
      </c>
      <c r="W150" s="233">
        <v>318972.39</v>
      </c>
      <c r="X150" s="233">
        <v>69342.12</v>
      </c>
      <c r="Z150" s="233">
        <v>43130</v>
      </c>
    </row>
    <row r="151" spans="1:26" x14ac:dyDescent="0.2">
      <c r="A151" s="252" t="s">
        <v>3161</v>
      </c>
      <c r="B151" s="229">
        <v>339783.71</v>
      </c>
      <c r="C151" s="229">
        <v>0</v>
      </c>
      <c r="D151" s="229">
        <v>82219.490000000005</v>
      </c>
      <c r="E151" s="252">
        <v>927184.4</v>
      </c>
      <c r="F151" s="252">
        <v>32291.02</v>
      </c>
      <c r="H151" s="233">
        <v>5400</v>
      </c>
      <c r="J151" s="233">
        <v>39590.33</v>
      </c>
      <c r="M151" s="252">
        <v>399608.02</v>
      </c>
      <c r="O151" s="230">
        <v>812336.11</v>
      </c>
      <c r="P151" s="230">
        <v>16000</v>
      </c>
      <c r="R151" s="230">
        <v>583909.9</v>
      </c>
      <c r="S151" s="230">
        <v>9000</v>
      </c>
      <c r="T151" s="233">
        <v>796429.9</v>
      </c>
      <c r="W151" s="233">
        <v>296399.06</v>
      </c>
      <c r="X151" s="233">
        <v>55578</v>
      </c>
      <c r="Z151" s="233">
        <v>40000</v>
      </c>
    </row>
    <row r="152" spans="1:26" x14ac:dyDescent="0.2">
      <c r="A152" s="252" t="s">
        <v>3162</v>
      </c>
      <c r="B152" s="229">
        <v>585474.86</v>
      </c>
      <c r="C152" s="229">
        <v>0</v>
      </c>
      <c r="D152" s="229">
        <v>104357.43</v>
      </c>
      <c r="E152" s="252">
        <v>319079.18</v>
      </c>
      <c r="F152" s="252">
        <v>155847.15</v>
      </c>
      <c r="H152" s="233">
        <v>21000</v>
      </c>
      <c r="J152" s="233">
        <v>82050.460000000006</v>
      </c>
      <c r="L152" s="252">
        <v>25761.17</v>
      </c>
      <c r="M152" s="252">
        <v>1677902.08</v>
      </c>
      <c r="O152" s="230">
        <v>1033812.88</v>
      </c>
      <c r="Q152" s="230">
        <v>181.26</v>
      </c>
      <c r="R152" s="230">
        <v>657129.9</v>
      </c>
      <c r="S152" s="230">
        <v>9000</v>
      </c>
      <c r="T152" s="233">
        <v>954913.9</v>
      </c>
      <c r="W152" s="233">
        <v>290177.43</v>
      </c>
      <c r="X152" s="233">
        <v>50571.839999999997</v>
      </c>
      <c r="Z152" s="233">
        <v>30000</v>
      </c>
    </row>
    <row r="153" spans="1:26" x14ac:dyDescent="0.2">
      <c r="A153" s="252" t="s">
        <v>3163</v>
      </c>
      <c r="B153" s="229">
        <v>643128</v>
      </c>
      <c r="C153" s="229">
        <v>28210</v>
      </c>
      <c r="D153" s="229">
        <v>189796.7</v>
      </c>
      <c r="E153" s="252">
        <v>887394.83</v>
      </c>
      <c r="F153" s="252">
        <v>78715.77</v>
      </c>
      <c r="H153" s="233">
        <v>14400</v>
      </c>
      <c r="J153" s="233">
        <v>65747.600000000006</v>
      </c>
      <c r="M153" s="252">
        <v>511906.95</v>
      </c>
      <c r="O153" s="230">
        <v>1524299.52</v>
      </c>
      <c r="Q153" s="230">
        <v>188.06</v>
      </c>
      <c r="R153" s="230">
        <v>1559386.5</v>
      </c>
      <c r="S153" s="230">
        <v>36000</v>
      </c>
      <c r="T153" s="233">
        <v>1962096.5</v>
      </c>
      <c r="W153" s="233">
        <v>480384.15</v>
      </c>
      <c r="X153" s="233">
        <v>68906.399999999994</v>
      </c>
      <c r="Z153" s="233">
        <v>100000</v>
      </c>
    </row>
    <row r="154" spans="1:26" x14ac:dyDescent="0.2">
      <c r="A154" s="252" t="s">
        <v>3164</v>
      </c>
      <c r="B154" s="229">
        <v>1301217.04</v>
      </c>
      <c r="C154" s="229">
        <v>0</v>
      </c>
      <c r="D154" s="229">
        <v>188188</v>
      </c>
      <c r="E154" s="252">
        <v>854791.26</v>
      </c>
      <c r="F154" s="252">
        <v>191079.54</v>
      </c>
      <c r="H154" s="233">
        <v>12725</v>
      </c>
      <c r="J154" s="233">
        <v>155300</v>
      </c>
      <c r="M154" s="252">
        <v>3252587.34</v>
      </c>
      <c r="O154" s="230">
        <v>1499535.11</v>
      </c>
      <c r="Q154" s="230">
        <v>878.65</v>
      </c>
      <c r="R154" s="230">
        <v>1174133.7</v>
      </c>
      <c r="S154" s="230">
        <v>27000</v>
      </c>
      <c r="T154" s="233">
        <v>1575859.7</v>
      </c>
      <c r="W154" s="233">
        <v>589202.15</v>
      </c>
      <c r="X154" s="233">
        <v>130437.66</v>
      </c>
    </row>
    <row r="155" spans="1:26" x14ac:dyDescent="0.2">
      <c r="A155" s="252" t="s">
        <v>3209</v>
      </c>
      <c r="B155" s="229">
        <v>796285.42</v>
      </c>
      <c r="C155" s="229">
        <v>0</v>
      </c>
      <c r="D155" s="229">
        <v>153561.74</v>
      </c>
      <c r="E155" s="252">
        <v>1639595.48</v>
      </c>
      <c r="F155" s="252">
        <v>124978.05</v>
      </c>
      <c r="H155" s="233">
        <v>5400</v>
      </c>
      <c r="J155" s="233">
        <v>20150</v>
      </c>
      <c r="M155" s="252">
        <v>2705484.32</v>
      </c>
      <c r="O155" s="230">
        <v>1051192.1499999999</v>
      </c>
      <c r="Q155" s="230">
        <v>611.96</v>
      </c>
      <c r="R155" s="230">
        <v>632344</v>
      </c>
      <c r="S155" s="230">
        <v>9000</v>
      </c>
      <c r="T155" s="233">
        <v>881218.08</v>
      </c>
      <c r="W155" s="233">
        <v>389633.75</v>
      </c>
      <c r="X155" s="233">
        <v>85295.46</v>
      </c>
    </row>
    <row r="156" spans="1:26" x14ac:dyDescent="0.2">
      <c r="A156" s="252" t="s">
        <v>3165</v>
      </c>
      <c r="B156" s="229">
        <v>493461.56</v>
      </c>
      <c r="D156" s="229">
        <v>71318.05</v>
      </c>
      <c r="E156" s="252">
        <v>438342.98</v>
      </c>
      <c r="F156" s="252">
        <v>325633.11</v>
      </c>
      <c r="H156" s="233">
        <v>56035</v>
      </c>
      <c r="L156" s="252">
        <v>50662.5</v>
      </c>
      <c r="M156" s="252">
        <v>1733406.94</v>
      </c>
      <c r="O156" s="230">
        <v>932432.25</v>
      </c>
      <c r="P156" s="230">
        <v>215000</v>
      </c>
      <c r="Q156" s="230">
        <v>479.05</v>
      </c>
      <c r="R156" s="230">
        <v>1138380</v>
      </c>
      <c r="S156" s="230">
        <v>6100</v>
      </c>
      <c r="T156" s="233">
        <v>1670642</v>
      </c>
      <c r="W156" s="233">
        <v>361848.93</v>
      </c>
      <c r="X156" s="233">
        <v>154976.57999999999</v>
      </c>
      <c r="Z156" s="233">
        <v>6120</v>
      </c>
    </row>
    <row r="157" spans="1:26" x14ac:dyDescent="0.2">
      <c r="A157" s="252" t="s">
        <v>3166</v>
      </c>
      <c r="B157" s="229">
        <v>542537.39</v>
      </c>
      <c r="D157" s="229">
        <v>29622.91</v>
      </c>
      <c r="E157" s="252">
        <v>140440.06</v>
      </c>
      <c r="F157" s="252">
        <v>67014.5</v>
      </c>
      <c r="H157" s="233">
        <v>14877.5</v>
      </c>
      <c r="L157" s="252">
        <v>-0.6</v>
      </c>
      <c r="M157" s="252">
        <v>1890457.72</v>
      </c>
      <c r="O157" s="230">
        <v>662474.6</v>
      </c>
      <c r="P157" s="230">
        <v>275000</v>
      </c>
      <c r="Q157" s="230">
        <v>431.1</v>
      </c>
      <c r="R157" s="230">
        <v>583320</v>
      </c>
      <c r="S157" s="230">
        <v>15000</v>
      </c>
      <c r="T157" s="233">
        <v>889798</v>
      </c>
      <c r="W157" s="233">
        <v>266206.92</v>
      </c>
      <c r="X157" s="233">
        <v>68029.98</v>
      </c>
    </row>
    <row r="158" spans="1:26" x14ac:dyDescent="0.2">
      <c r="A158" s="252" t="s">
        <v>3167</v>
      </c>
      <c r="B158" s="229">
        <v>401947.99</v>
      </c>
      <c r="D158" s="229">
        <v>67231.399999999994</v>
      </c>
      <c r="E158" s="252">
        <v>2123676.1</v>
      </c>
      <c r="F158" s="252">
        <v>187573.25</v>
      </c>
      <c r="H158" s="233">
        <v>20700</v>
      </c>
      <c r="J158" s="233">
        <v>620.09</v>
      </c>
      <c r="L158" s="252">
        <v>63435.14</v>
      </c>
      <c r="M158" s="252">
        <v>715300.29</v>
      </c>
      <c r="O158" s="230">
        <v>1108748.96</v>
      </c>
      <c r="P158" s="230">
        <v>140000</v>
      </c>
      <c r="Q158" s="230">
        <v>606.21</v>
      </c>
      <c r="R158" s="230">
        <v>674080</v>
      </c>
      <c r="S158" s="230">
        <v>9000</v>
      </c>
      <c r="T158" s="233">
        <v>1172929</v>
      </c>
      <c r="W158" s="233">
        <v>413765.76</v>
      </c>
      <c r="X158" s="233">
        <v>152494.51</v>
      </c>
    </row>
    <row r="159" spans="1:26" x14ac:dyDescent="0.2">
      <c r="A159" s="252" t="s">
        <v>3168</v>
      </c>
      <c r="B159" s="229">
        <v>369840.41</v>
      </c>
      <c r="D159" s="229">
        <v>102248.86</v>
      </c>
      <c r="E159" s="252">
        <v>206070.38</v>
      </c>
      <c r="F159" s="252">
        <v>170374.88</v>
      </c>
      <c r="H159" s="233">
        <v>15900</v>
      </c>
      <c r="J159" s="233">
        <v>651</v>
      </c>
      <c r="L159" s="252">
        <v>-1884</v>
      </c>
      <c r="M159" s="252">
        <v>1595931.52</v>
      </c>
      <c r="O159" s="230">
        <v>1050707.1599999999</v>
      </c>
      <c r="P159" s="230">
        <v>50000</v>
      </c>
      <c r="Q159" s="230">
        <v>698.06</v>
      </c>
      <c r="R159" s="230">
        <v>542140</v>
      </c>
      <c r="T159" s="233">
        <v>1061149</v>
      </c>
      <c r="W159" s="233">
        <v>477456.36</v>
      </c>
      <c r="X159" s="233">
        <v>82326.66</v>
      </c>
    </row>
    <row r="160" spans="1:26" x14ac:dyDescent="0.2">
      <c r="A160" s="252" t="s">
        <v>3169</v>
      </c>
      <c r="B160" s="229">
        <v>454323.14</v>
      </c>
      <c r="D160" s="229">
        <v>45060.85</v>
      </c>
      <c r="E160" s="252">
        <v>269522.15000000002</v>
      </c>
      <c r="F160" s="252">
        <v>187600.1</v>
      </c>
      <c r="G160" s="233">
        <v>2000</v>
      </c>
      <c r="H160" s="233">
        <v>53325.5</v>
      </c>
      <c r="J160" s="233">
        <v>0</v>
      </c>
      <c r="L160" s="252">
        <v>11000</v>
      </c>
      <c r="M160" s="252">
        <v>2218013.29</v>
      </c>
      <c r="O160" s="230">
        <v>559674.49</v>
      </c>
      <c r="P160" s="230">
        <v>149001</v>
      </c>
      <c r="Q160" s="230">
        <v>161.55000000000001</v>
      </c>
      <c r="R160" s="230">
        <v>824477.4</v>
      </c>
      <c r="S160" s="230">
        <v>1</v>
      </c>
      <c r="T160" s="233">
        <v>1026257.4</v>
      </c>
      <c r="W160" s="233">
        <v>183704.98</v>
      </c>
      <c r="X160" s="233">
        <v>81181.789999999994</v>
      </c>
      <c r="Y160" s="233">
        <v>2984.66</v>
      </c>
    </row>
    <row r="161" spans="1:25" x14ac:dyDescent="0.2">
      <c r="A161" s="252" t="s">
        <v>3170</v>
      </c>
      <c r="B161" s="229">
        <v>302546.34000000003</v>
      </c>
      <c r="D161" s="229">
        <v>62080.69</v>
      </c>
      <c r="E161" s="252">
        <v>118251</v>
      </c>
      <c r="F161" s="252">
        <v>527299.37</v>
      </c>
      <c r="J161" s="233">
        <v>847.66</v>
      </c>
      <c r="M161" s="252">
        <v>1904185.77</v>
      </c>
      <c r="O161" s="230">
        <v>778736.09</v>
      </c>
      <c r="P161" s="230">
        <v>58135</v>
      </c>
      <c r="Q161" s="230">
        <v>311.02999999999997</v>
      </c>
      <c r="R161" s="230">
        <v>1418124.8</v>
      </c>
      <c r="S161" s="230">
        <v>1</v>
      </c>
      <c r="T161" s="233">
        <v>1797458.8</v>
      </c>
      <c r="W161" s="233">
        <v>198378.01</v>
      </c>
      <c r="X161" s="233">
        <v>115848.34</v>
      </c>
      <c r="Y161" s="233">
        <v>1</v>
      </c>
    </row>
    <row r="162" spans="1:25" x14ac:dyDescent="0.2">
      <c r="A162" s="252" t="s">
        <v>3171</v>
      </c>
      <c r="B162" s="229">
        <v>171598.39</v>
      </c>
      <c r="D162" s="229">
        <v>33742.33</v>
      </c>
      <c r="E162" s="252">
        <v>373480.45</v>
      </c>
      <c r="F162" s="252">
        <v>590439.06000000006</v>
      </c>
      <c r="J162" s="233">
        <v>66.709999999999994</v>
      </c>
      <c r="M162" s="252">
        <v>2050038.21</v>
      </c>
      <c r="O162" s="230">
        <v>586842.59</v>
      </c>
      <c r="P162" s="230">
        <v>31575</v>
      </c>
      <c r="Q162" s="230">
        <v>282.2</v>
      </c>
      <c r="R162" s="230">
        <v>795814</v>
      </c>
      <c r="T162" s="233">
        <v>1076351</v>
      </c>
      <c r="W162" s="233">
        <v>239654.93</v>
      </c>
      <c r="X162" s="233">
        <v>121828.17</v>
      </c>
      <c r="Y162" s="233">
        <v>17</v>
      </c>
    </row>
    <row r="163" spans="1:25" x14ac:dyDescent="0.2">
      <c r="A163" s="252" t="s">
        <v>3172</v>
      </c>
      <c r="B163" s="229">
        <v>357679.43</v>
      </c>
      <c r="D163" s="229">
        <v>60396.62</v>
      </c>
      <c r="E163" s="252">
        <v>1579190.72</v>
      </c>
      <c r="F163" s="252">
        <v>298442.81</v>
      </c>
      <c r="J163" s="233">
        <v>3960</v>
      </c>
      <c r="L163" s="252">
        <v>1</v>
      </c>
      <c r="M163" s="252">
        <v>345682.71</v>
      </c>
      <c r="O163" s="230">
        <v>1021385.53</v>
      </c>
      <c r="P163" s="230">
        <v>139700</v>
      </c>
      <c r="Q163" s="230">
        <v>551.70000000000005</v>
      </c>
      <c r="R163" s="230">
        <v>1203552</v>
      </c>
      <c r="T163" s="233">
        <v>1599772</v>
      </c>
      <c r="W163" s="233">
        <v>601180.88</v>
      </c>
      <c r="X163" s="233">
        <v>215532.5</v>
      </c>
      <c r="Y163" s="233">
        <v>83568.05</v>
      </c>
    </row>
    <row r="164" spans="1:25" x14ac:dyDescent="0.2">
      <c r="A164" s="252" t="s">
        <v>3173</v>
      </c>
      <c r="B164" s="229">
        <v>413330.17</v>
      </c>
      <c r="D164" s="229">
        <v>58707.9</v>
      </c>
      <c r="E164" s="252">
        <v>809202.03</v>
      </c>
      <c r="F164" s="252">
        <v>230530.1</v>
      </c>
      <c r="H164" s="233">
        <v>11361.65</v>
      </c>
      <c r="J164" s="233">
        <v>4.68</v>
      </c>
      <c r="M164" s="252">
        <v>633085.80000000005</v>
      </c>
      <c r="O164" s="230">
        <v>419058.26</v>
      </c>
      <c r="Q164" s="230">
        <v>621.6</v>
      </c>
      <c r="R164" s="230">
        <v>593820</v>
      </c>
      <c r="S164" s="230">
        <v>15050</v>
      </c>
      <c r="T164" s="233">
        <v>763606</v>
      </c>
      <c r="W164" s="233">
        <v>287974.75</v>
      </c>
      <c r="X164" s="233">
        <v>93496.68</v>
      </c>
    </row>
    <row r="165" spans="1:25" x14ac:dyDescent="0.2">
      <c r="A165" s="252" t="s">
        <v>3174</v>
      </c>
      <c r="B165" s="229">
        <v>1152253.22</v>
      </c>
      <c r="D165" s="229">
        <v>33363.21</v>
      </c>
      <c r="E165" s="252">
        <v>78460.11</v>
      </c>
      <c r="F165" s="252">
        <v>257954.33</v>
      </c>
      <c r="G165" s="233">
        <v>1500</v>
      </c>
      <c r="H165" s="233">
        <v>49797.02</v>
      </c>
      <c r="J165" s="233">
        <v>0</v>
      </c>
      <c r="L165" s="252">
        <v>46.73</v>
      </c>
      <c r="M165" s="252">
        <v>1315994.6399999999</v>
      </c>
      <c r="O165" s="230">
        <v>627368.48</v>
      </c>
      <c r="P165" s="230">
        <v>63000</v>
      </c>
      <c r="Q165" s="230">
        <v>1731.9</v>
      </c>
      <c r="R165" s="230">
        <v>1068962</v>
      </c>
      <c r="S165" s="230">
        <v>109162</v>
      </c>
      <c r="T165" s="233">
        <v>1354744</v>
      </c>
      <c r="W165" s="233">
        <v>478822.6</v>
      </c>
      <c r="X165" s="233">
        <v>22863.79</v>
      </c>
    </row>
    <row r="166" spans="1:25" x14ac:dyDescent="0.2">
      <c r="A166" s="252" t="s">
        <v>3175</v>
      </c>
      <c r="B166" s="229">
        <v>449399.09</v>
      </c>
      <c r="D166" s="229">
        <v>52761.57</v>
      </c>
      <c r="E166" s="252">
        <v>102004.22</v>
      </c>
      <c r="F166" s="252">
        <v>627382.48</v>
      </c>
      <c r="G166" s="233">
        <v>9303</v>
      </c>
      <c r="H166" s="233">
        <v>44504</v>
      </c>
      <c r="J166" s="233">
        <v>35.340000000000003</v>
      </c>
      <c r="M166" s="252">
        <v>1954472.19</v>
      </c>
      <c r="O166" s="230">
        <v>717862.44</v>
      </c>
      <c r="P166" s="230">
        <v>50000</v>
      </c>
      <c r="Q166" s="230">
        <v>623.34</v>
      </c>
      <c r="R166" s="230">
        <v>998300</v>
      </c>
      <c r="S166" s="230">
        <v>21070</v>
      </c>
      <c r="T166" s="233">
        <v>1262430</v>
      </c>
      <c r="W166" s="233">
        <v>409162.06</v>
      </c>
      <c r="X166" s="233">
        <v>104787.48</v>
      </c>
    </row>
    <row r="167" spans="1:25" x14ac:dyDescent="0.2">
      <c r="A167" s="252" t="s">
        <v>3176</v>
      </c>
      <c r="B167" s="229">
        <v>479153.86</v>
      </c>
      <c r="D167" s="229">
        <v>39369.49</v>
      </c>
      <c r="E167" s="252">
        <v>421433.1</v>
      </c>
      <c r="F167" s="252">
        <v>49628.57</v>
      </c>
      <c r="G167" s="233">
        <v>20510</v>
      </c>
      <c r="H167" s="233">
        <v>55919</v>
      </c>
      <c r="J167" s="233">
        <v>31.15</v>
      </c>
      <c r="L167" s="252">
        <v>13800</v>
      </c>
      <c r="M167" s="252">
        <v>1659140.58</v>
      </c>
      <c r="O167" s="230">
        <v>636512.63</v>
      </c>
      <c r="P167" s="230">
        <v>16000</v>
      </c>
      <c r="Q167" s="230">
        <v>674.47</v>
      </c>
      <c r="R167" s="230">
        <v>848612</v>
      </c>
      <c r="S167" s="230">
        <v>15000</v>
      </c>
      <c r="T167" s="233">
        <v>1042709</v>
      </c>
      <c r="W167" s="233">
        <v>341069.1</v>
      </c>
      <c r="X167" s="233">
        <v>65718.3</v>
      </c>
    </row>
    <row r="168" spans="1:25" x14ac:dyDescent="0.2">
      <c r="A168" s="252" t="s">
        <v>3177</v>
      </c>
      <c r="B168" s="229">
        <v>119853.54</v>
      </c>
      <c r="D168" s="229">
        <v>76399.14</v>
      </c>
      <c r="E168" s="252">
        <v>309548.38</v>
      </c>
      <c r="F168" s="252">
        <v>131355.51999999999</v>
      </c>
      <c r="G168" s="233">
        <v>17880</v>
      </c>
      <c r="H168" s="233">
        <v>18525</v>
      </c>
      <c r="J168" s="233">
        <v>380.98</v>
      </c>
      <c r="M168" s="252">
        <v>3430123.36</v>
      </c>
      <c r="O168" s="230">
        <v>641671.5</v>
      </c>
      <c r="R168" s="230">
        <v>1351800</v>
      </c>
      <c r="S168" s="230">
        <v>27245</v>
      </c>
      <c r="T168" s="233">
        <v>1612800</v>
      </c>
      <c r="W168" s="233">
        <v>454487.52</v>
      </c>
      <c r="X168" s="233">
        <v>99322.29</v>
      </c>
    </row>
    <row r="169" spans="1:25" x14ac:dyDescent="0.2">
      <c r="A169" s="252" t="s">
        <v>3178</v>
      </c>
      <c r="B169" s="229">
        <v>580543.44999999995</v>
      </c>
      <c r="C169" s="229">
        <v>6760</v>
      </c>
      <c r="D169" s="229">
        <v>67338.7</v>
      </c>
      <c r="E169" s="252">
        <v>431732.87</v>
      </c>
      <c r="F169" s="252">
        <v>106971.89</v>
      </c>
      <c r="J169" s="233">
        <v>1060.56</v>
      </c>
      <c r="M169" s="252">
        <v>2074034.47</v>
      </c>
      <c r="O169" s="230">
        <v>737858.33</v>
      </c>
      <c r="Q169" s="230">
        <v>676.9</v>
      </c>
      <c r="R169" s="230">
        <v>608070</v>
      </c>
      <c r="T169" s="233">
        <v>914256</v>
      </c>
      <c r="W169" s="233">
        <v>289042.87</v>
      </c>
      <c r="X169" s="233">
        <v>16652.16</v>
      </c>
    </row>
    <row r="170" spans="1:25" x14ac:dyDescent="0.2">
      <c r="A170" s="252" t="s">
        <v>3179</v>
      </c>
      <c r="B170" s="229">
        <v>818197.52</v>
      </c>
      <c r="D170" s="229">
        <v>46358.07</v>
      </c>
      <c r="E170" s="252">
        <v>156702.39000000001</v>
      </c>
      <c r="F170" s="252">
        <v>619802.06000000006</v>
      </c>
      <c r="J170" s="233">
        <v>1377.97</v>
      </c>
      <c r="L170" s="252">
        <v>642948.25</v>
      </c>
      <c r="M170" s="252">
        <v>2188176.4900000002</v>
      </c>
      <c r="O170" s="230">
        <v>1158584.43</v>
      </c>
      <c r="Q170" s="230">
        <v>903.81</v>
      </c>
      <c r="R170" s="230">
        <v>874460</v>
      </c>
      <c r="T170" s="233">
        <v>1289632</v>
      </c>
      <c r="W170" s="233">
        <v>509120.61</v>
      </c>
      <c r="X170" s="233">
        <v>85145.7</v>
      </c>
    </row>
    <row r="171" spans="1:25" x14ac:dyDescent="0.2">
      <c r="A171" s="252" t="s">
        <v>3180</v>
      </c>
      <c r="B171" s="229">
        <v>454515.77</v>
      </c>
      <c r="D171" s="229">
        <v>51732.03</v>
      </c>
      <c r="E171" s="252">
        <v>395085.99</v>
      </c>
      <c r="F171" s="252">
        <v>665987.27</v>
      </c>
      <c r="J171" s="233">
        <v>197</v>
      </c>
      <c r="M171" s="252">
        <v>1890317.34</v>
      </c>
      <c r="O171" s="230">
        <v>678682.87</v>
      </c>
      <c r="Q171" s="230">
        <v>577.98</v>
      </c>
      <c r="R171" s="230">
        <v>742080</v>
      </c>
      <c r="S171" s="230">
        <v>2000</v>
      </c>
      <c r="T171" s="233">
        <v>971988</v>
      </c>
      <c r="W171" s="233">
        <v>430945.41</v>
      </c>
      <c r="X171" s="233">
        <v>40239.660000000003</v>
      </c>
    </row>
    <row r="172" spans="1:25" x14ac:dyDescent="0.2">
      <c r="A172" s="252" t="s">
        <v>3181</v>
      </c>
      <c r="B172" s="229">
        <v>943934.04</v>
      </c>
      <c r="C172" s="229">
        <v>6760</v>
      </c>
      <c r="D172" s="229">
        <v>48419.06</v>
      </c>
      <c r="E172" s="252">
        <v>432666.86</v>
      </c>
      <c r="F172" s="252">
        <v>94784.27</v>
      </c>
      <c r="J172" s="233">
        <v>1151.17</v>
      </c>
      <c r="M172" s="252">
        <v>2400624.13</v>
      </c>
      <c r="O172" s="230">
        <v>954002.36</v>
      </c>
      <c r="P172" s="230">
        <v>177880</v>
      </c>
      <c r="Q172" s="230">
        <v>878.89</v>
      </c>
      <c r="R172" s="230">
        <v>1205260</v>
      </c>
      <c r="S172" s="230">
        <v>3000</v>
      </c>
      <c r="T172" s="233">
        <v>1473952</v>
      </c>
      <c r="W172" s="233">
        <v>415727.15</v>
      </c>
      <c r="X172" s="233">
        <v>99043.78</v>
      </c>
    </row>
    <row r="173" spans="1:25" x14ac:dyDescent="0.2">
      <c r="A173" s="252" t="s">
        <v>3182</v>
      </c>
      <c r="B173" s="229">
        <v>1379061.87</v>
      </c>
      <c r="D173" s="229">
        <v>63094.79</v>
      </c>
      <c r="E173" s="252">
        <v>108274</v>
      </c>
      <c r="F173" s="252">
        <v>403875.24</v>
      </c>
      <c r="J173" s="233">
        <v>616.98</v>
      </c>
      <c r="L173" s="252">
        <v>0.05</v>
      </c>
      <c r="M173" s="252">
        <v>1658240.02</v>
      </c>
      <c r="O173" s="230">
        <v>1390038.91</v>
      </c>
      <c r="P173" s="230">
        <v>61450</v>
      </c>
      <c r="Q173" s="230">
        <v>1394.73</v>
      </c>
      <c r="R173" s="230">
        <v>843290</v>
      </c>
      <c r="S173" s="230">
        <v>1500</v>
      </c>
      <c r="T173" s="233">
        <v>1288550</v>
      </c>
      <c r="W173" s="233">
        <v>536991.11</v>
      </c>
      <c r="X173" s="233">
        <v>84418.91</v>
      </c>
    </row>
    <row r="174" spans="1:25" x14ac:dyDescent="0.2">
      <c r="A174" s="252" t="s">
        <v>3183</v>
      </c>
      <c r="B174" s="229">
        <v>1025527.4</v>
      </c>
      <c r="D174" s="229">
        <v>54521.25</v>
      </c>
      <c r="E174" s="252">
        <v>411990.82</v>
      </c>
      <c r="F174" s="252">
        <v>79830.429999999993</v>
      </c>
      <c r="J174" s="233">
        <v>552.20000000000005</v>
      </c>
      <c r="L174" s="252">
        <v>23473.56</v>
      </c>
      <c r="M174" s="252">
        <v>2400624.13</v>
      </c>
      <c r="O174" s="230">
        <v>1556854.14</v>
      </c>
      <c r="Q174" s="230">
        <v>893.31</v>
      </c>
      <c r="R174" s="230">
        <v>844650</v>
      </c>
      <c r="S174" s="230">
        <v>5100</v>
      </c>
      <c r="T174" s="233">
        <v>1296237.8400000001</v>
      </c>
      <c r="W174" s="233">
        <v>611524.74</v>
      </c>
      <c r="X174" s="233">
        <v>55151.34</v>
      </c>
    </row>
    <row r="175" spans="1:25" x14ac:dyDescent="0.2">
      <c r="A175" s="252" t="s">
        <v>3184</v>
      </c>
      <c r="B175" s="229">
        <v>1405381.81</v>
      </c>
      <c r="D175" s="229">
        <v>128108.09</v>
      </c>
      <c r="E175" s="252">
        <v>116077.87</v>
      </c>
      <c r="F175" s="252">
        <v>67967.7</v>
      </c>
      <c r="J175" s="233">
        <v>65.42</v>
      </c>
      <c r="M175" s="252">
        <v>1908740.29</v>
      </c>
      <c r="N175" s="230">
        <v>1246.73</v>
      </c>
      <c r="O175" s="230">
        <v>847673.56</v>
      </c>
      <c r="P175" s="230">
        <v>336060</v>
      </c>
      <c r="R175" s="230">
        <v>940172</v>
      </c>
      <c r="S175" s="230">
        <v>232105.5</v>
      </c>
      <c r="T175" s="233">
        <v>1261406</v>
      </c>
      <c r="W175" s="233">
        <v>349138.58</v>
      </c>
      <c r="X175" s="233">
        <v>32404.14</v>
      </c>
    </row>
    <row r="176" spans="1:25" x14ac:dyDescent="0.2">
      <c r="A176" s="252" t="s">
        <v>3185</v>
      </c>
      <c r="B176" s="229">
        <v>1039186.49</v>
      </c>
      <c r="D176" s="229">
        <v>82554.52</v>
      </c>
      <c r="E176" s="252">
        <v>348694.73</v>
      </c>
      <c r="F176" s="252">
        <v>150052.34</v>
      </c>
      <c r="J176" s="233">
        <v>660.62</v>
      </c>
      <c r="L176" s="252">
        <v>246.5</v>
      </c>
      <c r="M176" s="252">
        <v>2036218.61</v>
      </c>
      <c r="N176" s="230">
        <v>62.77</v>
      </c>
      <c r="O176" s="230">
        <v>1111782.78</v>
      </c>
      <c r="P176" s="230">
        <v>80000</v>
      </c>
      <c r="Q176" s="230">
        <v>996.29</v>
      </c>
      <c r="R176" s="230">
        <v>838733.31</v>
      </c>
      <c r="S176" s="230">
        <v>5800</v>
      </c>
      <c r="T176" s="233">
        <v>1227167.31</v>
      </c>
      <c r="W176" s="233">
        <v>431172.99</v>
      </c>
      <c r="X176" s="233">
        <v>111984.1</v>
      </c>
    </row>
    <row r="177" spans="1:24" x14ac:dyDescent="0.2">
      <c r="A177" s="252" t="s">
        <v>3186</v>
      </c>
      <c r="B177" s="229">
        <v>874777.89</v>
      </c>
      <c r="D177" s="229">
        <v>112047.41</v>
      </c>
      <c r="E177" s="252">
        <v>-317.61</v>
      </c>
      <c r="F177" s="252">
        <v>167116.96</v>
      </c>
      <c r="J177" s="233">
        <v>606.88</v>
      </c>
      <c r="L177" s="252">
        <v>1992.11</v>
      </c>
      <c r="M177" s="252">
        <v>2581996.2400000002</v>
      </c>
      <c r="N177" s="230">
        <v>893.35</v>
      </c>
      <c r="O177" s="230">
        <v>617588.43999999994</v>
      </c>
      <c r="P177" s="230">
        <v>90276</v>
      </c>
      <c r="R177" s="230">
        <v>574680</v>
      </c>
      <c r="S177" s="230">
        <v>214942.5</v>
      </c>
      <c r="T177" s="233">
        <v>876780</v>
      </c>
      <c r="W177" s="233">
        <v>296829.86</v>
      </c>
      <c r="X177" s="233">
        <v>38636.519999999997</v>
      </c>
    </row>
    <row r="178" spans="1:24" x14ac:dyDescent="0.2">
      <c r="A178" s="252" t="s">
        <v>3187</v>
      </c>
      <c r="B178" s="229">
        <v>987247.44</v>
      </c>
      <c r="C178" s="229">
        <v>10400</v>
      </c>
      <c r="D178" s="229">
        <v>120960.7</v>
      </c>
      <c r="E178" s="252">
        <v>86922.39</v>
      </c>
      <c r="F178" s="252">
        <v>564361.15</v>
      </c>
      <c r="J178" s="233">
        <v>3227.45</v>
      </c>
      <c r="M178" s="252">
        <v>1442473.15</v>
      </c>
      <c r="N178" s="230">
        <v>1057.0999999999999</v>
      </c>
      <c r="O178" s="230">
        <v>1095776.29</v>
      </c>
      <c r="P178" s="230">
        <v>60313</v>
      </c>
      <c r="R178" s="230">
        <v>709100</v>
      </c>
      <c r="S178" s="230">
        <v>6300</v>
      </c>
      <c r="T178" s="233">
        <v>977180</v>
      </c>
      <c r="W178" s="233">
        <v>401040.52</v>
      </c>
      <c r="X178" s="233">
        <v>369304.08</v>
      </c>
    </row>
    <row r="179" spans="1:24" x14ac:dyDescent="0.2">
      <c r="A179" s="252" t="s">
        <v>3188</v>
      </c>
      <c r="B179" s="229">
        <v>912300.36</v>
      </c>
      <c r="D179" s="229">
        <v>4329.88</v>
      </c>
      <c r="E179" s="252">
        <v>150035.72</v>
      </c>
      <c r="F179" s="252">
        <v>123260.81</v>
      </c>
      <c r="J179" s="233">
        <v>0</v>
      </c>
      <c r="M179" s="252">
        <v>1708773.29</v>
      </c>
      <c r="N179" s="230">
        <v>915.75</v>
      </c>
      <c r="O179" s="230">
        <v>655448.13</v>
      </c>
      <c r="P179" s="230">
        <v>65400</v>
      </c>
      <c r="R179" s="230">
        <v>512140</v>
      </c>
      <c r="S179" s="230">
        <v>2000</v>
      </c>
      <c r="T179" s="233">
        <v>673372</v>
      </c>
      <c r="W179" s="233">
        <v>330253.34000000003</v>
      </c>
      <c r="X179" s="233">
        <v>80907.06</v>
      </c>
    </row>
    <row r="180" spans="1:24" x14ac:dyDescent="0.2">
      <c r="A180" s="252" t="s">
        <v>3189</v>
      </c>
      <c r="B180" s="229">
        <v>760192.61</v>
      </c>
      <c r="D180" s="229">
        <v>99130.95</v>
      </c>
      <c r="E180" s="252">
        <v>18990.330000000002</v>
      </c>
      <c r="F180" s="252">
        <v>16736.03</v>
      </c>
      <c r="J180" s="233">
        <v>257.67</v>
      </c>
      <c r="M180" s="252">
        <v>1572242.02</v>
      </c>
      <c r="N180" s="230">
        <v>941.88</v>
      </c>
      <c r="O180" s="230">
        <v>764850.7</v>
      </c>
      <c r="P180" s="230">
        <v>146335</v>
      </c>
      <c r="R180" s="230">
        <v>686580</v>
      </c>
      <c r="S180" s="230">
        <v>300</v>
      </c>
      <c r="T180" s="233">
        <v>936891</v>
      </c>
      <c r="W180" s="233">
        <v>275483.18</v>
      </c>
      <c r="X180" s="233">
        <v>23176.02</v>
      </c>
    </row>
    <row r="181" spans="1:24" x14ac:dyDescent="0.2">
      <c r="A181" s="252" t="s">
        <v>3190</v>
      </c>
      <c r="B181" s="229">
        <v>893248.94</v>
      </c>
      <c r="D181" s="229">
        <v>26355.84</v>
      </c>
      <c r="E181" s="252">
        <v>86018.48</v>
      </c>
      <c r="F181" s="252">
        <v>545201.88</v>
      </c>
      <c r="J181" s="233">
        <v>547.76</v>
      </c>
      <c r="L181" s="252">
        <v>74599</v>
      </c>
      <c r="M181" s="252">
        <v>1286359.3700000001</v>
      </c>
      <c r="N181" s="230">
        <v>903.2</v>
      </c>
      <c r="O181" s="230">
        <v>846149.8</v>
      </c>
      <c r="P181" s="230">
        <v>195000</v>
      </c>
      <c r="Q181" s="230">
        <v>68.56</v>
      </c>
      <c r="R181" s="230">
        <v>776740</v>
      </c>
      <c r="S181" s="230">
        <v>3800</v>
      </c>
      <c r="T181" s="233">
        <v>1008099</v>
      </c>
      <c r="W181" s="233">
        <v>581335.81999999995</v>
      </c>
      <c r="X181" s="233">
        <v>239249.16</v>
      </c>
    </row>
    <row r="182" spans="1:24" x14ac:dyDescent="0.2">
      <c r="A182" s="252" t="s">
        <v>3191</v>
      </c>
      <c r="B182" s="229">
        <v>784357.46</v>
      </c>
      <c r="D182" s="229">
        <v>49258.17</v>
      </c>
      <c r="E182" s="252">
        <v>216587.57</v>
      </c>
      <c r="F182" s="252">
        <v>96654.14</v>
      </c>
      <c r="G182" s="233">
        <v>31486.47</v>
      </c>
      <c r="H182" s="233">
        <v>59.43</v>
      </c>
      <c r="I182" s="233">
        <v>1107</v>
      </c>
      <c r="M182" s="252">
        <v>1621669.25</v>
      </c>
      <c r="O182" s="230">
        <v>605050.65</v>
      </c>
      <c r="P182" s="230">
        <v>133110</v>
      </c>
      <c r="Q182" s="230">
        <v>644.9</v>
      </c>
      <c r="R182" s="230">
        <v>353412</v>
      </c>
      <c r="S182" s="230">
        <v>180320.89</v>
      </c>
      <c r="T182" s="233">
        <v>639624</v>
      </c>
      <c r="W182" s="233">
        <v>221448.71</v>
      </c>
      <c r="X182" s="233">
        <v>43419.18</v>
      </c>
    </row>
    <row r="183" spans="1:24" x14ac:dyDescent="0.2">
      <c r="A183" s="252" t="s">
        <v>3192</v>
      </c>
      <c r="B183" s="229">
        <v>424004.14</v>
      </c>
      <c r="D183" s="229">
        <v>85909.73</v>
      </c>
      <c r="E183" s="252">
        <v>227196.69</v>
      </c>
      <c r="F183" s="252">
        <v>764627.43</v>
      </c>
      <c r="G183" s="233">
        <v>39685</v>
      </c>
      <c r="L183" s="252">
        <v>-2464.19</v>
      </c>
      <c r="M183" s="252">
        <v>2143817.25</v>
      </c>
      <c r="O183" s="230">
        <v>886221.65</v>
      </c>
      <c r="P183" s="230">
        <v>144530</v>
      </c>
      <c r="Q183" s="230">
        <v>147.19999999999999</v>
      </c>
      <c r="R183" s="230">
        <v>850120</v>
      </c>
      <c r="S183" s="230">
        <v>81500</v>
      </c>
      <c r="T183" s="233">
        <v>1200118</v>
      </c>
      <c r="W183" s="233">
        <v>334193.24</v>
      </c>
      <c r="X183" s="233">
        <v>128697.66</v>
      </c>
    </row>
    <row r="184" spans="1:24" x14ac:dyDescent="0.2">
      <c r="A184" s="252" t="s">
        <v>3193</v>
      </c>
      <c r="B184" s="229">
        <v>546623.76</v>
      </c>
      <c r="D184" s="229">
        <v>39006.120000000003</v>
      </c>
      <c r="E184" s="252">
        <v>2159373.0499999998</v>
      </c>
      <c r="F184" s="252">
        <v>183214.52</v>
      </c>
      <c r="G184" s="233">
        <v>1000</v>
      </c>
      <c r="M184" s="252">
        <v>309335.96999999997</v>
      </c>
      <c r="O184" s="230">
        <v>618265.31000000006</v>
      </c>
      <c r="Q184" s="230">
        <v>548.46</v>
      </c>
      <c r="R184" s="230">
        <v>536800</v>
      </c>
      <c r="S184" s="230">
        <v>117537.60000000001</v>
      </c>
      <c r="T184" s="233">
        <v>795125</v>
      </c>
      <c r="W184" s="233">
        <v>265090.25</v>
      </c>
      <c r="X184" s="233">
        <v>88390.02</v>
      </c>
    </row>
    <row r="185" spans="1:24" x14ac:dyDescent="0.2">
      <c r="A185" s="252" t="s">
        <v>3194</v>
      </c>
      <c r="B185" s="229">
        <v>297392</v>
      </c>
      <c r="D185" s="229">
        <v>32510.93</v>
      </c>
      <c r="E185" s="252">
        <v>90989.85</v>
      </c>
      <c r="F185" s="252">
        <v>708524.73</v>
      </c>
      <c r="G185" s="233">
        <v>18531</v>
      </c>
      <c r="H185" s="233">
        <v>63594</v>
      </c>
      <c r="J185" s="233">
        <v>250</v>
      </c>
      <c r="M185" s="252">
        <v>1558084.6</v>
      </c>
      <c r="O185" s="230">
        <v>507659.31</v>
      </c>
      <c r="Q185" s="230">
        <v>261.76</v>
      </c>
      <c r="R185" s="230">
        <v>346998</v>
      </c>
      <c r="S185" s="230">
        <v>806070.81</v>
      </c>
      <c r="T185" s="233">
        <v>575655</v>
      </c>
      <c r="W185" s="233">
        <v>215233.77</v>
      </c>
      <c r="X185" s="233">
        <v>32108.35</v>
      </c>
    </row>
    <row r="186" spans="1:24" x14ac:dyDescent="0.2">
      <c r="A186" s="252" t="s">
        <v>3195</v>
      </c>
      <c r="B186" s="229">
        <v>447809.42</v>
      </c>
      <c r="D186" s="229">
        <v>20838.8</v>
      </c>
      <c r="E186" s="252">
        <v>355393.83</v>
      </c>
      <c r="F186" s="252">
        <v>100589.71</v>
      </c>
      <c r="G186" s="233">
        <v>0</v>
      </c>
      <c r="J186" s="233">
        <v>918</v>
      </c>
      <c r="M186" s="252">
        <v>1939631.19</v>
      </c>
      <c r="O186" s="230">
        <v>801345.37</v>
      </c>
      <c r="Q186" s="230">
        <v>401.52</v>
      </c>
      <c r="R186" s="230">
        <v>725560</v>
      </c>
      <c r="S186" s="230">
        <v>127514.34</v>
      </c>
      <c r="T186" s="233">
        <v>1066062</v>
      </c>
      <c r="W186" s="233">
        <v>428199.01</v>
      </c>
      <c r="X186" s="233">
        <v>60195.72</v>
      </c>
    </row>
    <row r="187" spans="1:24" x14ac:dyDescent="0.2">
      <c r="A187" s="252" t="s">
        <v>3196</v>
      </c>
      <c r="B187" s="229">
        <v>611104.48</v>
      </c>
      <c r="D187" s="229">
        <v>65513.13</v>
      </c>
      <c r="E187" s="252">
        <v>106364.88</v>
      </c>
      <c r="F187" s="252">
        <v>61788.73</v>
      </c>
      <c r="G187" s="233">
        <v>34609.97</v>
      </c>
      <c r="H187" s="233">
        <v>615</v>
      </c>
      <c r="M187" s="252">
        <v>2258666.42</v>
      </c>
      <c r="O187" s="230">
        <v>1091102.26</v>
      </c>
      <c r="Q187" s="230">
        <v>0.04</v>
      </c>
      <c r="R187" s="230">
        <v>1164132</v>
      </c>
      <c r="S187" s="230">
        <v>125438.32</v>
      </c>
      <c r="T187" s="233">
        <v>1723969</v>
      </c>
      <c r="W187" s="233">
        <v>453028.81</v>
      </c>
      <c r="X187" s="233">
        <v>39543.160000000003</v>
      </c>
    </row>
    <row r="188" spans="1:24" x14ac:dyDescent="0.2">
      <c r="A188" s="252" t="s">
        <v>3197</v>
      </c>
      <c r="B188" s="229">
        <v>252374.18</v>
      </c>
      <c r="D188" s="229">
        <v>62298.37</v>
      </c>
      <c r="E188" s="252">
        <v>-49685.16</v>
      </c>
      <c r="F188" s="252">
        <v>435782.59</v>
      </c>
      <c r="G188" s="233">
        <v>33722</v>
      </c>
      <c r="H188" s="233">
        <v>11920</v>
      </c>
      <c r="M188" s="252">
        <v>3335566.08</v>
      </c>
      <c r="O188" s="230">
        <v>452943.67</v>
      </c>
      <c r="Q188" s="230">
        <v>246.74</v>
      </c>
      <c r="R188" s="230">
        <v>465080</v>
      </c>
      <c r="S188" s="230">
        <v>52959.519999999997</v>
      </c>
      <c r="T188" s="233">
        <v>641007</v>
      </c>
      <c r="W188" s="233">
        <v>179764.45</v>
      </c>
      <c r="X188" s="233">
        <v>87459.92</v>
      </c>
    </row>
    <row r="189" spans="1:24" x14ac:dyDescent="0.2">
      <c r="A189" s="252" t="s">
        <v>3198</v>
      </c>
      <c r="B189" s="229">
        <v>631289.99</v>
      </c>
      <c r="C189" s="229">
        <v>14850</v>
      </c>
      <c r="D189" s="229">
        <v>22390.99</v>
      </c>
      <c r="E189" s="252">
        <v>160519.24</v>
      </c>
      <c r="F189" s="252">
        <v>67727.86</v>
      </c>
      <c r="G189" s="233">
        <v>12770.77</v>
      </c>
      <c r="H189" s="233">
        <v>36107.43</v>
      </c>
      <c r="M189" s="252">
        <v>1980732.96</v>
      </c>
      <c r="O189" s="230">
        <v>732495.97</v>
      </c>
      <c r="P189" s="230">
        <v>72385</v>
      </c>
      <c r="Q189" s="230">
        <v>570.55999999999995</v>
      </c>
      <c r="R189" s="230">
        <v>659524</v>
      </c>
      <c r="S189" s="230">
        <v>127728.81</v>
      </c>
      <c r="T189" s="233">
        <v>1061012</v>
      </c>
      <c r="W189" s="233">
        <v>228160.04</v>
      </c>
      <c r="X189" s="233">
        <v>41078.339999999997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00B050"/>
  </sheetPr>
  <dimension ref="A1:AJ189"/>
  <sheetViews>
    <sheetView topLeftCell="Z1" zoomScale="69" zoomScaleNormal="69" workbookViewId="0">
      <selection activeCell="AI22" sqref="AI22:AI189"/>
    </sheetView>
  </sheetViews>
  <sheetFormatPr defaultColWidth="9" defaultRowHeight="14.25" x14ac:dyDescent="0.2"/>
  <cols>
    <col min="1" max="1" width="6" style="1" customWidth="1"/>
    <col min="2" max="2" width="18.125" style="1" bestFit="1" customWidth="1"/>
    <col min="3" max="3" width="7.75" style="66" bestFit="1" customWidth="1"/>
    <col min="4" max="4" width="25.125" style="67" customWidth="1"/>
    <col min="5" max="5" width="40.375" style="252" bestFit="1" customWidth="1"/>
    <col min="6" max="6" width="33.125" style="229" bestFit="1" customWidth="1"/>
    <col min="7" max="7" width="32.25" style="229" bestFit="1" customWidth="1"/>
    <col min="8" max="8" width="24" style="229" bestFit="1" customWidth="1"/>
    <col min="9" max="10" width="15.875" style="252" bestFit="1" customWidth="1"/>
    <col min="11" max="11" width="18" style="233" bestFit="1" customWidth="1"/>
    <col min="12" max="12" width="20.125" style="233" bestFit="1" customWidth="1"/>
    <col min="13" max="13" width="19.375" style="233" bestFit="1" customWidth="1"/>
    <col min="14" max="14" width="21.5" style="233" bestFit="1" customWidth="1"/>
    <col min="15" max="15" width="23.625" style="252" bestFit="1" customWidth="1"/>
    <col min="16" max="16" width="27.75" style="252" bestFit="1" customWidth="1"/>
    <col min="17" max="17" width="27.875" style="252" bestFit="1" customWidth="1"/>
    <col min="18" max="18" width="15.875" style="230" bestFit="1" customWidth="1"/>
    <col min="19" max="19" width="27.375" style="230" bestFit="1" customWidth="1"/>
    <col min="20" max="20" width="36.875" style="230" bestFit="1" customWidth="1"/>
    <col min="21" max="21" width="44.125" style="230" bestFit="1" customWidth="1"/>
    <col min="22" max="22" width="44.875" style="230" bestFit="1" customWidth="1"/>
    <col min="23" max="23" width="29" style="230" bestFit="1" customWidth="1"/>
    <col min="24" max="24" width="38.625" style="233" bestFit="1" customWidth="1"/>
    <col min="25" max="25" width="54.5" style="233" bestFit="1" customWidth="1"/>
    <col min="26" max="26" width="15.875" style="233" bestFit="1" customWidth="1"/>
    <col min="27" max="27" width="20.375" style="233" bestFit="1" customWidth="1"/>
    <col min="28" max="28" width="26.75" style="233" bestFit="1" customWidth="1"/>
    <col min="29" max="29" width="25.125" style="233" bestFit="1" customWidth="1"/>
    <col min="30" max="30" width="42.375" style="233" bestFit="1" customWidth="1"/>
    <col min="31" max="31" width="20.125" style="75" customWidth="1"/>
    <col min="32" max="32" width="15.5" style="30" bestFit="1" customWidth="1"/>
    <col min="33" max="33" width="14.125" style="25" bestFit="1" customWidth="1"/>
    <col min="34" max="34" width="15.125" style="34" bestFit="1" customWidth="1"/>
    <col min="35" max="35" width="15.125" style="35" bestFit="1" customWidth="1"/>
    <col min="36" max="36" width="16.75" style="26" bestFit="1" customWidth="1"/>
    <col min="37" max="16384" width="9" style="1"/>
  </cols>
  <sheetData>
    <row r="1" spans="3:36" x14ac:dyDescent="0.2">
      <c r="E1" s="252" t="s">
        <v>2459</v>
      </c>
      <c r="F1" s="229" t="s">
        <v>2460</v>
      </c>
      <c r="G1" s="229" t="s">
        <v>2461</v>
      </c>
      <c r="H1" s="229" t="s">
        <v>2462</v>
      </c>
      <c r="I1" s="252" t="s">
        <v>2463</v>
      </c>
      <c r="J1" s="252" t="s">
        <v>2464</v>
      </c>
      <c r="K1" s="233" t="s">
        <v>2466</v>
      </c>
      <c r="L1" s="233" t="s">
        <v>2467</v>
      </c>
      <c r="M1" s="233" t="s">
        <v>2469</v>
      </c>
      <c r="N1" s="233" t="s">
        <v>2470</v>
      </c>
      <c r="O1" s="252" t="s">
        <v>2472</v>
      </c>
      <c r="P1" s="252" t="s">
        <v>2473</v>
      </c>
      <c r="Q1" s="252" t="s">
        <v>2474</v>
      </c>
      <c r="R1" s="230" t="s">
        <v>2475</v>
      </c>
      <c r="S1" s="230" t="s">
        <v>2476</v>
      </c>
      <c r="T1" s="230" t="s">
        <v>2477</v>
      </c>
      <c r="U1" s="230" t="s">
        <v>2478</v>
      </c>
      <c r="V1" s="230" t="s">
        <v>2480</v>
      </c>
      <c r="W1" s="230" t="s">
        <v>2482</v>
      </c>
      <c r="X1" s="233" t="s">
        <v>2483</v>
      </c>
      <c r="Y1" s="233" t="s">
        <v>2484</v>
      </c>
      <c r="Z1" s="233" t="s">
        <v>2485</v>
      </c>
      <c r="AA1" s="233" t="s">
        <v>2486</v>
      </c>
      <c r="AB1" s="233" t="s">
        <v>2487</v>
      </c>
      <c r="AC1" s="233" t="s">
        <v>2613</v>
      </c>
      <c r="AD1" s="233" t="s">
        <v>2489</v>
      </c>
      <c r="AE1" s="74" t="s">
        <v>6</v>
      </c>
      <c r="AF1" s="30" t="s">
        <v>7</v>
      </c>
      <c r="AG1" s="32" t="s">
        <v>8</v>
      </c>
      <c r="AH1" s="33" t="s">
        <v>9</v>
      </c>
      <c r="AI1" s="23" t="s">
        <v>10</v>
      </c>
      <c r="AJ1" s="26" t="s">
        <v>11</v>
      </c>
    </row>
    <row r="2" spans="3:36" x14ac:dyDescent="0.2">
      <c r="E2" s="252" t="s">
        <v>2490</v>
      </c>
      <c r="F2" s="229" t="s">
        <v>2491</v>
      </c>
      <c r="G2" s="229" t="s">
        <v>2492</v>
      </c>
      <c r="H2" s="229" t="s">
        <v>2493</v>
      </c>
      <c r="I2" s="252" t="s">
        <v>2494</v>
      </c>
      <c r="J2" s="252" t="s">
        <v>2495</v>
      </c>
      <c r="K2" s="233" t="s">
        <v>2497</v>
      </c>
      <c r="L2" s="233" t="s">
        <v>2498</v>
      </c>
      <c r="M2" s="233" t="s">
        <v>2500</v>
      </c>
      <c r="N2" s="233" t="s">
        <v>2501</v>
      </c>
      <c r="O2" s="252" t="s">
        <v>2503</v>
      </c>
      <c r="P2" s="252" t="s">
        <v>2504</v>
      </c>
      <c r="Q2" s="252" t="s">
        <v>2505</v>
      </c>
      <c r="R2" s="230" t="s">
        <v>2506</v>
      </c>
      <c r="S2" s="230" t="s">
        <v>2507</v>
      </c>
      <c r="T2" s="230" t="s">
        <v>2508</v>
      </c>
      <c r="U2" s="230" t="s">
        <v>2509</v>
      </c>
      <c r="V2" s="230" t="s">
        <v>2511</v>
      </c>
      <c r="W2" s="230" t="s">
        <v>2513</v>
      </c>
      <c r="X2" s="233" t="s">
        <v>2514</v>
      </c>
      <c r="Y2" s="233" t="s">
        <v>2515</v>
      </c>
      <c r="Z2" s="233" t="s">
        <v>2516</v>
      </c>
      <c r="AA2" s="233" t="s">
        <v>2517</v>
      </c>
      <c r="AB2" s="233" t="s">
        <v>2518</v>
      </c>
      <c r="AC2" s="233" t="s">
        <v>2619</v>
      </c>
      <c r="AD2" s="233" t="s">
        <v>2520</v>
      </c>
      <c r="AE2" s="74"/>
      <c r="AG2" s="32"/>
      <c r="AH2" s="33"/>
      <c r="AI2" s="23"/>
    </row>
    <row r="3" spans="3:36" x14ac:dyDescent="0.2">
      <c r="E3" s="252" t="s">
        <v>2521</v>
      </c>
      <c r="F3" s="229">
        <v>102349727.34999999</v>
      </c>
      <c r="G3" s="229">
        <v>420435</v>
      </c>
      <c r="H3" s="229">
        <v>14826384.029999999</v>
      </c>
      <c r="I3" s="252">
        <v>90312917.670000002</v>
      </c>
      <c r="J3" s="252">
        <v>32092812.710000001</v>
      </c>
      <c r="K3" s="233">
        <v>307237.2</v>
      </c>
      <c r="L3" s="233">
        <v>830068.28</v>
      </c>
      <c r="M3" s="233">
        <v>165007</v>
      </c>
      <c r="N3" s="233">
        <v>1333740.6599999999</v>
      </c>
      <c r="O3" s="252">
        <v>-2750754.26</v>
      </c>
      <c r="P3" s="252">
        <v>-8622573.0600000005</v>
      </c>
      <c r="Q3" s="252">
        <v>334098920.85000002</v>
      </c>
      <c r="R3" s="230">
        <v>19623.13</v>
      </c>
      <c r="S3" s="230">
        <v>147325526.97999999</v>
      </c>
      <c r="T3" s="230">
        <v>11091908.09</v>
      </c>
      <c r="U3" s="230">
        <v>78662.87</v>
      </c>
      <c r="V3" s="230">
        <v>157053565.55000001</v>
      </c>
      <c r="W3" s="230">
        <v>26800143.940000001</v>
      </c>
      <c r="X3" s="233">
        <v>214994090.53</v>
      </c>
      <c r="Y3" s="233">
        <v>98057</v>
      </c>
      <c r="Z3" s="233">
        <v>75734.399999999994</v>
      </c>
      <c r="AA3" s="233">
        <v>68108617.079999998</v>
      </c>
      <c r="AB3" s="233">
        <v>13195164.33</v>
      </c>
      <c r="AC3" s="233">
        <v>86570.71</v>
      </c>
      <c r="AD3" s="233">
        <v>364369.23</v>
      </c>
      <c r="AE3" s="76">
        <f t="shared" ref="AE3:AJ3" si="0">SUM(AE4:AE189)</f>
        <v>114667658.66</v>
      </c>
      <c r="AF3" s="31">
        <f t="shared" si="0"/>
        <v>2636195.5100000007</v>
      </c>
      <c r="AG3" s="21">
        <f t="shared" si="0"/>
        <v>112031463.14999999</v>
      </c>
      <c r="AH3" s="15">
        <f t="shared" si="0"/>
        <v>357681626.90000004</v>
      </c>
      <c r="AI3" s="16">
        <f t="shared" si="0"/>
        <v>277865358.69</v>
      </c>
      <c r="AJ3" s="26">
        <f t="shared" si="0"/>
        <v>79816268.209999964</v>
      </c>
    </row>
    <row r="4" spans="3:36" x14ac:dyDescent="0.2">
      <c r="E4" s="252" t="s">
        <v>3032</v>
      </c>
      <c r="F4" s="229">
        <v>151232.07999999999</v>
      </c>
      <c r="H4" s="229">
        <v>16491</v>
      </c>
      <c r="I4" s="252">
        <v>-197</v>
      </c>
      <c r="J4" s="252">
        <v>15</v>
      </c>
      <c r="P4" s="252">
        <v>-1414286.83</v>
      </c>
      <c r="Q4" s="252">
        <v>1570000</v>
      </c>
      <c r="R4" s="230">
        <v>38.909999999999997</v>
      </c>
      <c r="V4" s="230">
        <v>971582.5</v>
      </c>
      <c r="W4" s="230">
        <v>2406904.91</v>
      </c>
      <c r="X4" s="233">
        <v>1526092.5</v>
      </c>
      <c r="AA4" s="233">
        <v>171745.91</v>
      </c>
      <c r="AE4" s="76">
        <f>SUM(F4:H4)</f>
        <v>167723.07999999999</v>
      </c>
      <c r="AF4" s="31">
        <f>SUM(K4:N4)</f>
        <v>0</v>
      </c>
      <c r="AG4" s="21">
        <f>AE4-AF4</f>
        <v>167723.07999999999</v>
      </c>
      <c r="AH4" s="15">
        <f>SUM(S4:Z4)</f>
        <v>4904579.91</v>
      </c>
      <c r="AI4" s="16">
        <f>SUM(AA4:AD4)</f>
        <v>171745.91</v>
      </c>
      <c r="AJ4" s="26">
        <f>AH4-AI4</f>
        <v>4732834</v>
      </c>
    </row>
    <row r="5" spans="3:36" x14ac:dyDescent="0.2">
      <c r="E5" s="252" t="s">
        <v>3033</v>
      </c>
      <c r="F5" s="229">
        <v>18889</v>
      </c>
      <c r="I5" s="252">
        <v>62628.68</v>
      </c>
      <c r="J5" s="252">
        <v>31497</v>
      </c>
      <c r="P5" s="252">
        <v>-1260597.49</v>
      </c>
      <c r="Q5" s="252">
        <v>1382089.34</v>
      </c>
      <c r="R5" s="230">
        <v>17.82</v>
      </c>
      <c r="V5" s="230">
        <v>726232</v>
      </c>
      <c r="W5" s="230">
        <v>271092.56</v>
      </c>
      <c r="X5" s="233">
        <v>808202</v>
      </c>
      <c r="AA5" s="233">
        <v>69947.56</v>
      </c>
      <c r="AB5" s="233">
        <v>4269.99</v>
      </c>
      <c r="AE5" s="76">
        <f>SUM(F5:H5)</f>
        <v>18889</v>
      </c>
      <c r="AF5" s="31">
        <f>SUM(K5:N5)</f>
        <v>0</v>
      </c>
      <c r="AG5" s="21">
        <f t="shared" ref="AG5:AG68" si="1">AE5-AF5</f>
        <v>18889</v>
      </c>
      <c r="AH5" s="15">
        <f>SUM(S5:Z5)</f>
        <v>1805526.56</v>
      </c>
      <c r="AI5" s="16">
        <f>SUM(AA5:AD5)</f>
        <v>74217.55</v>
      </c>
      <c r="AJ5" s="26">
        <f t="shared" ref="AJ5:AJ68" si="2">AH5-AI5</f>
        <v>1731309.01</v>
      </c>
    </row>
    <row r="6" spans="3:36" x14ac:dyDescent="0.2">
      <c r="E6" s="252" t="s">
        <v>3034</v>
      </c>
      <c r="F6" s="229">
        <v>59256.18</v>
      </c>
      <c r="H6" s="229">
        <v>2525</v>
      </c>
      <c r="I6" s="252">
        <v>2710235.68</v>
      </c>
      <c r="J6" s="252">
        <v>239810.01</v>
      </c>
      <c r="N6" s="233">
        <v>318</v>
      </c>
      <c r="P6" s="252">
        <v>1508406.01</v>
      </c>
      <c r="Q6" s="252">
        <v>1532600</v>
      </c>
      <c r="U6" s="230">
        <v>20.82</v>
      </c>
      <c r="V6" s="230">
        <v>677019</v>
      </c>
      <c r="W6" s="230">
        <v>1327699.42</v>
      </c>
      <c r="X6" s="233">
        <v>1793464</v>
      </c>
      <c r="Z6" s="233">
        <v>1926.4</v>
      </c>
      <c r="AA6" s="233">
        <v>156348.01999999999</v>
      </c>
      <c r="AB6" s="233">
        <v>82497.960000000006</v>
      </c>
      <c r="AE6" s="76">
        <f>SUM(F6:H6)</f>
        <v>61781.18</v>
      </c>
      <c r="AF6" s="31">
        <f>SUM(K6:N6)</f>
        <v>318</v>
      </c>
      <c r="AG6" s="21">
        <f t="shared" si="1"/>
        <v>61463.18</v>
      </c>
      <c r="AH6" s="15">
        <f>SUM(S6:Z6)</f>
        <v>3800129.6399999997</v>
      </c>
      <c r="AI6" s="16">
        <f>SUM(AA6:AD6)</f>
        <v>238845.97999999998</v>
      </c>
      <c r="AJ6" s="26">
        <f t="shared" si="2"/>
        <v>3561283.6599999997</v>
      </c>
    </row>
    <row r="7" spans="3:36" x14ac:dyDescent="0.2">
      <c r="E7" s="252" t="s">
        <v>3035</v>
      </c>
      <c r="F7" s="229">
        <v>22898.86</v>
      </c>
      <c r="H7" s="229">
        <v>15910</v>
      </c>
      <c r="I7" s="252">
        <v>1786002</v>
      </c>
      <c r="J7" s="252">
        <v>12669.24</v>
      </c>
      <c r="P7" s="252">
        <v>-443741.58</v>
      </c>
      <c r="Q7" s="252">
        <v>2300000</v>
      </c>
      <c r="V7" s="230">
        <v>600987</v>
      </c>
      <c r="W7" s="230">
        <v>949568.84</v>
      </c>
      <c r="X7" s="233">
        <v>872629</v>
      </c>
      <c r="AA7" s="233">
        <v>99854.84</v>
      </c>
      <c r="AB7" s="233">
        <v>40458.32</v>
      </c>
      <c r="AE7" s="76">
        <f>SUM(F7:H7)</f>
        <v>38808.86</v>
      </c>
      <c r="AF7" s="31">
        <f>SUM(K7:N7)</f>
        <v>0</v>
      </c>
      <c r="AG7" s="21">
        <f t="shared" si="1"/>
        <v>38808.86</v>
      </c>
      <c r="AH7" s="15">
        <f>SUM(S7:Z7)</f>
        <v>2423184.84</v>
      </c>
      <c r="AI7" s="16">
        <f>SUM(AA7:AD7)</f>
        <v>140313.16</v>
      </c>
      <c r="AJ7" s="26">
        <f t="shared" si="2"/>
        <v>2282871.6799999997</v>
      </c>
    </row>
    <row r="8" spans="3:36" x14ac:dyDescent="0.2">
      <c r="E8" s="252" t="s">
        <v>3036</v>
      </c>
      <c r="F8" s="229">
        <v>67148.81</v>
      </c>
      <c r="I8" s="252">
        <v>-9482.33</v>
      </c>
      <c r="J8" s="252">
        <v>3</v>
      </c>
      <c r="P8" s="252">
        <v>-1117097.22</v>
      </c>
      <c r="Q8" s="252">
        <v>1150000</v>
      </c>
      <c r="R8" s="230">
        <v>75.02</v>
      </c>
      <c r="V8" s="230">
        <v>881875</v>
      </c>
      <c r="W8" s="230">
        <v>484928.52</v>
      </c>
      <c r="X8" s="233">
        <v>1106887</v>
      </c>
      <c r="AA8" s="233">
        <v>141841.51</v>
      </c>
      <c r="AB8" s="233">
        <v>9483.33</v>
      </c>
      <c r="AE8" s="76">
        <f>SUM(F8:H8)</f>
        <v>67148.81</v>
      </c>
      <c r="AF8" s="31">
        <f>SUM(K8:N8)</f>
        <v>0</v>
      </c>
      <c r="AG8" s="21">
        <f t="shared" si="1"/>
        <v>67148.81</v>
      </c>
      <c r="AH8" s="15">
        <f>SUM(S8:Z8)</f>
        <v>2473690.52</v>
      </c>
      <c r="AI8" s="16">
        <f>SUM(AA8:AD8)</f>
        <v>151324.84</v>
      </c>
      <c r="AJ8" s="26">
        <f t="shared" si="2"/>
        <v>2322365.6800000002</v>
      </c>
    </row>
    <row r="9" spans="3:36" x14ac:dyDescent="0.2">
      <c r="E9" s="252" t="s">
        <v>3037</v>
      </c>
      <c r="F9" s="229">
        <v>36851.4</v>
      </c>
      <c r="H9" s="229">
        <v>57293</v>
      </c>
      <c r="I9" s="252">
        <v>2</v>
      </c>
      <c r="J9" s="252">
        <v>34</v>
      </c>
      <c r="P9" s="252">
        <v>-1153829.6000000001</v>
      </c>
      <c r="Q9" s="252">
        <v>1250300</v>
      </c>
      <c r="V9" s="230">
        <v>761656</v>
      </c>
      <c r="W9" s="230">
        <v>370095.6</v>
      </c>
      <c r="X9" s="233">
        <v>802406</v>
      </c>
      <c r="AA9" s="233">
        <v>111335.6</v>
      </c>
      <c r="AE9" s="76">
        <f>SUM(F9:H9)</f>
        <v>94144.4</v>
      </c>
      <c r="AF9" s="31">
        <f>SUM(K9:N9)</f>
        <v>0</v>
      </c>
      <c r="AG9" s="21">
        <f t="shared" si="1"/>
        <v>94144.4</v>
      </c>
      <c r="AH9" s="15">
        <f>SUM(S9:Z9)</f>
        <v>1934157.6</v>
      </c>
      <c r="AI9" s="16">
        <f>SUM(AA9:AD9)</f>
        <v>111335.6</v>
      </c>
      <c r="AJ9" s="26">
        <f t="shared" si="2"/>
        <v>1822822</v>
      </c>
    </row>
    <row r="10" spans="3:36" x14ac:dyDescent="0.2">
      <c r="E10" s="252" t="s">
        <v>3038</v>
      </c>
      <c r="F10" s="229">
        <v>18122.09</v>
      </c>
      <c r="H10" s="229">
        <v>6435</v>
      </c>
      <c r="I10" s="252">
        <v>2</v>
      </c>
      <c r="J10" s="252">
        <v>21</v>
      </c>
      <c r="P10" s="252">
        <v>-1528896.24</v>
      </c>
      <c r="Q10" s="252">
        <v>1542339.31</v>
      </c>
      <c r="R10" s="230">
        <v>39.24</v>
      </c>
      <c r="V10" s="230">
        <v>583284.77</v>
      </c>
      <c r="W10" s="230">
        <v>1735886.58</v>
      </c>
      <c r="X10" s="233">
        <v>1021763</v>
      </c>
      <c r="AA10" s="233">
        <v>243610.57</v>
      </c>
      <c r="AE10" s="76">
        <f>SUM(F10:H10)</f>
        <v>24557.09</v>
      </c>
      <c r="AF10" s="31">
        <f>SUM(K10:N10)</f>
        <v>0</v>
      </c>
      <c r="AG10" s="21">
        <f t="shared" si="1"/>
        <v>24557.09</v>
      </c>
      <c r="AH10" s="15">
        <f>SUM(S10:Z10)</f>
        <v>3340934.35</v>
      </c>
      <c r="AI10" s="16">
        <f>SUM(AA10:AD10)</f>
        <v>243610.57</v>
      </c>
      <c r="AJ10" s="26">
        <f t="shared" si="2"/>
        <v>3097323.7800000003</v>
      </c>
    </row>
    <row r="11" spans="3:36" x14ac:dyDescent="0.2">
      <c r="E11" s="252" t="s">
        <v>3039</v>
      </c>
      <c r="F11" s="229">
        <v>43737.35</v>
      </c>
      <c r="H11" s="229">
        <v>17348</v>
      </c>
      <c r="I11" s="252">
        <v>2278636.2200000002</v>
      </c>
      <c r="J11" s="252">
        <v>214946.44</v>
      </c>
      <c r="K11" s="233">
        <v>0</v>
      </c>
      <c r="L11" s="233">
        <v>0</v>
      </c>
      <c r="P11" s="252">
        <v>720615.54</v>
      </c>
      <c r="Q11" s="252">
        <v>1850000</v>
      </c>
      <c r="R11" s="230">
        <v>31.79</v>
      </c>
      <c r="V11" s="230">
        <v>1656857.12</v>
      </c>
      <c r="W11" s="230">
        <v>499970.73</v>
      </c>
      <c r="X11" s="233">
        <v>1801934.4</v>
      </c>
      <c r="AA11" s="233">
        <v>180559.45</v>
      </c>
      <c r="AB11" s="233">
        <v>57913.32</v>
      </c>
      <c r="AE11" s="76">
        <f>SUM(F11:H11)</f>
        <v>61085.35</v>
      </c>
      <c r="AF11" s="31">
        <f>SUM(K11:N11)</f>
        <v>0</v>
      </c>
      <c r="AG11" s="21">
        <f t="shared" si="1"/>
        <v>61085.35</v>
      </c>
      <c r="AH11" s="15">
        <f>SUM(S11:Z11)</f>
        <v>3958762.25</v>
      </c>
      <c r="AI11" s="16">
        <f>SUM(AA11:AD11)</f>
        <v>238472.77000000002</v>
      </c>
      <c r="AJ11" s="26">
        <f t="shared" si="2"/>
        <v>3720289.48</v>
      </c>
    </row>
    <row r="12" spans="3:36" x14ac:dyDescent="0.2">
      <c r="E12" s="252" t="s">
        <v>3040</v>
      </c>
      <c r="F12" s="229">
        <v>114323.36</v>
      </c>
      <c r="H12" s="229">
        <v>59559</v>
      </c>
      <c r="I12" s="252">
        <v>95713.83</v>
      </c>
      <c r="J12" s="252">
        <v>52</v>
      </c>
      <c r="P12" s="252">
        <v>-937248.92</v>
      </c>
      <c r="Q12" s="252">
        <v>1236758.5</v>
      </c>
      <c r="R12" s="230">
        <v>219.93</v>
      </c>
      <c r="V12" s="230">
        <v>1263109.3</v>
      </c>
      <c r="W12" s="230">
        <v>1097318.4099999999</v>
      </c>
      <c r="X12" s="233">
        <v>1462324.3</v>
      </c>
      <c r="AA12" s="233">
        <v>194604.73</v>
      </c>
      <c r="AB12" s="233">
        <v>41180</v>
      </c>
      <c r="AE12" s="76">
        <f>SUM(F12:H12)</f>
        <v>173882.36</v>
      </c>
      <c r="AF12" s="31">
        <f>SUM(K12:N12)</f>
        <v>0</v>
      </c>
      <c r="AG12" s="21">
        <f t="shared" si="1"/>
        <v>173882.36</v>
      </c>
      <c r="AH12" s="15">
        <f>SUM(S12:Z12)</f>
        <v>3822752.01</v>
      </c>
      <c r="AI12" s="16">
        <f>SUM(AA12:AD12)</f>
        <v>235784.73</v>
      </c>
      <c r="AJ12" s="26">
        <f t="shared" si="2"/>
        <v>3586967.28</v>
      </c>
    </row>
    <row r="13" spans="3:36" x14ac:dyDescent="0.2">
      <c r="E13" s="252" t="s">
        <v>3041</v>
      </c>
      <c r="F13" s="229">
        <v>26733.99</v>
      </c>
      <c r="H13" s="229">
        <v>600</v>
      </c>
      <c r="I13" s="252">
        <v>1716485.73</v>
      </c>
      <c r="J13" s="252">
        <v>9</v>
      </c>
      <c r="P13" s="252">
        <v>535421.69999999995</v>
      </c>
      <c r="Q13" s="252">
        <v>1223648</v>
      </c>
      <c r="R13" s="230">
        <v>12.34</v>
      </c>
      <c r="V13" s="230">
        <v>697019</v>
      </c>
      <c r="W13" s="230">
        <v>1155896.8600000001</v>
      </c>
      <c r="X13" s="233">
        <v>927669</v>
      </c>
      <c r="Z13" s="233">
        <v>3720</v>
      </c>
      <c r="AA13" s="233">
        <v>146646.85999999999</v>
      </c>
      <c r="AB13" s="233">
        <v>37933.32</v>
      </c>
      <c r="AE13" s="76">
        <f>SUM(F13:H13)</f>
        <v>27333.99</v>
      </c>
      <c r="AF13" s="31">
        <f>SUM(K13:N13)</f>
        <v>0</v>
      </c>
      <c r="AG13" s="21">
        <f t="shared" si="1"/>
        <v>27333.99</v>
      </c>
      <c r="AH13" s="15">
        <f>SUM(S13:Z13)</f>
        <v>2784304.8600000003</v>
      </c>
      <c r="AI13" s="16">
        <f>SUM(AA13:AD13)</f>
        <v>184580.18</v>
      </c>
      <c r="AJ13" s="26">
        <f t="shared" si="2"/>
        <v>2599724.6800000002</v>
      </c>
    </row>
    <row r="14" spans="3:36" s="38" customFormat="1" x14ac:dyDescent="0.2">
      <c r="C14" s="68"/>
      <c r="D14" s="45"/>
      <c r="E14" s="252" t="s">
        <v>3042</v>
      </c>
      <c r="F14" s="229">
        <v>109139.17</v>
      </c>
      <c r="G14" s="229"/>
      <c r="H14" s="229"/>
      <c r="I14" s="252">
        <v>540799.5</v>
      </c>
      <c r="J14" s="252">
        <v>30</v>
      </c>
      <c r="K14" s="233"/>
      <c r="L14" s="233"/>
      <c r="M14" s="233"/>
      <c r="N14" s="233"/>
      <c r="O14" s="252"/>
      <c r="P14" s="252">
        <v>-1213392.3700000001</v>
      </c>
      <c r="Q14" s="252">
        <v>1790913.12</v>
      </c>
      <c r="R14" s="230">
        <v>21.28</v>
      </c>
      <c r="S14" s="230"/>
      <c r="T14" s="230"/>
      <c r="U14" s="230"/>
      <c r="V14" s="230">
        <v>1042549</v>
      </c>
      <c r="W14" s="230">
        <v>2533986.7799999998</v>
      </c>
      <c r="X14" s="233">
        <v>1518534</v>
      </c>
      <c r="Y14" s="233"/>
      <c r="Z14" s="233"/>
      <c r="AA14" s="233">
        <v>189101.78</v>
      </c>
      <c r="AB14" s="233">
        <v>36573.360000000001</v>
      </c>
      <c r="AC14" s="233"/>
      <c r="AD14" s="233"/>
      <c r="AE14" s="76">
        <f>SUM(F14:H14)</f>
        <v>109139.17</v>
      </c>
      <c r="AF14" s="31">
        <f>SUM(K14:N14)</f>
        <v>0</v>
      </c>
      <c r="AG14" s="21">
        <f t="shared" si="1"/>
        <v>109139.17</v>
      </c>
      <c r="AH14" s="15">
        <f>SUM(S14:Z14)</f>
        <v>5095069.7799999993</v>
      </c>
      <c r="AI14" s="16">
        <f>SUM(AA14:AD14)</f>
        <v>225675.14</v>
      </c>
      <c r="AJ14" s="26">
        <f t="shared" si="2"/>
        <v>4869394.6399999997</v>
      </c>
    </row>
    <row r="15" spans="3:36" x14ac:dyDescent="0.2">
      <c r="E15" s="252" t="s">
        <v>3043</v>
      </c>
      <c r="F15" s="229">
        <v>31127.31</v>
      </c>
      <c r="H15" s="229">
        <v>1100</v>
      </c>
      <c r="I15" s="252">
        <v>930400.57</v>
      </c>
      <c r="J15" s="252">
        <v>2244.6999999999998</v>
      </c>
      <c r="P15" s="252">
        <v>-413248.07</v>
      </c>
      <c r="Q15" s="252">
        <v>1385124.66</v>
      </c>
      <c r="V15" s="230">
        <v>1325186.7</v>
      </c>
      <c r="W15" s="230">
        <v>464496.83</v>
      </c>
      <c r="X15" s="233">
        <v>1396976.7</v>
      </c>
      <c r="AA15" s="233">
        <v>99331.83</v>
      </c>
      <c r="AB15" s="233">
        <v>30479.01</v>
      </c>
      <c r="AE15" s="76">
        <f>SUM(F15:H15)</f>
        <v>32227.31</v>
      </c>
      <c r="AF15" s="31">
        <f>SUM(K15:N15)</f>
        <v>0</v>
      </c>
      <c r="AG15" s="21">
        <f t="shared" si="1"/>
        <v>32227.31</v>
      </c>
      <c r="AH15" s="15">
        <f>SUM(S15:Z15)</f>
        <v>3186660.23</v>
      </c>
      <c r="AI15" s="16">
        <f>SUM(AA15:AD15)</f>
        <v>129810.84</v>
      </c>
      <c r="AJ15" s="26">
        <f t="shared" si="2"/>
        <v>3056849.39</v>
      </c>
    </row>
    <row r="16" spans="3:36" x14ac:dyDescent="0.2">
      <c r="E16" s="252" t="s">
        <v>3044</v>
      </c>
      <c r="F16" s="229">
        <v>25495.71</v>
      </c>
      <c r="H16" s="229">
        <v>17429</v>
      </c>
      <c r="I16" s="252">
        <v>2</v>
      </c>
      <c r="J16" s="252">
        <v>28</v>
      </c>
      <c r="P16" s="252">
        <v>-1158998.3500000001</v>
      </c>
      <c r="Q16" s="252">
        <v>1199644.94</v>
      </c>
      <c r="R16" s="230">
        <v>7.12</v>
      </c>
      <c r="V16" s="230">
        <v>702721.3</v>
      </c>
      <c r="W16" s="230">
        <v>574531.09</v>
      </c>
      <c r="X16" s="233">
        <v>806986.3</v>
      </c>
      <c r="AA16" s="233">
        <v>104065.09</v>
      </c>
      <c r="AE16" s="76">
        <f>SUM(F16:H16)</f>
        <v>42924.71</v>
      </c>
      <c r="AF16" s="31">
        <f>SUM(K16:N16)</f>
        <v>0</v>
      </c>
      <c r="AG16" s="21">
        <f t="shared" si="1"/>
        <v>42924.71</v>
      </c>
      <c r="AH16" s="15">
        <f>SUM(S16:Z16)</f>
        <v>2084238.6900000002</v>
      </c>
      <c r="AI16" s="16">
        <f>SUM(AA16:AD16)</f>
        <v>104065.09</v>
      </c>
      <c r="AJ16" s="26">
        <f t="shared" si="2"/>
        <v>1980173.6</v>
      </c>
    </row>
    <row r="17" spans="1:36" x14ac:dyDescent="0.2">
      <c r="E17" s="252" t="s">
        <v>3045</v>
      </c>
      <c r="F17" s="229">
        <v>9076.7000000000007</v>
      </c>
      <c r="I17" s="252">
        <v>5</v>
      </c>
      <c r="J17" s="252">
        <v>26</v>
      </c>
      <c r="P17" s="252">
        <v>-1641651.3</v>
      </c>
      <c r="Q17" s="252">
        <v>1642759</v>
      </c>
      <c r="V17" s="230">
        <v>724020</v>
      </c>
      <c r="W17" s="230">
        <v>390962.88</v>
      </c>
      <c r="X17" s="233">
        <v>869720</v>
      </c>
      <c r="AA17" s="233">
        <v>99662.88</v>
      </c>
      <c r="AE17" s="76">
        <f>SUM(F17:H17)</f>
        <v>9076.7000000000007</v>
      </c>
      <c r="AF17" s="31">
        <f>SUM(K17:N17)</f>
        <v>0</v>
      </c>
      <c r="AG17" s="21">
        <f t="shared" si="1"/>
        <v>9076.7000000000007</v>
      </c>
      <c r="AH17" s="15">
        <f>SUM(S17:Z17)</f>
        <v>1984702.88</v>
      </c>
      <c r="AI17" s="16">
        <f>SUM(AA17:AD17)</f>
        <v>99662.88</v>
      </c>
      <c r="AJ17" s="26">
        <f t="shared" si="2"/>
        <v>1885040</v>
      </c>
    </row>
    <row r="18" spans="1:36" x14ac:dyDescent="0.2">
      <c r="E18" s="252" t="s">
        <v>3046</v>
      </c>
      <c r="F18" s="229">
        <v>51769.31</v>
      </c>
      <c r="H18" s="229">
        <v>66470</v>
      </c>
      <c r="J18" s="252">
        <v>4657.1000000000004</v>
      </c>
      <c r="P18" s="252">
        <v>-991197.77</v>
      </c>
      <c r="Q18" s="252">
        <v>1067330</v>
      </c>
      <c r="V18" s="230">
        <v>705611.25</v>
      </c>
      <c r="W18" s="230">
        <v>417060.66</v>
      </c>
      <c r="X18" s="233">
        <v>814715.05</v>
      </c>
      <c r="AA18" s="233">
        <v>105238.56</v>
      </c>
      <c r="AB18" s="233">
        <v>2751.12</v>
      </c>
      <c r="AE18" s="76">
        <f>SUM(F18:H18)</f>
        <v>118239.31</v>
      </c>
      <c r="AF18" s="31">
        <f>SUM(K18:N18)</f>
        <v>0</v>
      </c>
      <c r="AG18" s="21">
        <f t="shared" si="1"/>
        <v>118239.31</v>
      </c>
      <c r="AH18" s="15">
        <f>SUM(S18:Z18)</f>
        <v>1937386.96</v>
      </c>
      <c r="AI18" s="16">
        <f>SUM(AA18:AD18)</f>
        <v>107989.68</v>
      </c>
      <c r="AJ18" s="26">
        <f t="shared" si="2"/>
        <v>1829397.28</v>
      </c>
    </row>
    <row r="19" spans="1:36" x14ac:dyDescent="0.2">
      <c r="AE19" s="76">
        <f>SUM(F19:H19)</f>
        <v>0</v>
      </c>
      <c r="AF19" s="31">
        <f>SUM(K19:N19)</f>
        <v>0</v>
      </c>
      <c r="AG19" s="21">
        <f t="shared" si="1"/>
        <v>0</v>
      </c>
      <c r="AH19" s="15">
        <f>SUM(S19:Z19)</f>
        <v>0</v>
      </c>
      <c r="AI19" s="16">
        <f>SUM(AA19:AD19)</f>
        <v>0</v>
      </c>
      <c r="AJ19" s="26">
        <f t="shared" si="2"/>
        <v>0</v>
      </c>
    </row>
    <row r="20" spans="1:36" x14ac:dyDescent="0.2">
      <c r="AE20" s="76">
        <f>SUM(F20:H20)</f>
        <v>0</v>
      </c>
      <c r="AF20" s="31">
        <f>SUM(K20:N20)</f>
        <v>0</v>
      </c>
      <c r="AG20" s="21">
        <f t="shared" si="1"/>
        <v>0</v>
      </c>
      <c r="AH20" s="15">
        <f>SUM(S20:Z20)</f>
        <v>0</v>
      </c>
      <c r="AI20" s="16">
        <f>SUM(AA20:AD20)</f>
        <v>0</v>
      </c>
      <c r="AJ20" s="26">
        <f t="shared" si="2"/>
        <v>0</v>
      </c>
    </row>
    <row r="21" spans="1:36" x14ac:dyDescent="0.2">
      <c r="AE21" s="76">
        <f>SUM(F21:H21)</f>
        <v>0</v>
      </c>
      <c r="AF21" s="31">
        <f>SUM(K21:N21)</f>
        <v>0</v>
      </c>
      <c r="AG21" s="21">
        <f t="shared" si="1"/>
        <v>0</v>
      </c>
      <c r="AH21" s="15">
        <f>SUM(S21:Z21)</f>
        <v>0</v>
      </c>
      <c r="AI21" s="16">
        <f>SUM(AA21:AD21)</f>
        <v>0</v>
      </c>
      <c r="AJ21" s="26">
        <f t="shared" si="2"/>
        <v>0</v>
      </c>
    </row>
    <row r="22" spans="1:36" x14ac:dyDescent="0.2">
      <c r="A22" s="1" t="s">
        <v>460</v>
      </c>
      <c r="B22" s="1" t="s">
        <v>462</v>
      </c>
      <c r="C22" s="66">
        <v>4536</v>
      </c>
      <c r="D22" s="67" t="s">
        <v>1096</v>
      </c>
      <c r="E22" s="252" t="s">
        <v>3047</v>
      </c>
      <c r="F22" s="229">
        <v>636039.91</v>
      </c>
      <c r="G22" s="229">
        <v>12300</v>
      </c>
      <c r="H22" s="229">
        <v>299630.92</v>
      </c>
      <c r="I22" s="252">
        <v>215279.75</v>
      </c>
      <c r="J22" s="252">
        <v>251989.61</v>
      </c>
      <c r="N22" s="233">
        <v>0</v>
      </c>
      <c r="P22" s="252">
        <v>-0.1</v>
      </c>
      <c r="S22" s="230">
        <v>631353.06999999995</v>
      </c>
      <c r="T22" s="230">
        <v>84964</v>
      </c>
      <c r="U22" s="230">
        <v>774.42</v>
      </c>
      <c r="V22" s="230">
        <v>1418560</v>
      </c>
      <c r="X22" s="233">
        <v>1648210</v>
      </c>
      <c r="AA22" s="233">
        <v>251158.54</v>
      </c>
      <c r="AB22" s="233">
        <v>73984.62</v>
      </c>
      <c r="AE22" s="76">
        <f>SUM(F22:H22)</f>
        <v>947970.83000000007</v>
      </c>
      <c r="AF22" s="31">
        <f>SUM(K22:N22)</f>
        <v>0</v>
      </c>
      <c r="AG22" s="21">
        <f>AE22-AF22</f>
        <v>947970.83000000007</v>
      </c>
      <c r="AH22" s="15">
        <f>SUM(R22:W22)</f>
        <v>2135651.4900000002</v>
      </c>
      <c r="AI22" s="16">
        <f>SUM(X22:AD22)</f>
        <v>1973353.1600000001</v>
      </c>
      <c r="AJ22" s="26">
        <f t="shared" si="2"/>
        <v>162298.33000000007</v>
      </c>
    </row>
    <row r="23" spans="1:36" x14ac:dyDescent="0.2">
      <c r="A23" s="1" t="s">
        <v>460</v>
      </c>
      <c r="B23" s="1" t="s">
        <v>462</v>
      </c>
      <c r="C23" s="66">
        <v>3980</v>
      </c>
      <c r="D23" s="67" t="s">
        <v>1097</v>
      </c>
      <c r="E23" s="252" t="s">
        <v>3048</v>
      </c>
      <c r="F23" s="229">
        <v>395825.45</v>
      </c>
      <c r="H23" s="229">
        <v>129692.82</v>
      </c>
      <c r="I23" s="252">
        <v>164442.16</v>
      </c>
      <c r="J23" s="252">
        <v>93980.479999999996</v>
      </c>
      <c r="Q23" s="252">
        <v>2340148.79</v>
      </c>
      <c r="S23" s="230">
        <v>827272.57</v>
      </c>
      <c r="U23" s="230">
        <v>36.340000000000003</v>
      </c>
      <c r="V23" s="230">
        <v>702780</v>
      </c>
      <c r="X23" s="233">
        <v>927095</v>
      </c>
      <c r="AA23" s="233">
        <v>304201.77</v>
      </c>
      <c r="AB23" s="233">
        <v>47345.48</v>
      </c>
      <c r="AE23" s="76">
        <f t="shared" ref="AE23:AE86" si="3">SUM(F23:H23)</f>
        <v>525518.27</v>
      </c>
      <c r="AF23" s="31">
        <f t="shared" ref="AF23:AF86" si="4">SUM(K23:N23)</f>
        <v>0</v>
      </c>
      <c r="AG23" s="21">
        <f t="shared" si="1"/>
        <v>525518.27</v>
      </c>
      <c r="AH23" s="15">
        <f t="shared" ref="AH23:AH86" si="5">SUM(R23:W23)</f>
        <v>1530088.91</v>
      </c>
      <c r="AI23" s="16">
        <f t="shared" ref="AI23:AI86" si="6">SUM(X23:AD23)</f>
        <v>1278642.25</v>
      </c>
      <c r="AJ23" s="26">
        <f t="shared" si="2"/>
        <v>251446.65999999992</v>
      </c>
    </row>
    <row r="24" spans="1:36" x14ac:dyDescent="0.2">
      <c r="A24" s="1" t="s">
        <v>460</v>
      </c>
      <c r="B24" s="1" t="s">
        <v>462</v>
      </c>
      <c r="C24" s="66">
        <v>9027</v>
      </c>
      <c r="D24" s="67" t="s">
        <v>1098</v>
      </c>
      <c r="E24" s="252" t="s">
        <v>3049</v>
      </c>
      <c r="F24" s="229">
        <v>1349109.85</v>
      </c>
      <c r="G24" s="229">
        <v>88500</v>
      </c>
      <c r="H24" s="229">
        <v>258244.21</v>
      </c>
      <c r="I24" s="252">
        <v>184049.53</v>
      </c>
      <c r="J24" s="252">
        <v>144145.28</v>
      </c>
      <c r="K24" s="233">
        <v>9000</v>
      </c>
      <c r="N24" s="233">
        <v>15000</v>
      </c>
      <c r="Q24" s="252">
        <v>2461151.44</v>
      </c>
      <c r="S24" s="230">
        <v>1478835.72</v>
      </c>
      <c r="T24" s="230">
        <v>690530</v>
      </c>
      <c r="U24" s="230">
        <v>64.19</v>
      </c>
      <c r="V24" s="230">
        <v>1315210</v>
      </c>
      <c r="W24" s="230">
        <v>5810</v>
      </c>
      <c r="X24" s="233">
        <v>1646044</v>
      </c>
      <c r="AA24" s="233">
        <v>807928.31999999995</v>
      </c>
      <c r="AB24" s="233">
        <v>41857.58</v>
      </c>
      <c r="AE24" s="76">
        <f t="shared" si="3"/>
        <v>1695854.06</v>
      </c>
      <c r="AF24" s="31">
        <f t="shared" si="4"/>
        <v>24000</v>
      </c>
      <c r="AG24" s="21">
        <f t="shared" si="1"/>
        <v>1671854.06</v>
      </c>
      <c r="AH24" s="15">
        <f t="shared" si="5"/>
        <v>3490449.9099999997</v>
      </c>
      <c r="AI24" s="16">
        <f t="shared" si="6"/>
        <v>2495829.9</v>
      </c>
      <c r="AJ24" s="26">
        <f t="shared" si="2"/>
        <v>994620.00999999978</v>
      </c>
    </row>
    <row r="25" spans="1:36" x14ac:dyDescent="0.2">
      <c r="A25" s="1" t="s">
        <v>460</v>
      </c>
      <c r="B25" s="1" t="s">
        <v>462</v>
      </c>
      <c r="C25" s="66">
        <v>4180</v>
      </c>
      <c r="D25" s="67" t="s">
        <v>1099</v>
      </c>
      <c r="E25" s="252" t="s">
        <v>3050</v>
      </c>
      <c r="F25" s="229">
        <v>520162.54</v>
      </c>
      <c r="H25" s="229">
        <v>128268.44</v>
      </c>
      <c r="I25" s="252">
        <v>205549.44</v>
      </c>
      <c r="J25" s="252">
        <v>557361.39</v>
      </c>
      <c r="N25" s="233">
        <v>0</v>
      </c>
      <c r="Q25" s="252">
        <v>1609968.11</v>
      </c>
      <c r="S25" s="230">
        <v>987184.26</v>
      </c>
      <c r="T25" s="230">
        <v>5480</v>
      </c>
      <c r="U25" s="230">
        <v>519.65</v>
      </c>
      <c r="V25" s="230">
        <v>703300</v>
      </c>
      <c r="X25" s="233">
        <v>904937</v>
      </c>
      <c r="AA25" s="233">
        <v>474952.57</v>
      </c>
      <c r="AB25" s="233">
        <v>144950.17000000001</v>
      </c>
      <c r="AD25" s="233">
        <v>646.28</v>
      </c>
      <c r="AE25" s="76">
        <f t="shared" si="3"/>
        <v>648430.98</v>
      </c>
      <c r="AF25" s="31">
        <f t="shared" si="4"/>
        <v>0</v>
      </c>
      <c r="AG25" s="21">
        <f t="shared" si="1"/>
        <v>648430.98</v>
      </c>
      <c r="AH25" s="15">
        <f t="shared" si="5"/>
        <v>1696483.9100000001</v>
      </c>
      <c r="AI25" s="16">
        <f t="shared" si="6"/>
        <v>1525486.02</v>
      </c>
      <c r="AJ25" s="26">
        <f t="shared" si="2"/>
        <v>170997.89000000013</v>
      </c>
    </row>
    <row r="26" spans="1:36" x14ac:dyDescent="0.2">
      <c r="A26" s="1" t="s">
        <v>460</v>
      </c>
      <c r="B26" s="1" t="s">
        <v>462</v>
      </c>
      <c r="C26" s="66">
        <v>2100</v>
      </c>
      <c r="D26" s="67" t="s">
        <v>1100</v>
      </c>
      <c r="E26" s="252" t="s">
        <v>3051</v>
      </c>
      <c r="F26" s="229">
        <v>284402.65999999997</v>
      </c>
      <c r="G26" s="229">
        <v>3605</v>
      </c>
      <c r="H26" s="229">
        <v>73633.27</v>
      </c>
      <c r="I26" s="252">
        <v>203035.64</v>
      </c>
      <c r="J26" s="252">
        <v>123323.72</v>
      </c>
      <c r="Q26" s="252">
        <v>1693812.25</v>
      </c>
      <c r="S26" s="230">
        <v>520367.93</v>
      </c>
      <c r="T26" s="230">
        <v>5000</v>
      </c>
      <c r="U26" s="230">
        <v>4.58</v>
      </c>
      <c r="V26" s="230">
        <v>605640</v>
      </c>
      <c r="X26" s="233">
        <v>713413</v>
      </c>
      <c r="AA26" s="233">
        <v>190059.99</v>
      </c>
      <c r="AB26" s="233">
        <v>36729.5</v>
      </c>
      <c r="AD26" s="233">
        <v>14.6</v>
      </c>
      <c r="AE26" s="76">
        <f t="shared" si="3"/>
        <v>361640.93</v>
      </c>
      <c r="AF26" s="31">
        <f t="shared" si="4"/>
        <v>0</v>
      </c>
      <c r="AG26" s="21">
        <f t="shared" si="1"/>
        <v>361640.93</v>
      </c>
      <c r="AH26" s="15">
        <f t="shared" si="5"/>
        <v>1131012.5099999998</v>
      </c>
      <c r="AI26" s="16">
        <f t="shared" si="6"/>
        <v>940217.09</v>
      </c>
      <c r="AJ26" s="26">
        <f t="shared" si="2"/>
        <v>190795.41999999981</v>
      </c>
    </row>
    <row r="27" spans="1:36" x14ac:dyDescent="0.2">
      <c r="A27" s="1" t="s">
        <v>460</v>
      </c>
      <c r="B27" s="1" t="s">
        <v>462</v>
      </c>
      <c r="C27" s="66">
        <v>4887</v>
      </c>
      <c r="D27" s="67" t="s">
        <v>1101</v>
      </c>
      <c r="E27" s="252" t="s">
        <v>3052</v>
      </c>
      <c r="F27" s="229">
        <v>798464.4</v>
      </c>
      <c r="H27" s="229">
        <v>152438.9</v>
      </c>
      <c r="I27" s="252">
        <v>295210.23999999999</v>
      </c>
      <c r="J27" s="252">
        <v>306945.03000000003</v>
      </c>
      <c r="K27" s="233">
        <v>10000</v>
      </c>
      <c r="N27" s="233">
        <v>197.8</v>
      </c>
      <c r="P27" s="252">
        <v>-15.08</v>
      </c>
      <c r="Q27" s="252">
        <v>1247745.83</v>
      </c>
      <c r="S27" s="230">
        <v>1083210.3899999999</v>
      </c>
      <c r="U27" s="230">
        <v>1094.8499999999999</v>
      </c>
      <c r="V27" s="230">
        <v>1000770</v>
      </c>
      <c r="X27" s="233">
        <v>1224845</v>
      </c>
      <c r="AA27" s="233">
        <v>594957.71</v>
      </c>
      <c r="AB27" s="233">
        <v>75595.199999999997</v>
      </c>
      <c r="AE27" s="76">
        <f t="shared" si="3"/>
        <v>950903.3</v>
      </c>
      <c r="AF27" s="31">
        <f t="shared" si="4"/>
        <v>10197.799999999999</v>
      </c>
      <c r="AG27" s="21">
        <f t="shared" si="1"/>
        <v>940705.5</v>
      </c>
      <c r="AH27" s="15">
        <f t="shared" si="5"/>
        <v>2085075.24</v>
      </c>
      <c r="AI27" s="16">
        <f t="shared" si="6"/>
        <v>1895397.91</v>
      </c>
      <c r="AJ27" s="26">
        <f t="shared" si="2"/>
        <v>189677.33000000007</v>
      </c>
    </row>
    <row r="28" spans="1:36" x14ac:dyDescent="0.2">
      <c r="A28" s="1" t="s">
        <v>460</v>
      </c>
      <c r="B28" s="1" t="s">
        <v>462</v>
      </c>
      <c r="C28" s="66">
        <v>5102</v>
      </c>
      <c r="D28" s="67" t="s">
        <v>1102</v>
      </c>
      <c r="E28" s="252" t="s">
        <v>3053</v>
      </c>
      <c r="F28" s="229">
        <v>516020.19</v>
      </c>
      <c r="H28" s="229">
        <v>176521.4</v>
      </c>
      <c r="I28" s="252">
        <v>381242.39</v>
      </c>
      <c r="J28" s="252">
        <v>671346.16</v>
      </c>
      <c r="N28" s="233">
        <v>0</v>
      </c>
      <c r="P28" s="252">
        <v>-500</v>
      </c>
      <c r="Q28" s="252">
        <v>1804121.26</v>
      </c>
      <c r="S28" s="230">
        <v>728941.95</v>
      </c>
      <c r="U28" s="230">
        <v>773.08</v>
      </c>
      <c r="V28" s="230">
        <v>761000</v>
      </c>
      <c r="X28" s="233">
        <v>869240</v>
      </c>
      <c r="AA28" s="233">
        <v>350206.63</v>
      </c>
      <c r="AB28" s="233">
        <v>196896.32</v>
      </c>
      <c r="AE28" s="76">
        <f t="shared" si="3"/>
        <v>692541.59</v>
      </c>
      <c r="AF28" s="31">
        <f t="shared" si="4"/>
        <v>0</v>
      </c>
      <c r="AG28" s="21">
        <f t="shared" si="1"/>
        <v>692541.59</v>
      </c>
      <c r="AH28" s="15">
        <f t="shared" si="5"/>
        <v>1490715.0299999998</v>
      </c>
      <c r="AI28" s="16">
        <f t="shared" si="6"/>
        <v>1416342.95</v>
      </c>
      <c r="AJ28" s="26">
        <f t="shared" si="2"/>
        <v>74372.079999999842</v>
      </c>
    </row>
    <row r="29" spans="1:36" x14ac:dyDescent="0.2">
      <c r="A29" s="1" t="s">
        <v>460</v>
      </c>
      <c r="B29" s="1" t="s">
        <v>462</v>
      </c>
      <c r="C29" s="66">
        <v>11813</v>
      </c>
      <c r="D29" s="67" t="s">
        <v>1103</v>
      </c>
      <c r="E29" s="252" t="s">
        <v>3054</v>
      </c>
      <c r="F29" s="229">
        <v>610696.59</v>
      </c>
      <c r="G29" s="229">
        <v>10815</v>
      </c>
      <c r="H29" s="229">
        <v>174098.94</v>
      </c>
      <c r="I29" s="252">
        <v>271561.02</v>
      </c>
      <c r="J29" s="252">
        <v>192223.35999999999</v>
      </c>
      <c r="K29" s="233">
        <v>19400</v>
      </c>
      <c r="N29" s="233">
        <v>70.650000000000006</v>
      </c>
      <c r="Q29" s="252">
        <v>1414760.08</v>
      </c>
      <c r="S29" s="230">
        <v>1180658.6299999999</v>
      </c>
      <c r="T29" s="230">
        <v>70000</v>
      </c>
      <c r="U29" s="230">
        <v>292.73</v>
      </c>
      <c r="V29" s="230">
        <v>870620</v>
      </c>
      <c r="X29" s="233">
        <v>1105069</v>
      </c>
      <c r="AA29" s="233">
        <v>755776.78</v>
      </c>
      <c r="AB29" s="233">
        <v>121838.98</v>
      </c>
      <c r="AE29" s="76">
        <f t="shared" si="3"/>
        <v>795610.53</v>
      </c>
      <c r="AF29" s="31">
        <f t="shared" si="4"/>
        <v>19470.650000000001</v>
      </c>
      <c r="AG29" s="21">
        <f t="shared" si="1"/>
        <v>776139.88</v>
      </c>
      <c r="AH29" s="15">
        <f t="shared" si="5"/>
        <v>2121571.36</v>
      </c>
      <c r="AI29" s="16">
        <f t="shared" si="6"/>
        <v>1982684.76</v>
      </c>
      <c r="AJ29" s="26">
        <f t="shared" si="2"/>
        <v>138886.59999999986</v>
      </c>
    </row>
    <row r="30" spans="1:36" x14ac:dyDescent="0.2">
      <c r="A30" s="1" t="s">
        <v>460</v>
      </c>
      <c r="B30" s="1" t="s">
        <v>462</v>
      </c>
      <c r="C30" s="66">
        <v>7972</v>
      </c>
      <c r="D30" s="67" t="s">
        <v>1104</v>
      </c>
      <c r="E30" s="252" t="s">
        <v>3055</v>
      </c>
      <c r="F30" s="229">
        <v>892421.9</v>
      </c>
      <c r="H30" s="229">
        <v>700025.05</v>
      </c>
      <c r="I30" s="252">
        <v>157823.89000000001</v>
      </c>
      <c r="J30" s="252">
        <v>931690.75</v>
      </c>
      <c r="K30" s="233">
        <v>22500</v>
      </c>
      <c r="N30" s="233">
        <v>18539.5</v>
      </c>
      <c r="Q30" s="252">
        <v>1595887.05</v>
      </c>
      <c r="S30" s="230">
        <v>2278323.92</v>
      </c>
      <c r="U30" s="230">
        <v>806.42</v>
      </c>
      <c r="V30" s="230">
        <v>1800840</v>
      </c>
      <c r="X30" s="233">
        <v>2097900</v>
      </c>
      <c r="AA30" s="233">
        <v>1203371</v>
      </c>
      <c r="AB30" s="233">
        <v>78510.12</v>
      </c>
      <c r="AD30" s="233">
        <v>500</v>
      </c>
      <c r="AE30" s="76">
        <f t="shared" si="3"/>
        <v>1592446.9500000002</v>
      </c>
      <c r="AF30" s="31">
        <f t="shared" si="4"/>
        <v>41039.5</v>
      </c>
      <c r="AG30" s="21">
        <f t="shared" si="1"/>
        <v>1551407.4500000002</v>
      </c>
      <c r="AH30" s="15">
        <f t="shared" si="5"/>
        <v>4079970.34</v>
      </c>
      <c r="AI30" s="16">
        <f t="shared" si="6"/>
        <v>3380281.12</v>
      </c>
      <c r="AJ30" s="26">
        <f t="shared" si="2"/>
        <v>699689.21999999974</v>
      </c>
    </row>
    <row r="31" spans="1:36" x14ac:dyDescent="0.2">
      <c r="A31" s="1" t="s">
        <v>460</v>
      </c>
      <c r="B31" s="1" t="s">
        <v>462</v>
      </c>
      <c r="C31" s="66">
        <v>3577</v>
      </c>
      <c r="D31" s="67" t="s">
        <v>1105</v>
      </c>
      <c r="E31" s="252" t="s">
        <v>3056</v>
      </c>
      <c r="F31" s="229">
        <v>568169.79</v>
      </c>
      <c r="G31" s="229">
        <v>7210</v>
      </c>
      <c r="H31" s="229">
        <v>341993.46</v>
      </c>
      <c r="I31" s="252">
        <v>95916.49</v>
      </c>
      <c r="J31" s="252">
        <v>248357.76000000001</v>
      </c>
      <c r="N31" s="233">
        <v>6.9</v>
      </c>
      <c r="Q31" s="252">
        <v>1789492.25</v>
      </c>
      <c r="S31" s="230">
        <v>679886.46</v>
      </c>
      <c r="U31" s="230">
        <v>679.84</v>
      </c>
      <c r="V31" s="230">
        <v>661960</v>
      </c>
      <c r="X31" s="233">
        <v>805990</v>
      </c>
      <c r="AA31" s="233">
        <v>334718.89</v>
      </c>
      <c r="AB31" s="233">
        <v>56661.68</v>
      </c>
      <c r="AE31" s="76">
        <f t="shared" si="3"/>
        <v>917373.25</v>
      </c>
      <c r="AF31" s="31">
        <f t="shared" si="4"/>
        <v>6.9</v>
      </c>
      <c r="AG31" s="21">
        <f t="shared" si="1"/>
        <v>917366.35</v>
      </c>
      <c r="AH31" s="15">
        <f t="shared" si="5"/>
        <v>1342526.2999999998</v>
      </c>
      <c r="AI31" s="16">
        <f t="shared" si="6"/>
        <v>1197370.57</v>
      </c>
      <c r="AJ31" s="26">
        <f t="shared" si="2"/>
        <v>145155.72999999975</v>
      </c>
    </row>
    <row r="32" spans="1:36" x14ac:dyDescent="0.2">
      <c r="A32" s="1" t="s">
        <v>460</v>
      </c>
      <c r="B32" s="1" t="s">
        <v>462</v>
      </c>
      <c r="C32" s="66">
        <v>3159</v>
      </c>
      <c r="D32" s="67" t="s">
        <v>1106</v>
      </c>
      <c r="E32" s="252" t="s">
        <v>3057</v>
      </c>
      <c r="F32" s="229">
        <v>816621.43</v>
      </c>
      <c r="H32" s="229">
        <v>114041.18</v>
      </c>
      <c r="I32" s="252">
        <v>84142.5</v>
      </c>
      <c r="J32" s="252">
        <v>310022.45</v>
      </c>
      <c r="N32" s="233">
        <v>13.94</v>
      </c>
      <c r="Q32" s="252">
        <v>3102228.3</v>
      </c>
      <c r="S32" s="230">
        <v>745726.5</v>
      </c>
      <c r="T32" s="230">
        <v>203990</v>
      </c>
      <c r="U32" s="230">
        <v>800.19</v>
      </c>
      <c r="V32" s="230">
        <v>1088200</v>
      </c>
      <c r="W32" s="230">
        <v>82200</v>
      </c>
      <c r="X32" s="233">
        <v>1242160</v>
      </c>
      <c r="AA32" s="233">
        <v>347662.72</v>
      </c>
      <c r="AB32" s="233">
        <v>140023.24</v>
      </c>
      <c r="AE32" s="76">
        <f t="shared" si="3"/>
        <v>930662.6100000001</v>
      </c>
      <c r="AF32" s="31">
        <f t="shared" si="4"/>
        <v>13.94</v>
      </c>
      <c r="AG32" s="21">
        <f t="shared" si="1"/>
        <v>930648.67000000016</v>
      </c>
      <c r="AH32" s="15">
        <f t="shared" si="5"/>
        <v>2120916.69</v>
      </c>
      <c r="AI32" s="16">
        <f t="shared" si="6"/>
        <v>1729845.96</v>
      </c>
      <c r="AJ32" s="26">
        <f t="shared" si="2"/>
        <v>391070.73</v>
      </c>
    </row>
    <row r="33" spans="1:36" x14ac:dyDescent="0.2">
      <c r="A33" s="1" t="s">
        <v>460</v>
      </c>
      <c r="B33" s="1" t="s">
        <v>462</v>
      </c>
      <c r="C33" s="66">
        <v>3764</v>
      </c>
      <c r="D33" s="67" t="s">
        <v>1107</v>
      </c>
      <c r="E33" s="252" t="s">
        <v>3058</v>
      </c>
      <c r="F33" s="229">
        <v>683558.12</v>
      </c>
      <c r="H33" s="229">
        <v>158937.85</v>
      </c>
      <c r="I33" s="252">
        <v>367384.29</v>
      </c>
      <c r="J33" s="252">
        <v>272468.58</v>
      </c>
      <c r="N33" s="233">
        <v>80.2</v>
      </c>
      <c r="P33" s="252">
        <v>23.8</v>
      </c>
      <c r="Q33" s="252">
        <v>1484748</v>
      </c>
      <c r="S33" s="230">
        <v>1043806.19</v>
      </c>
      <c r="U33" s="230">
        <v>945.57</v>
      </c>
      <c r="V33" s="230">
        <v>764960</v>
      </c>
      <c r="X33" s="233">
        <v>971400</v>
      </c>
      <c r="AA33" s="233">
        <v>576442.43000000005</v>
      </c>
      <c r="AB33" s="233">
        <v>50313.35</v>
      </c>
      <c r="AE33" s="76">
        <f t="shared" si="3"/>
        <v>842495.97</v>
      </c>
      <c r="AF33" s="31">
        <f t="shared" si="4"/>
        <v>80.2</v>
      </c>
      <c r="AG33" s="21">
        <f t="shared" si="1"/>
        <v>842415.77</v>
      </c>
      <c r="AH33" s="15">
        <f t="shared" si="5"/>
        <v>1809711.7599999998</v>
      </c>
      <c r="AI33" s="16">
        <f t="shared" si="6"/>
        <v>1598155.7800000003</v>
      </c>
      <c r="AJ33" s="26">
        <f t="shared" si="2"/>
        <v>211555.97999999952</v>
      </c>
    </row>
    <row r="34" spans="1:36" x14ac:dyDescent="0.2">
      <c r="A34" s="1" t="s">
        <v>460</v>
      </c>
      <c r="B34" s="1" t="s">
        <v>462</v>
      </c>
      <c r="C34" s="66">
        <v>3691</v>
      </c>
      <c r="D34" s="67" t="s">
        <v>1108</v>
      </c>
      <c r="E34" s="252" t="s">
        <v>3059</v>
      </c>
      <c r="F34" s="229">
        <v>1073648.1499999999</v>
      </c>
      <c r="H34" s="229">
        <v>317070.03000000003</v>
      </c>
      <c r="I34" s="252">
        <v>82148.19</v>
      </c>
      <c r="J34" s="252">
        <v>326095.09000000003</v>
      </c>
      <c r="N34" s="233">
        <v>15479.19</v>
      </c>
      <c r="Q34" s="252">
        <v>1924840.79</v>
      </c>
      <c r="S34" s="230">
        <v>1115875.45</v>
      </c>
      <c r="T34" s="230">
        <v>105000</v>
      </c>
      <c r="U34" s="230">
        <v>1010.92</v>
      </c>
      <c r="V34" s="230">
        <v>1035130</v>
      </c>
      <c r="X34" s="233">
        <v>1261392</v>
      </c>
      <c r="AA34" s="233">
        <v>298831.7</v>
      </c>
      <c r="AB34" s="233">
        <v>59902.64</v>
      </c>
      <c r="AD34" s="233">
        <v>500</v>
      </c>
      <c r="AE34" s="76">
        <f t="shared" si="3"/>
        <v>1390718.18</v>
      </c>
      <c r="AF34" s="31">
        <f t="shared" si="4"/>
        <v>15479.19</v>
      </c>
      <c r="AG34" s="21">
        <f t="shared" si="1"/>
        <v>1375238.99</v>
      </c>
      <c r="AH34" s="15">
        <f t="shared" si="5"/>
        <v>2257016.37</v>
      </c>
      <c r="AI34" s="16">
        <f t="shared" si="6"/>
        <v>1620626.3399999999</v>
      </c>
      <c r="AJ34" s="26">
        <f t="shared" si="2"/>
        <v>636390.03000000026</v>
      </c>
    </row>
    <row r="35" spans="1:36" x14ac:dyDescent="0.2">
      <c r="A35" s="1" t="s">
        <v>460</v>
      </c>
      <c r="B35" s="1" t="s">
        <v>462</v>
      </c>
      <c r="C35" s="66">
        <v>7031</v>
      </c>
      <c r="D35" s="67" t="s">
        <v>1109</v>
      </c>
      <c r="E35" s="252" t="s">
        <v>3060</v>
      </c>
      <c r="F35" s="229">
        <v>1558191.35</v>
      </c>
      <c r="G35" s="229">
        <v>15000</v>
      </c>
      <c r="H35" s="229">
        <v>193162.56</v>
      </c>
      <c r="I35" s="252">
        <v>196217.43</v>
      </c>
      <c r="J35" s="252">
        <v>160351.49</v>
      </c>
      <c r="N35" s="233">
        <v>790.41</v>
      </c>
      <c r="Q35" s="252">
        <v>1101601.1100000001</v>
      </c>
      <c r="S35" s="230">
        <v>863196.33</v>
      </c>
      <c r="T35" s="230">
        <v>304820</v>
      </c>
      <c r="U35" s="230">
        <v>1667.42</v>
      </c>
      <c r="V35" s="230">
        <v>1140208</v>
      </c>
      <c r="W35" s="230">
        <v>930</v>
      </c>
      <c r="X35" s="233">
        <v>1379068</v>
      </c>
      <c r="AA35" s="233">
        <v>422399.46</v>
      </c>
      <c r="AB35" s="233">
        <v>59185.69</v>
      </c>
      <c r="AD35" s="233">
        <v>500</v>
      </c>
      <c r="AE35" s="76">
        <f t="shared" si="3"/>
        <v>1766353.9100000001</v>
      </c>
      <c r="AF35" s="31">
        <f t="shared" si="4"/>
        <v>790.41</v>
      </c>
      <c r="AG35" s="21">
        <f t="shared" si="1"/>
        <v>1765563.5000000002</v>
      </c>
      <c r="AH35" s="15">
        <f t="shared" si="5"/>
        <v>2310821.75</v>
      </c>
      <c r="AI35" s="16">
        <f t="shared" si="6"/>
        <v>1861153.15</v>
      </c>
      <c r="AJ35" s="26">
        <f t="shared" si="2"/>
        <v>449668.60000000009</v>
      </c>
    </row>
    <row r="36" spans="1:36" x14ac:dyDescent="0.2">
      <c r="A36" s="1" t="s">
        <v>460</v>
      </c>
      <c r="B36" s="1" t="s">
        <v>462</v>
      </c>
      <c r="C36" s="66">
        <v>3391</v>
      </c>
      <c r="D36" s="67" t="s">
        <v>1110</v>
      </c>
      <c r="E36" s="252" t="s">
        <v>3061</v>
      </c>
      <c r="F36" s="229">
        <v>793457</v>
      </c>
      <c r="H36" s="229">
        <v>157549.15</v>
      </c>
      <c r="I36" s="252">
        <v>1278070.6599999999</v>
      </c>
      <c r="J36" s="252">
        <v>181254.18</v>
      </c>
      <c r="N36" s="233">
        <v>7</v>
      </c>
      <c r="Q36" s="252">
        <v>528949.56000000006</v>
      </c>
      <c r="S36" s="230">
        <v>1401470.08</v>
      </c>
      <c r="T36" s="230">
        <v>49508</v>
      </c>
      <c r="U36" s="230">
        <v>878.71</v>
      </c>
      <c r="V36" s="230">
        <v>895920</v>
      </c>
      <c r="X36" s="233">
        <v>1077699</v>
      </c>
      <c r="AA36" s="233">
        <v>346490.25</v>
      </c>
      <c r="AB36" s="233">
        <v>69625.119999999995</v>
      </c>
      <c r="AE36" s="76">
        <f t="shared" si="3"/>
        <v>951006.15</v>
      </c>
      <c r="AF36" s="31">
        <f t="shared" si="4"/>
        <v>7</v>
      </c>
      <c r="AG36" s="21">
        <f t="shared" si="1"/>
        <v>950999.15</v>
      </c>
      <c r="AH36" s="15">
        <f t="shared" si="5"/>
        <v>2347776.79</v>
      </c>
      <c r="AI36" s="16">
        <f t="shared" si="6"/>
        <v>1493814.37</v>
      </c>
      <c r="AJ36" s="26">
        <f t="shared" si="2"/>
        <v>853962.41999999993</v>
      </c>
    </row>
    <row r="37" spans="1:36" x14ac:dyDescent="0.2">
      <c r="A37" s="1" t="s">
        <v>460</v>
      </c>
      <c r="B37" s="1" t="s">
        <v>462</v>
      </c>
      <c r="C37" s="66">
        <v>4244</v>
      </c>
      <c r="D37" s="67" t="s">
        <v>1111</v>
      </c>
      <c r="E37" s="252" t="s">
        <v>3062</v>
      </c>
      <c r="F37" s="229">
        <v>986629.77</v>
      </c>
      <c r="H37" s="229">
        <v>214887.15</v>
      </c>
      <c r="I37" s="252">
        <v>363918.66</v>
      </c>
      <c r="J37" s="252">
        <v>241235.64</v>
      </c>
      <c r="N37" s="233">
        <v>17500</v>
      </c>
      <c r="Q37" s="252">
        <v>1603684.39</v>
      </c>
      <c r="S37" s="230">
        <v>927400.28</v>
      </c>
      <c r="U37" s="230">
        <v>852.4</v>
      </c>
      <c r="V37" s="230">
        <v>1050410</v>
      </c>
      <c r="X37" s="233">
        <v>1190468</v>
      </c>
      <c r="AA37" s="233">
        <v>460387.02</v>
      </c>
      <c r="AB37" s="233">
        <v>43303.77</v>
      </c>
      <c r="AE37" s="76">
        <f t="shared" si="3"/>
        <v>1201516.92</v>
      </c>
      <c r="AF37" s="31">
        <f t="shared" si="4"/>
        <v>17500</v>
      </c>
      <c r="AG37" s="21">
        <f t="shared" si="1"/>
        <v>1184016.92</v>
      </c>
      <c r="AH37" s="15">
        <f t="shared" si="5"/>
        <v>1978662.6800000002</v>
      </c>
      <c r="AI37" s="16">
        <f t="shared" si="6"/>
        <v>1694158.79</v>
      </c>
      <c r="AJ37" s="26">
        <f t="shared" si="2"/>
        <v>284503.89000000013</v>
      </c>
    </row>
    <row r="38" spans="1:36" x14ac:dyDescent="0.2">
      <c r="A38" s="1" t="s">
        <v>460</v>
      </c>
      <c r="B38" s="1" t="s">
        <v>462</v>
      </c>
      <c r="C38" s="66">
        <v>1926</v>
      </c>
      <c r="D38" s="67" t="s">
        <v>1112</v>
      </c>
      <c r="E38" s="252" t="s">
        <v>3063</v>
      </c>
      <c r="F38" s="229">
        <v>557510.80000000005</v>
      </c>
      <c r="H38" s="229">
        <v>87341.13</v>
      </c>
      <c r="I38" s="252">
        <v>30280.06</v>
      </c>
      <c r="J38" s="252">
        <v>67860.34</v>
      </c>
      <c r="Q38" s="252">
        <v>1498620.76</v>
      </c>
      <c r="S38" s="230">
        <v>558919.23</v>
      </c>
      <c r="T38" s="230">
        <v>65000</v>
      </c>
      <c r="U38" s="230">
        <v>577.23</v>
      </c>
      <c r="V38" s="230">
        <v>645740</v>
      </c>
      <c r="X38" s="233">
        <v>742520</v>
      </c>
      <c r="AA38" s="233">
        <v>280180.03000000003</v>
      </c>
      <c r="AB38" s="233">
        <v>58373.81</v>
      </c>
      <c r="AE38" s="76">
        <f t="shared" si="3"/>
        <v>644851.93000000005</v>
      </c>
      <c r="AF38" s="31">
        <f t="shared" si="4"/>
        <v>0</v>
      </c>
      <c r="AG38" s="21">
        <f t="shared" si="1"/>
        <v>644851.93000000005</v>
      </c>
      <c r="AH38" s="15">
        <f t="shared" si="5"/>
        <v>1270236.46</v>
      </c>
      <c r="AI38" s="16">
        <f t="shared" si="6"/>
        <v>1081073.8400000001</v>
      </c>
      <c r="AJ38" s="26">
        <f t="shared" si="2"/>
        <v>189162.61999999988</v>
      </c>
    </row>
    <row r="39" spans="1:36" x14ac:dyDescent="0.2">
      <c r="A39" s="1" t="s">
        <v>460</v>
      </c>
      <c r="B39" s="1" t="s">
        <v>462</v>
      </c>
      <c r="C39" s="66">
        <v>5306</v>
      </c>
      <c r="D39" s="67" t="s">
        <v>1113</v>
      </c>
      <c r="E39" s="252" t="s">
        <v>3064</v>
      </c>
      <c r="F39" s="229">
        <v>760261.6</v>
      </c>
      <c r="H39" s="229">
        <v>124261.08</v>
      </c>
      <c r="I39" s="252">
        <v>1098229.54</v>
      </c>
      <c r="J39" s="252">
        <v>735545.61</v>
      </c>
      <c r="N39" s="233">
        <v>25255.07</v>
      </c>
      <c r="P39" s="252">
        <v>-3378.07</v>
      </c>
      <c r="Q39" s="252">
        <v>2339595.1</v>
      </c>
      <c r="S39" s="230">
        <v>1455787.21</v>
      </c>
      <c r="T39" s="230">
        <v>339000</v>
      </c>
      <c r="U39" s="230">
        <v>569.36</v>
      </c>
      <c r="V39" s="230">
        <v>1350950</v>
      </c>
      <c r="X39" s="233">
        <v>1612590</v>
      </c>
      <c r="AA39" s="233">
        <v>421631.61</v>
      </c>
      <c r="AB39" s="233">
        <v>202442.14</v>
      </c>
      <c r="AD39" s="233">
        <v>2367</v>
      </c>
      <c r="AE39" s="76">
        <f t="shared" si="3"/>
        <v>884522.67999999993</v>
      </c>
      <c r="AF39" s="31">
        <f t="shared" si="4"/>
        <v>25255.07</v>
      </c>
      <c r="AG39" s="21">
        <f t="shared" si="1"/>
        <v>859267.61</v>
      </c>
      <c r="AH39" s="15">
        <f t="shared" si="5"/>
        <v>3146306.5700000003</v>
      </c>
      <c r="AI39" s="16">
        <f t="shared" si="6"/>
        <v>2239030.75</v>
      </c>
      <c r="AJ39" s="26">
        <f t="shared" si="2"/>
        <v>907275.8200000003</v>
      </c>
    </row>
    <row r="40" spans="1:36" x14ac:dyDescent="0.2">
      <c r="A40" s="1" t="s">
        <v>460</v>
      </c>
      <c r="B40" s="1" t="s">
        <v>462</v>
      </c>
      <c r="C40" s="66">
        <v>2556</v>
      </c>
      <c r="D40" s="67" t="s">
        <v>1114</v>
      </c>
      <c r="E40" s="252" t="s">
        <v>3065</v>
      </c>
      <c r="F40" s="229">
        <v>1015112.96</v>
      </c>
      <c r="H40" s="229">
        <v>216465.4</v>
      </c>
      <c r="I40" s="252">
        <v>193041.62</v>
      </c>
      <c r="J40" s="252">
        <v>300011.21999999997</v>
      </c>
      <c r="K40" s="233">
        <v>7500</v>
      </c>
      <c r="N40" s="233">
        <v>0</v>
      </c>
      <c r="P40" s="252">
        <v>-178.91</v>
      </c>
      <c r="Q40" s="252">
        <v>1457071.21</v>
      </c>
      <c r="S40" s="230">
        <v>1061397.5900000001</v>
      </c>
      <c r="T40" s="230">
        <v>25000</v>
      </c>
      <c r="U40" s="230">
        <v>1365.83</v>
      </c>
      <c r="V40" s="230">
        <v>532720</v>
      </c>
      <c r="X40" s="233">
        <v>846326</v>
      </c>
      <c r="AA40" s="233">
        <v>443136.24</v>
      </c>
      <c r="AB40" s="233">
        <v>45610.89</v>
      </c>
      <c r="AD40" s="233">
        <v>15</v>
      </c>
      <c r="AE40" s="76">
        <f t="shared" si="3"/>
        <v>1231578.3599999999</v>
      </c>
      <c r="AF40" s="31">
        <f t="shared" si="4"/>
        <v>7500</v>
      </c>
      <c r="AG40" s="21">
        <f t="shared" si="1"/>
        <v>1224078.3599999999</v>
      </c>
      <c r="AH40" s="15">
        <f t="shared" si="5"/>
        <v>1620483.4200000002</v>
      </c>
      <c r="AI40" s="16">
        <f t="shared" si="6"/>
        <v>1335088.1299999999</v>
      </c>
      <c r="AJ40" s="26">
        <f t="shared" si="2"/>
        <v>285395.29000000027</v>
      </c>
    </row>
    <row r="41" spans="1:36" x14ac:dyDescent="0.2">
      <c r="A41" s="1" t="s">
        <v>460</v>
      </c>
      <c r="B41" s="1" t="s">
        <v>462</v>
      </c>
      <c r="C41" s="66">
        <v>2366</v>
      </c>
      <c r="D41" s="67" t="s">
        <v>1115</v>
      </c>
      <c r="E41" s="252" t="s">
        <v>3066</v>
      </c>
      <c r="F41" s="229">
        <v>952953.2</v>
      </c>
      <c r="H41" s="229">
        <v>183711.62</v>
      </c>
      <c r="I41" s="252">
        <v>256544.73</v>
      </c>
      <c r="J41" s="252">
        <v>614793.09</v>
      </c>
      <c r="N41" s="233">
        <v>210.19</v>
      </c>
      <c r="Q41" s="252">
        <v>1798384.44</v>
      </c>
      <c r="S41" s="230">
        <v>804010.77</v>
      </c>
      <c r="T41" s="230">
        <v>940</v>
      </c>
      <c r="U41" s="230">
        <v>1188.97</v>
      </c>
      <c r="V41" s="230">
        <v>462840</v>
      </c>
      <c r="X41" s="233">
        <v>594824</v>
      </c>
      <c r="AA41" s="233">
        <v>442031.59</v>
      </c>
      <c r="AB41" s="233">
        <v>230305.35</v>
      </c>
      <c r="AE41" s="76">
        <f t="shared" si="3"/>
        <v>1136664.8199999998</v>
      </c>
      <c r="AF41" s="31">
        <f t="shared" si="4"/>
        <v>210.19</v>
      </c>
      <c r="AG41" s="21">
        <f t="shared" si="1"/>
        <v>1136454.6299999999</v>
      </c>
      <c r="AH41" s="15">
        <f t="shared" si="5"/>
        <v>1268979.74</v>
      </c>
      <c r="AI41" s="16">
        <f t="shared" si="6"/>
        <v>1267160.9400000002</v>
      </c>
      <c r="AJ41" s="26">
        <f t="shared" si="2"/>
        <v>1818.7999999998137</v>
      </c>
    </row>
    <row r="42" spans="1:36" x14ac:dyDescent="0.2">
      <c r="A42" s="1" t="s">
        <v>460</v>
      </c>
      <c r="B42" s="1" t="s">
        <v>462</v>
      </c>
      <c r="C42" s="66">
        <v>5915</v>
      </c>
      <c r="D42" s="67" t="s">
        <v>1116</v>
      </c>
      <c r="E42" s="252" t="s">
        <v>3067</v>
      </c>
      <c r="F42" s="229">
        <v>549007.46</v>
      </c>
      <c r="H42" s="229">
        <v>160686.29</v>
      </c>
      <c r="I42" s="252">
        <v>199894.23</v>
      </c>
      <c r="J42" s="252">
        <v>632418.54</v>
      </c>
      <c r="K42" s="233">
        <v>6000</v>
      </c>
      <c r="N42" s="233">
        <v>72.42</v>
      </c>
      <c r="Q42" s="252">
        <v>1262156.06</v>
      </c>
      <c r="S42" s="230">
        <v>1042238.12</v>
      </c>
      <c r="U42" s="230">
        <v>577.44000000000005</v>
      </c>
      <c r="V42" s="230">
        <v>1252500</v>
      </c>
      <c r="X42" s="233">
        <v>1467897</v>
      </c>
      <c r="AA42" s="233">
        <v>516282.68</v>
      </c>
      <c r="AB42" s="233">
        <v>198297.66</v>
      </c>
      <c r="AD42" s="233">
        <v>500</v>
      </c>
      <c r="AE42" s="76">
        <f t="shared" si="3"/>
        <v>709693.75</v>
      </c>
      <c r="AF42" s="31">
        <f t="shared" si="4"/>
        <v>6072.42</v>
      </c>
      <c r="AG42" s="21">
        <f t="shared" si="1"/>
        <v>703621.33</v>
      </c>
      <c r="AH42" s="15">
        <f t="shared" si="5"/>
        <v>2295315.56</v>
      </c>
      <c r="AI42" s="16">
        <f t="shared" si="6"/>
        <v>2182977.34</v>
      </c>
      <c r="AJ42" s="26">
        <f t="shared" si="2"/>
        <v>112338.2200000002</v>
      </c>
    </row>
    <row r="43" spans="1:36" x14ac:dyDescent="0.2">
      <c r="A43" s="1" t="s">
        <v>460</v>
      </c>
      <c r="B43" s="1" t="s">
        <v>462</v>
      </c>
      <c r="C43" s="66">
        <v>3317</v>
      </c>
      <c r="D43" s="67" t="s">
        <v>1117</v>
      </c>
      <c r="E43" s="252" t="s">
        <v>3068</v>
      </c>
      <c r="F43" s="229">
        <v>793307.19</v>
      </c>
      <c r="H43" s="229">
        <v>222347.87</v>
      </c>
      <c r="I43" s="252">
        <v>393850.96</v>
      </c>
      <c r="J43" s="252">
        <v>193354.66</v>
      </c>
      <c r="N43" s="233">
        <v>0</v>
      </c>
      <c r="Q43" s="252">
        <v>1683339.65</v>
      </c>
      <c r="S43" s="230">
        <v>1137654.58</v>
      </c>
      <c r="T43" s="230">
        <v>300000</v>
      </c>
      <c r="U43" s="230">
        <v>655.74</v>
      </c>
      <c r="V43" s="230">
        <v>265920</v>
      </c>
      <c r="X43" s="233">
        <v>736980</v>
      </c>
      <c r="AA43" s="233">
        <v>344530.7</v>
      </c>
      <c r="AB43" s="233">
        <v>77432.61</v>
      </c>
      <c r="AD43" s="233">
        <v>1182.3499999999999</v>
      </c>
      <c r="AE43" s="76">
        <f t="shared" si="3"/>
        <v>1015655.0599999999</v>
      </c>
      <c r="AF43" s="31">
        <f t="shared" si="4"/>
        <v>0</v>
      </c>
      <c r="AG43" s="21">
        <f t="shared" si="1"/>
        <v>1015655.0599999999</v>
      </c>
      <c r="AH43" s="15">
        <f t="shared" si="5"/>
        <v>1704230.32</v>
      </c>
      <c r="AI43" s="16">
        <f t="shared" si="6"/>
        <v>1160125.6600000001</v>
      </c>
      <c r="AJ43" s="26">
        <f t="shared" si="2"/>
        <v>544104.65999999992</v>
      </c>
    </row>
    <row r="44" spans="1:36" x14ac:dyDescent="0.2">
      <c r="A44" s="1" t="s">
        <v>460</v>
      </c>
      <c r="B44" s="1" t="s">
        <v>462</v>
      </c>
      <c r="C44" s="66">
        <v>2828</v>
      </c>
      <c r="D44" s="67" t="s">
        <v>1118</v>
      </c>
      <c r="E44" s="252" t="s">
        <v>3200</v>
      </c>
      <c r="F44" s="229">
        <v>790041.89</v>
      </c>
      <c r="H44" s="229">
        <v>145312.18</v>
      </c>
      <c r="I44" s="252">
        <v>173710.6</v>
      </c>
      <c r="J44" s="252">
        <v>205837.38</v>
      </c>
      <c r="P44" s="252">
        <v>-7</v>
      </c>
      <c r="Q44" s="252">
        <v>2224890.19</v>
      </c>
      <c r="S44" s="230">
        <v>894876.64</v>
      </c>
      <c r="T44" s="230">
        <v>12500</v>
      </c>
      <c r="U44" s="230">
        <v>1000.2</v>
      </c>
      <c r="V44" s="230">
        <v>484160</v>
      </c>
      <c r="X44" s="233">
        <v>860160</v>
      </c>
      <c r="AA44" s="233">
        <v>531723.61</v>
      </c>
      <c r="AB44" s="233">
        <v>110842.16</v>
      </c>
      <c r="AE44" s="76">
        <f t="shared" si="3"/>
        <v>935354.07000000007</v>
      </c>
      <c r="AF44" s="31">
        <f t="shared" si="4"/>
        <v>0</v>
      </c>
      <c r="AG44" s="21">
        <f t="shared" si="1"/>
        <v>935354.07000000007</v>
      </c>
      <c r="AH44" s="15">
        <f t="shared" si="5"/>
        <v>1392536.8399999999</v>
      </c>
      <c r="AI44" s="16">
        <f t="shared" si="6"/>
        <v>1502725.7699999998</v>
      </c>
      <c r="AJ44" s="26">
        <f t="shared" si="2"/>
        <v>-110188.92999999993</v>
      </c>
    </row>
    <row r="45" spans="1:36" x14ac:dyDescent="0.2">
      <c r="A45" s="1" t="s">
        <v>460</v>
      </c>
      <c r="B45" s="1" t="s">
        <v>462</v>
      </c>
      <c r="C45" s="66">
        <v>2529</v>
      </c>
      <c r="D45" s="67" t="s">
        <v>1119</v>
      </c>
      <c r="E45" s="252" t="s">
        <v>3213</v>
      </c>
      <c r="F45" s="229">
        <v>569161.07999999996</v>
      </c>
      <c r="H45" s="229">
        <v>265720.7</v>
      </c>
      <c r="I45" s="252">
        <v>1878145.83</v>
      </c>
      <c r="J45" s="252">
        <v>361087.94</v>
      </c>
      <c r="N45" s="233">
        <v>0</v>
      </c>
      <c r="S45" s="230">
        <v>904216.41</v>
      </c>
      <c r="T45" s="230">
        <v>20000</v>
      </c>
      <c r="U45" s="230">
        <v>708.82</v>
      </c>
      <c r="V45" s="230">
        <v>780020</v>
      </c>
      <c r="W45" s="230">
        <v>2</v>
      </c>
      <c r="X45" s="233">
        <v>894574</v>
      </c>
      <c r="AA45" s="233">
        <v>376072.26</v>
      </c>
      <c r="AB45" s="233">
        <v>223147.55</v>
      </c>
      <c r="AE45" s="76">
        <f t="shared" si="3"/>
        <v>834881.78</v>
      </c>
      <c r="AF45" s="31">
        <f t="shared" si="4"/>
        <v>0</v>
      </c>
      <c r="AG45" s="21">
        <f t="shared" si="1"/>
        <v>834881.78</v>
      </c>
      <c r="AH45" s="15">
        <f t="shared" si="5"/>
        <v>1704947.23</v>
      </c>
      <c r="AI45" s="16">
        <f t="shared" si="6"/>
        <v>1493793.81</v>
      </c>
      <c r="AJ45" s="26">
        <f t="shared" si="2"/>
        <v>211153.41999999993</v>
      </c>
    </row>
    <row r="46" spans="1:36" x14ac:dyDescent="0.2">
      <c r="A46" s="1" t="s">
        <v>465</v>
      </c>
      <c r="B46" s="1" t="s">
        <v>466</v>
      </c>
      <c r="C46" s="66">
        <v>5981</v>
      </c>
      <c r="D46" s="67" t="s">
        <v>1120</v>
      </c>
      <c r="E46" s="252" t="s">
        <v>3069</v>
      </c>
      <c r="F46" s="229">
        <v>834562.52</v>
      </c>
      <c r="H46" s="229">
        <v>76676.23</v>
      </c>
      <c r="I46" s="252">
        <v>1167544.1599999999</v>
      </c>
      <c r="J46" s="252">
        <v>108051.31</v>
      </c>
      <c r="N46" s="233">
        <v>0</v>
      </c>
      <c r="P46" s="252">
        <v>1200</v>
      </c>
      <c r="Q46" s="252">
        <v>721555.06</v>
      </c>
      <c r="S46" s="230">
        <v>966250.54</v>
      </c>
      <c r="T46" s="230">
        <v>285645</v>
      </c>
      <c r="U46" s="230">
        <v>564.07000000000005</v>
      </c>
      <c r="V46" s="230">
        <v>803418</v>
      </c>
      <c r="W46" s="230">
        <v>81810</v>
      </c>
      <c r="X46" s="233">
        <v>1183885</v>
      </c>
      <c r="AA46" s="233">
        <v>305974.88</v>
      </c>
      <c r="AB46" s="233">
        <v>91707.07</v>
      </c>
      <c r="AE46" s="76">
        <f t="shared" si="3"/>
        <v>911238.75</v>
      </c>
      <c r="AF46" s="31">
        <f t="shared" si="4"/>
        <v>0</v>
      </c>
      <c r="AG46" s="21">
        <f t="shared" si="1"/>
        <v>911238.75</v>
      </c>
      <c r="AH46" s="15">
        <f t="shared" si="5"/>
        <v>2137687.6100000003</v>
      </c>
      <c r="AI46" s="16">
        <f t="shared" si="6"/>
        <v>1581566.95</v>
      </c>
      <c r="AJ46" s="26">
        <f t="shared" si="2"/>
        <v>556120.66000000038</v>
      </c>
    </row>
    <row r="47" spans="1:36" x14ac:dyDescent="0.2">
      <c r="A47" s="1" t="s">
        <v>465</v>
      </c>
      <c r="B47" s="1" t="s">
        <v>466</v>
      </c>
      <c r="C47" s="66">
        <v>5608</v>
      </c>
      <c r="D47" s="67" t="s">
        <v>1121</v>
      </c>
      <c r="E47" s="252" t="s">
        <v>3070</v>
      </c>
      <c r="F47" s="229">
        <v>545001.12</v>
      </c>
      <c r="H47" s="229">
        <v>40042.31</v>
      </c>
      <c r="I47" s="252">
        <v>4</v>
      </c>
      <c r="J47" s="252">
        <v>649459.53</v>
      </c>
      <c r="N47" s="233">
        <v>22.46</v>
      </c>
      <c r="P47" s="252">
        <v>-2805.91</v>
      </c>
      <c r="Q47" s="252">
        <v>1541680.81</v>
      </c>
      <c r="S47" s="230">
        <v>1014592.62</v>
      </c>
      <c r="T47" s="230">
        <v>85025</v>
      </c>
      <c r="U47" s="230">
        <v>27.66</v>
      </c>
      <c r="V47" s="230">
        <v>1016631</v>
      </c>
      <c r="W47" s="230">
        <v>135420</v>
      </c>
      <c r="X47" s="233">
        <v>1375791</v>
      </c>
      <c r="AA47" s="233">
        <v>315356.7</v>
      </c>
      <c r="AB47" s="233">
        <v>91545.24</v>
      </c>
      <c r="AE47" s="76">
        <f t="shared" si="3"/>
        <v>585043.42999999993</v>
      </c>
      <c r="AF47" s="31">
        <f t="shared" si="4"/>
        <v>22.46</v>
      </c>
      <c r="AG47" s="21">
        <f t="shared" si="1"/>
        <v>585020.97</v>
      </c>
      <c r="AH47" s="15">
        <f t="shared" si="5"/>
        <v>2251696.2800000003</v>
      </c>
      <c r="AI47" s="16">
        <f t="shared" si="6"/>
        <v>1782692.94</v>
      </c>
      <c r="AJ47" s="26">
        <f t="shared" si="2"/>
        <v>469003.34000000032</v>
      </c>
    </row>
    <row r="48" spans="1:36" x14ac:dyDescent="0.2">
      <c r="A48" s="1" t="s">
        <v>465</v>
      </c>
      <c r="B48" s="1" t="s">
        <v>466</v>
      </c>
      <c r="C48" s="66">
        <v>3981</v>
      </c>
      <c r="D48" s="67" t="s">
        <v>1122</v>
      </c>
      <c r="E48" s="252" t="s">
        <v>3071</v>
      </c>
      <c r="F48" s="229">
        <v>374030.12</v>
      </c>
      <c r="H48" s="229">
        <v>31156.93</v>
      </c>
      <c r="I48" s="252">
        <v>1312999.3999999999</v>
      </c>
      <c r="J48" s="252">
        <v>342243.17</v>
      </c>
      <c r="N48" s="233">
        <v>0</v>
      </c>
      <c r="P48" s="252">
        <v>-1441.09</v>
      </c>
      <c r="Q48" s="252">
        <v>3101072.39</v>
      </c>
      <c r="S48" s="230">
        <v>1256390.1399999999</v>
      </c>
      <c r="V48" s="230">
        <v>1317360</v>
      </c>
      <c r="W48" s="230">
        <v>110660</v>
      </c>
      <c r="X48" s="233">
        <v>1653940</v>
      </c>
      <c r="AA48" s="233">
        <v>215853.33</v>
      </c>
      <c r="AB48" s="233">
        <v>135232.62</v>
      </c>
      <c r="AE48" s="76">
        <f t="shared" si="3"/>
        <v>405187.05</v>
      </c>
      <c r="AF48" s="31">
        <f t="shared" si="4"/>
        <v>0</v>
      </c>
      <c r="AG48" s="21">
        <f t="shared" si="1"/>
        <v>405187.05</v>
      </c>
      <c r="AH48" s="15">
        <f t="shared" si="5"/>
        <v>2684410.1399999997</v>
      </c>
      <c r="AI48" s="16">
        <f t="shared" si="6"/>
        <v>2005025.9500000002</v>
      </c>
      <c r="AJ48" s="26">
        <f t="shared" si="2"/>
        <v>679384.18999999948</v>
      </c>
    </row>
    <row r="49" spans="1:36" x14ac:dyDescent="0.2">
      <c r="A49" s="1" t="s">
        <v>465</v>
      </c>
      <c r="B49" s="1" t="s">
        <v>466</v>
      </c>
      <c r="C49" s="66">
        <v>2676</v>
      </c>
      <c r="D49" s="67" t="s">
        <v>1123</v>
      </c>
      <c r="E49" s="252" t="s">
        <v>3072</v>
      </c>
      <c r="F49" s="229">
        <v>191117.62</v>
      </c>
      <c r="H49" s="229">
        <v>42489.7</v>
      </c>
      <c r="I49" s="252">
        <v>1582435.3</v>
      </c>
      <c r="J49" s="252">
        <v>685250.41</v>
      </c>
      <c r="N49" s="233">
        <v>148.66</v>
      </c>
      <c r="P49" s="252">
        <v>-3289.87</v>
      </c>
      <c r="Q49" s="252">
        <v>2713140.37</v>
      </c>
      <c r="S49" s="230">
        <v>694235.83</v>
      </c>
      <c r="U49" s="230">
        <v>302.93</v>
      </c>
      <c r="V49" s="230">
        <v>674573</v>
      </c>
      <c r="W49" s="230">
        <v>77750</v>
      </c>
      <c r="X49" s="233">
        <v>950943</v>
      </c>
      <c r="AA49" s="233">
        <v>271945.09999999998</v>
      </c>
      <c r="AB49" s="233">
        <v>151584.54999999999</v>
      </c>
      <c r="AE49" s="76">
        <f t="shared" si="3"/>
        <v>233607.32</v>
      </c>
      <c r="AF49" s="31">
        <f t="shared" si="4"/>
        <v>148.66</v>
      </c>
      <c r="AG49" s="21">
        <f t="shared" si="1"/>
        <v>233458.66</v>
      </c>
      <c r="AH49" s="15">
        <f t="shared" si="5"/>
        <v>1446861.76</v>
      </c>
      <c r="AI49" s="16">
        <f t="shared" si="6"/>
        <v>1374472.6500000001</v>
      </c>
      <c r="AJ49" s="26">
        <f t="shared" si="2"/>
        <v>72389.10999999987</v>
      </c>
    </row>
    <row r="50" spans="1:36" x14ac:dyDescent="0.2">
      <c r="A50" s="1" t="s">
        <v>465</v>
      </c>
      <c r="B50" s="1" t="s">
        <v>466</v>
      </c>
      <c r="C50" s="66">
        <v>4612</v>
      </c>
      <c r="D50" s="67" t="s">
        <v>1124</v>
      </c>
      <c r="E50" s="252" t="s">
        <v>3073</v>
      </c>
      <c r="F50" s="229">
        <v>535862.87</v>
      </c>
      <c r="H50" s="229">
        <v>65572.460000000006</v>
      </c>
      <c r="I50" s="252">
        <v>109969.03</v>
      </c>
      <c r="J50" s="252">
        <v>294338.52</v>
      </c>
      <c r="K50" s="233">
        <v>4270</v>
      </c>
      <c r="L50" s="233">
        <v>18435</v>
      </c>
      <c r="N50" s="233">
        <v>41.3</v>
      </c>
      <c r="P50" s="252">
        <v>112.5</v>
      </c>
      <c r="Q50" s="252">
        <v>2152655.08</v>
      </c>
      <c r="S50" s="230">
        <v>1067354.73</v>
      </c>
      <c r="T50" s="230">
        <v>3000</v>
      </c>
      <c r="U50" s="230">
        <v>531.16</v>
      </c>
      <c r="V50" s="230">
        <v>851075.5</v>
      </c>
      <c r="W50" s="230">
        <v>167622.5</v>
      </c>
      <c r="X50" s="233">
        <v>1259245.5</v>
      </c>
      <c r="AA50" s="233">
        <v>362567.13</v>
      </c>
      <c r="AB50" s="233">
        <v>66311.350000000006</v>
      </c>
      <c r="AE50" s="76">
        <f t="shared" si="3"/>
        <v>601435.32999999996</v>
      </c>
      <c r="AF50" s="31">
        <f t="shared" si="4"/>
        <v>22746.3</v>
      </c>
      <c r="AG50" s="21">
        <f t="shared" si="1"/>
        <v>578689.02999999991</v>
      </c>
      <c r="AH50" s="15">
        <f t="shared" si="5"/>
        <v>2089583.89</v>
      </c>
      <c r="AI50" s="16">
        <f t="shared" si="6"/>
        <v>1688123.98</v>
      </c>
      <c r="AJ50" s="26">
        <f t="shared" si="2"/>
        <v>401459.90999999992</v>
      </c>
    </row>
    <row r="51" spans="1:36" x14ac:dyDescent="0.2">
      <c r="A51" s="1" t="s">
        <v>465</v>
      </c>
      <c r="B51" s="1" t="s">
        <v>466</v>
      </c>
      <c r="C51" s="66">
        <v>3723</v>
      </c>
      <c r="D51" s="67" t="s">
        <v>1125</v>
      </c>
      <c r="E51" s="252" t="s">
        <v>3201</v>
      </c>
      <c r="F51" s="229">
        <v>445582.52</v>
      </c>
      <c r="H51" s="229">
        <v>42176.38</v>
      </c>
      <c r="I51" s="252">
        <v>184602.2</v>
      </c>
      <c r="J51" s="252">
        <v>123621.82</v>
      </c>
      <c r="N51" s="233">
        <v>319.62</v>
      </c>
      <c r="Q51" s="252">
        <v>2872107.81</v>
      </c>
      <c r="S51" s="230">
        <v>811554.28</v>
      </c>
      <c r="U51" s="230">
        <v>430.32</v>
      </c>
      <c r="V51" s="230">
        <v>498414</v>
      </c>
      <c r="W51" s="230">
        <v>84510</v>
      </c>
      <c r="X51" s="233">
        <v>771492</v>
      </c>
      <c r="Z51" s="233">
        <v>560</v>
      </c>
      <c r="AA51" s="233">
        <v>272250.45</v>
      </c>
      <c r="AB51" s="233">
        <v>91504.8</v>
      </c>
      <c r="AE51" s="76">
        <f t="shared" si="3"/>
        <v>487758.9</v>
      </c>
      <c r="AF51" s="31">
        <f t="shared" si="4"/>
        <v>319.62</v>
      </c>
      <c r="AG51" s="21">
        <f t="shared" si="1"/>
        <v>487439.28</v>
      </c>
      <c r="AH51" s="15">
        <f t="shared" si="5"/>
        <v>1394908.6</v>
      </c>
      <c r="AI51" s="16">
        <f t="shared" si="6"/>
        <v>1135807.25</v>
      </c>
      <c r="AJ51" s="26">
        <f t="shared" si="2"/>
        <v>259101.35000000009</v>
      </c>
    </row>
    <row r="52" spans="1:36" x14ac:dyDescent="0.2">
      <c r="A52" s="1" t="s">
        <v>469</v>
      </c>
      <c r="B52" s="1" t="s">
        <v>470</v>
      </c>
      <c r="C52" s="66">
        <v>4086</v>
      </c>
      <c r="D52" s="67" t="s">
        <v>1126</v>
      </c>
      <c r="E52" s="252" t="s">
        <v>3074</v>
      </c>
      <c r="F52" s="229">
        <v>195428.67</v>
      </c>
      <c r="H52" s="229">
        <v>29401.55</v>
      </c>
      <c r="I52" s="252">
        <v>331204.02</v>
      </c>
      <c r="J52" s="252">
        <v>137299.03</v>
      </c>
      <c r="Q52" s="252">
        <v>2033236.3</v>
      </c>
      <c r="S52" s="230">
        <v>997789</v>
      </c>
      <c r="U52" s="230">
        <v>202.09</v>
      </c>
      <c r="V52" s="230">
        <v>429540</v>
      </c>
      <c r="X52" s="233">
        <v>886380</v>
      </c>
      <c r="AA52" s="233">
        <v>297822.40000000002</v>
      </c>
      <c r="AB52" s="233">
        <v>46223.7</v>
      </c>
      <c r="AD52" s="233">
        <v>8894</v>
      </c>
      <c r="AE52" s="76">
        <f t="shared" si="3"/>
        <v>224830.22</v>
      </c>
      <c r="AF52" s="31">
        <f t="shared" si="4"/>
        <v>0</v>
      </c>
      <c r="AG52" s="21">
        <f t="shared" si="1"/>
        <v>224830.22</v>
      </c>
      <c r="AH52" s="15">
        <f t="shared" si="5"/>
        <v>1427531.0899999999</v>
      </c>
      <c r="AI52" s="16">
        <f t="shared" si="6"/>
        <v>1239320.0999999999</v>
      </c>
      <c r="AJ52" s="26">
        <f t="shared" si="2"/>
        <v>188210.99</v>
      </c>
    </row>
    <row r="53" spans="1:36" x14ac:dyDescent="0.2">
      <c r="A53" s="1" t="s">
        <v>469</v>
      </c>
      <c r="B53" s="1" t="s">
        <v>470</v>
      </c>
      <c r="C53" s="66">
        <v>4226</v>
      </c>
      <c r="D53" s="67" t="s">
        <v>1127</v>
      </c>
      <c r="E53" s="252" t="s">
        <v>3075</v>
      </c>
      <c r="F53" s="229">
        <v>258043.74</v>
      </c>
      <c r="G53" s="229">
        <v>54800</v>
      </c>
      <c r="H53" s="229">
        <v>38252.519999999997</v>
      </c>
      <c r="I53" s="252">
        <v>1890376.29</v>
      </c>
      <c r="J53" s="252">
        <v>286146.34000000003</v>
      </c>
      <c r="Q53" s="252">
        <v>575288.56999999995</v>
      </c>
      <c r="S53" s="230">
        <v>916672.93</v>
      </c>
      <c r="U53" s="230">
        <v>498.98</v>
      </c>
      <c r="V53" s="230">
        <v>351300</v>
      </c>
      <c r="X53" s="233">
        <v>721818</v>
      </c>
      <c r="AA53" s="233">
        <v>481177.06</v>
      </c>
      <c r="AB53" s="233">
        <v>160185.42000000001</v>
      </c>
      <c r="AE53" s="76">
        <f t="shared" si="3"/>
        <v>351096.26</v>
      </c>
      <c r="AF53" s="31">
        <f t="shared" si="4"/>
        <v>0</v>
      </c>
      <c r="AG53" s="21">
        <f t="shared" si="1"/>
        <v>351096.26</v>
      </c>
      <c r="AH53" s="15">
        <f t="shared" si="5"/>
        <v>1268471.9100000001</v>
      </c>
      <c r="AI53" s="16">
        <f t="shared" si="6"/>
        <v>1363180.48</v>
      </c>
      <c r="AJ53" s="26">
        <f t="shared" si="2"/>
        <v>-94708.569999999832</v>
      </c>
    </row>
    <row r="54" spans="1:36" x14ac:dyDescent="0.2">
      <c r="A54" s="1" t="s">
        <v>469</v>
      </c>
      <c r="B54" s="1" t="s">
        <v>470</v>
      </c>
      <c r="C54" s="66">
        <v>4483</v>
      </c>
      <c r="D54" s="67" t="s">
        <v>1128</v>
      </c>
      <c r="E54" s="252" t="s">
        <v>3076</v>
      </c>
      <c r="F54" s="229">
        <v>1045239.26</v>
      </c>
      <c r="H54" s="229">
        <v>15272.08</v>
      </c>
      <c r="I54" s="252">
        <v>2258334.31</v>
      </c>
      <c r="J54" s="252">
        <v>98166.2</v>
      </c>
      <c r="Q54" s="252">
        <v>1317062.58</v>
      </c>
      <c r="S54" s="230">
        <v>755745.41</v>
      </c>
      <c r="U54" s="230">
        <v>1377.91</v>
      </c>
      <c r="V54" s="230">
        <v>640920</v>
      </c>
      <c r="X54" s="233">
        <v>1004340</v>
      </c>
      <c r="AA54" s="233">
        <v>281639.69</v>
      </c>
      <c r="AB54" s="233">
        <v>91593.9</v>
      </c>
      <c r="AE54" s="76">
        <f t="shared" si="3"/>
        <v>1060511.3400000001</v>
      </c>
      <c r="AF54" s="31">
        <f t="shared" si="4"/>
        <v>0</v>
      </c>
      <c r="AG54" s="21">
        <f t="shared" si="1"/>
        <v>1060511.3400000001</v>
      </c>
      <c r="AH54" s="15">
        <f t="shared" si="5"/>
        <v>1398043.32</v>
      </c>
      <c r="AI54" s="16">
        <f t="shared" si="6"/>
        <v>1377573.5899999999</v>
      </c>
      <c r="AJ54" s="26">
        <f t="shared" si="2"/>
        <v>20469.730000000214</v>
      </c>
    </row>
    <row r="55" spans="1:36" x14ac:dyDescent="0.2">
      <c r="A55" s="1" t="s">
        <v>469</v>
      </c>
      <c r="B55" s="1" t="s">
        <v>470</v>
      </c>
      <c r="C55" s="66">
        <v>3448</v>
      </c>
      <c r="D55" s="67" t="s">
        <v>1129</v>
      </c>
      <c r="E55" s="252" t="s">
        <v>3077</v>
      </c>
      <c r="F55" s="229">
        <v>346646.55</v>
      </c>
      <c r="H55" s="229">
        <v>65559.899999999994</v>
      </c>
      <c r="I55" s="252">
        <v>805.02</v>
      </c>
      <c r="J55" s="252">
        <v>86704.46</v>
      </c>
      <c r="Q55" s="252">
        <v>2202516.2599999998</v>
      </c>
      <c r="S55" s="230">
        <v>839638.03</v>
      </c>
      <c r="U55" s="230">
        <v>464.7</v>
      </c>
      <c r="V55" s="230">
        <v>338280</v>
      </c>
      <c r="X55" s="233">
        <v>650438</v>
      </c>
      <c r="AA55" s="233">
        <v>376973.26</v>
      </c>
      <c r="AB55" s="233">
        <v>15317.94</v>
      </c>
      <c r="AE55" s="76">
        <f t="shared" si="3"/>
        <v>412206.44999999995</v>
      </c>
      <c r="AF55" s="31">
        <f t="shared" si="4"/>
        <v>0</v>
      </c>
      <c r="AG55" s="21">
        <f t="shared" si="1"/>
        <v>412206.44999999995</v>
      </c>
      <c r="AH55" s="15">
        <f t="shared" si="5"/>
        <v>1178382.73</v>
      </c>
      <c r="AI55" s="16">
        <f t="shared" si="6"/>
        <v>1042729.2</v>
      </c>
      <c r="AJ55" s="26">
        <f t="shared" si="2"/>
        <v>135653.53000000003</v>
      </c>
    </row>
    <row r="56" spans="1:36" x14ac:dyDescent="0.2">
      <c r="A56" s="1" t="s">
        <v>469</v>
      </c>
      <c r="B56" s="1" t="s">
        <v>470</v>
      </c>
      <c r="C56" s="66">
        <v>3561</v>
      </c>
      <c r="D56" s="67" t="s">
        <v>1130</v>
      </c>
      <c r="E56" s="252" t="s">
        <v>3202</v>
      </c>
      <c r="F56" s="229">
        <v>899073.08</v>
      </c>
      <c r="G56" s="229">
        <v>32800</v>
      </c>
      <c r="H56" s="229">
        <v>38468.03</v>
      </c>
      <c r="I56" s="252">
        <v>188985.02</v>
      </c>
      <c r="J56" s="252">
        <v>147870.89000000001</v>
      </c>
      <c r="N56" s="233">
        <v>2954</v>
      </c>
      <c r="P56" s="252">
        <v>-32710</v>
      </c>
      <c r="Q56" s="252">
        <v>2224684.62</v>
      </c>
      <c r="S56" s="230">
        <v>746343.69</v>
      </c>
      <c r="V56" s="230">
        <v>215940</v>
      </c>
      <c r="X56" s="233">
        <v>455395</v>
      </c>
      <c r="AA56" s="233">
        <v>219648.2</v>
      </c>
      <c r="AB56" s="233">
        <v>70910.7</v>
      </c>
      <c r="AE56" s="76">
        <f t="shared" si="3"/>
        <v>970341.11</v>
      </c>
      <c r="AF56" s="31">
        <f t="shared" si="4"/>
        <v>2954</v>
      </c>
      <c r="AG56" s="21">
        <f t="shared" si="1"/>
        <v>967387.11</v>
      </c>
      <c r="AH56" s="15">
        <f t="shared" si="5"/>
        <v>962283.69</v>
      </c>
      <c r="AI56" s="16">
        <f t="shared" si="6"/>
        <v>745953.89999999991</v>
      </c>
      <c r="AJ56" s="26">
        <f t="shared" si="2"/>
        <v>216329.79000000004</v>
      </c>
    </row>
    <row r="57" spans="1:36" x14ac:dyDescent="0.2">
      <c r="A57" s="1" t="s">
        <v>472</v>
      </c>
      <c r="B57" s="1" t="s">
        <v>474</v>
      </c>
      <c r="C57" s="66">
        <v>5366</v>
      </c>
      <c r="D57" s="67" t="s">
        <v>1131</v>
      </c>
      <c r="E57" s="252" t="s">
        <v>3078</v>
      </c>
      <c r="F57" s="229">
        <v>404979.1</v>
      </c>
      <c r="G57" s="229">
        <v>7210</v>
      </c>
      <c r="H57" s="229">
        <v>41962.89</v>
      </c>
      <c r="I57" s="252">
        <v>7378</v>
      </c>
      <c r="J57" s="252">
        <v>153750.65</v>
      </c>
      <c r="L57" s="233">
        <v>15600</v>
      </c>
      <c r="N57" s="233">
        <v>5.9</v>
      </c>
      <c r="O57" s="252">
        <v>-881517.69</v>
      </c>
      <c r="P57" s="252">
        <v>20691.669999999998</v>
      </c>
      <c r="Q57" s="252">
        <v>1546692.27</v>
      </c>
      <c r="S57" s="230">
        <v>60811.59</v>
      </c>
      <c r="U57" s="230">
        <v>603.75</v>
      </c>
      <c r="V57" s="230">
        <v>1301070</v>
      </c>
      <c r="W57" s="230">
        <v>702783.5</v>
      </c>
      <c r="X57" s="233">
        <v>1784250</v>
      </c>
      <c r="Z57" s="233">
        <v>14310</v>
      </c>
      <c r="AA57" s="233">
        <v>329792.94</v>
      </c>
      <c r="AB57" s="233">
        <v>21127.41</v>
      </c>
      <c r="AE57" s="76">
        <f t="shared" si="3"/>
        <v>454151.99</v>
      </c>
      <c r="AF57" s="31">
        <f t="shared" si="4"/>
        <v>15605.9</v>
      </c>
      <c r="AG57" s="21">
        <f t="shared" si="1"/>
        <v>438546.08999999997</v>
      </c>
      <c r="AH57" s="15">
        <f t="shared" si="5"/>
        <v>2065268.84</v>
      </c>
      <c r="AI57" s="16">
        <f t="shared" si="6"/>
        <v>2149480.35</v>
      </c>
      <c r="AJ57" s="26">
        <f t="shared" si="2"/>
        <v>-84211.510000000009</v>
      </c>
    </row>
    <row r="58" spans="1:36" x14ac:dyDescent="0.2">
      <c r="A58" s="1" t="s">
        <v>472</v>
      </c>
      <c r="B58" s="1" t="s">
        <v>474</v>
      </c>
      <c r="C58" s="66">
        <v>5331</v>
      </c>
      <c r="D58" s="67" t="s">
        <v>1132</v>
      </c>
      <c r="E58" s="252" t="s">
        <v>3079</v>
      </c>
      <c r="F58" s="229">
        <v>468328.83</v>
      </c>
      <c r="G58" s="229">
        <v>12440</v>
      </c>
      <c r="H58" s="229">
        <v>37053.68</v>
      </c>
      <c r="I58" s="252">
        <v>1389428.05</v>
      </c>
      <c r="J58" s="252">
        <v>339749.8</v>
      </c>
      <c r="L58" s="233">
        <v>17400</v>
      </c>
      <c r="M58" s="233">
        <v>163900</v>
      </c>
      <c r="N58" s="233">
        <v>0</v>
      </c>
      <c r="O58" s="252">
        <v>1636221.74</v>
      </c>
      <c r="P58" s="252">
        <v>94326.48</v>
      </c>
      <c r="Q58" s="252">
        <v>305399.93</v>
      </c>
      <c r="S58" s="230">
        <v>159495.85</v>
      </c>
      <c r="U58" s="230">
        <v>587.44000000000005</v>
      </c>
      <c r="V58" s="230">
        <v>1147466</v>
      </c>
      <c r="W58" s="230">
        <v>803689.5</v>
      </c>
      <c r="X58" s="233">
        <v>1706109</v>
      </c>
      <c r="Z58" s="233">
        <v>1536</v>
      </c>
      <c r="AA58" s="233">
        <v>322002.96000000002</v>
      </c>
      <c r="AB58" s="233">
        <v>27196.62</v>
      </c>
      <c r="AE58" s="76">
        <f t="shared" si="3"/>
        <v>517822.51</v>
      </c>
      <c r="AF58" s="31">
        <f t="shared" si="4"/>
        <v>181300</v>
      </c>
      <c r="AG58" s="21">
        <f t="shared" si="1"/>
        <v>336522.51</v>
      </c>
      <c r="AH58" s="15">
        <f t="shared" si="5"/>
        <v>2111238.79</v>
      </c>
      <c r="AI58" s="16">
        <f t="shared" si="6"/>
        <v>2056844.58</v>
      </c>
      <c r="AJ58" s="26">
        <f t="shared" si="2"/>
        <v>54394.209999999963</v>
      </c>
    </row>
    <row r="59" spans="1:36" x14ac:dyDescent="0.2">
      <c r="A59" s="1" t="s">
        <v>472</v>
      </c>
      <c r="B59" s="1" t="s">
        <v>474</v>
      </c>
      <c r="C59" s="66">
        <v>5099</v>
      </c>
      <c r="D59" s="67" t="s">
        <v>1133</v>
      </c>
      <c r="E59" s="252" t="s">
        <v>3080</v>
      </c>
      <c r="F59" s="229">
        <v>656406.4</v>
      </c>
      <c r="H59" s="229">
        <v>75178.210000000006</v>
      </c>
      <c r="I59" s="252">
        <v>9</v>
      </c>
      <c r="J59" s="252">
        <v>63036.89</v>
      </c>
      <c r="N59" s="233">
        <v>0</v>
      </c>
      <c r="O59" s="252">
        <v>-517528.59</v>
      </c>
      <c r="P59" s="252">
        <v>-308088</v>
      </c>
      <c r="Q59" s="252">
        <v>1630025.76</v>
      </c>
      <c r="S59" s="230">
        <v>107886.54</v>
      </c>
      <c r="U59" s="230">
        <v>817.18</v>
      </c>
      <c r="V59" s="230">
        <v>835992</v>
      </c>
      <c r="W59" s="230">
        <v>641483</v>
      </c>
      <c r="X59" s="233">
        <v>1185411</v>
      </c>
      <c r="AA59" s="233">
        <v>348842.87</v>
      </c>
      <c r="AB59" s="233">
        <v>43729.52</v>
      </c>
      <c r="AE59" s="76">
        <f t="shared" si="3"/>
        <v>731584.61</v>
      </c>
      <c r="AF59" s="31">
        <f t="shared" si="4"/>
        <v>0</v>
      </c>
      <c r="AG59" s="21">
        <f t="shared" si="1"/>
        <v>731584.61</v>
      </c>
      <c r="AH59" s="15">
        <f t="shared" si="5"/>
        <v>1586178.72</v>
      </c>
      <c r="AI59" s="16">
        <f t="shared" si="6"/>
        <v>1577983.3900000001</v>
      </c>
      <c r="AJ59" s="26">
        <f t="shared" si="2"/>
        <v>8195.3299999998417</v>
      </c>
    </row>
    <row r="60" spans="1:36" x14ac:dyDescent="0.2">
      <c r="A60" s="1" t="s">
        <v>472</v>
      </c>
      <c r="B60" s="1" t="s">
        <v>474</v>
      </c>
      <c r="C60" s="66">
        <v>3004</v>
      </c>
      <c r="D60" s="67" t="s">
        <v>1134</v>
      </c>
      <c r="E60" s="252" t="s">
        <v>3081</v>
      </c>
      <c r="F60" s="229">
        <v>157565.74</v>
      </c>
      <c r="H60" s="229">
        <v>87834.61</v>
      </c>
      <c r="I60" s="252">
        <v>-4488.03</v>
      </c>
      <c r="J60" s="252">
        <v>44945.33</v>
      </c>
      <c r="N60" s="233">
        <v>1093</v>
      </c>
      <c r="O60" s="252">
        <v>-1188221.6599999999</v>
      </c>
      <c r="P60" s="252">
        <v>-843979.86</v>
      </c>
      <c r="Q60" s="252">
        <v>2454167.9500000002</v>
      </c>
      <c r="S60" s="230">
        <v>102440.01</v>
      </c>
      <c r="U60" s="230">
        <v>56.52</v>
      </c>
      <c r="V60" s="230">
        <v>839944</v>
      </c>
      <c r="W60" s="230">
        <v>619024</v>
      </c>
      <c r="X60" s="233">
        <v>1155609</v>
      </c>
      <c r="Z60" s="233">
        <v>1800</v>
      </c>
      <c r="AA60" s="233">
        <v>422158.28</v>
      </c>
      <c r="AB60" s="233">
        <v>109215.03</v>
      </c>
      <c r="AE60" s="76">
        <f t="shared" si="3"/>
        <v>245400.34999999998</v>
      </c>
      <c r="AF60" s="31">
        <f t="shared" si="4"/>
        <v>1093</v>
      </c>
      <c r="AG60" s="21">
        <f t="shared" si="1"/>
        <v>244307.34999999998</v>
      </c>
      <c r="AH60" s="15">
        <f t="shared" si="5"/>
        <v>1561464.53</v>
      </c>
      <c r="AI60" s="16">
        <f t="shared" si="6"/>
        <v>1688782.31</v>
      </c>
      <c r="AJ60" s="26">
        <f t="shared" si="2"/>
        <v>-127317.78000000003</v>
      </c>
    </row>
    <row r="61" spans="1:36" x14ac:dyDescent="0.2">
      <c r="A61" s="1" t="s">
        <v>472</v>
      </c>
      <c r="B61" s="1" t="s">
        <v>474</v>
      </c>
      <c r="C61" s="66">
        <v>2532</v>
      </c>
      <c r="D61" s="67" t="s">
        <v>1135</v>
      </c>
      <c r="E61" s="252" t="s">
        <v>3082</v>
      </c>
      <c r="F61" s="229">
        <v>183254.84</v>
      </c>
      <c r="G61" s="229">
        <v>6400</v>
      </c>
      <c r="H61" s="229">
        <v>51801.85</v>
      </c>
      <c r="I61" s="252">
        <v>753923.6</v>
      </c>
      <c r="J61" s="252">
        <v>247726.81</v>
      </c>
      <c r="L61" s="233">
        <v>707.24</v>
      </c>
      <c r="N61" s="233">
        <v>1738.04</v>
      </c>
      <c r="O61" s="252">
        <v>-214357.81</v>
      </c>
      <c r="P61" s="252">
        <v>11888.84</v>
      </c>
      <c r="Q61" s="252">
        <v>1419953.5</v>
      </c>
      <c r="S61" s="230">
        <v>71858.75</v>
      </c>
      <c r="U61" s="230">
        <v>225.17</v>
      </c>
      <c r="V61" s="230">
        <v>539880</v>
      </c>
      <c r="W61" s="230">
        <v>541125</v>
      </c>
      <c r="X61" s="233">
        <v>886894</v>
      </c>
      <c r="Z61" s="233">
        <v>6400</v>
      </c>
      <c r="AA61" s="233">
        <v>195703.93</v>
      </c>
      <c r="AB61" s="233">
        <v>22472.7</v>
      </c>
      <c r="AE61" s="76">
        <f t="shared" si="3"/>
        <v>241456.69</v>
      </c>
      <c r="AF61" s="31">
        <f t="shared" si="4"/>
        <v>2445.2799999999997</v>
      </c>
      <c r="AG61" s="21">
        <f t="shared" si="1"/>
        <v>239011.41</v>
      </c>
      <c r="AH61" s="15">
        <f t="shared" si="5"/>
        <v>1153088.92</v>
      </c>
      <c r="AI61" s="16">
        <f t="shared" si="6"/>
        <v>1111470.6299999999</v>
      </c>
      <c r="AJ61" s="26">
        <f t="shared" si="2"/>
        <v>41618.290000000037</v>
      </c>
    </row>
    <row r="62" spans="1:36" x14ac:dyDescent="0.2">
      <c r="A62" s="1" t="s">
        <v>472</v>
      </c>
      <c r="B62" s="1" t="s">
        <v>474</v>
      </c>
      <c r="C62" s="66">
        <v>1966</v>
      </c>
      <c r="D62" s="67" t="s">
        <v>1136</v>
      </c>
      <c r="E62" s="252" t="s">
        <v>3083</v>
      </c>
      <c r="F62" s="229">
        <v>192208.54</v>
      </c>
      <c r="H62" s="229">
        <v>21930.5</v>
      </c>
      <c r="I62" s="252">
        <v>441365.7</v>
      </c>
      <c r="J62" s="252">
        <v>195764.57</v>
      </c>
      <c r="L62" s="233">
        <v>-524.29999999999995</v>
      </c>
      <c r="N62" s="233">
        <v>129</v>
      </c>
      <c r="O62" s="252">
        <v>-1233222.4099999999</v>
      </c>
      <c r="P62" s="252">
        <v>119193.26</v>
      </c>
      <c r="Q62" s="252">
        <v>1982389.67</v>
      </c>
      <c r="S62" s="230">
        <v>65907.199999999997</v>
      </c>
      <c r="U62" s="230">
        <v>301.29000000000002</v>
      </c>
      <c r="V62" s="230">
        <v>689280</v>
      </c>
      <c r="W62" s="230">
        <v>510934.5</v>
      </c>
      <c r="X62" s="233">
        <v>1003443</v>
      </c>
      <c r="Z62" s="233">
        <v>920</v>
      </c>
      <c r="AA62" s="233">
        <v>245505.88</v>
      </c>
      <c r="AB62" s="233">
        <v>19900.02</v>
      </c>
      <c r="AE62" s="76">
        <f t="shared" si="3"/>
        <v>214139.04</v>
      </c>
      <c r="AF62" s="31">
        <f t="shared" si="4"/>
        <v>-395.29999999999995</v>
      </c>
      <c r="AG62" s="21">
        <f t="shared" si="1"/>
        <v>214534.34</v>
      </c>
      <c r="AH62" s="15">
        <f t="shared" si="5"/>
        <v>1266422.99</v>
      </c>
      <c r="AI62" s="16">
        <f t="shared" si="6"/>
        <v>1269768.8999999999</v>
      </c>
      <c r="AJ62" s="26">
        <f t="shared" si="2"/>
        <v>-3345.9099999999162</v>
      </c>
    </row>
    <row r="63" spans="1:36" x14ac:dyDescent="0.2">
      <c r="A63" s="1" t="s">
        <v>472</v>
      </c>
      <c r="B63" s="1" t="s">
        <v>474</v>
      </c>
      <c r="C63" s="66">
        <v>1289</v>
      </c>
      <c r="D63" s="67" t="s">
        <v>1137</v>
      </c>
      <c r="E63" s="252" t="s">
        <v>3084</v>
      </c>
      <c r="F63" s="229">
        <v>671280.46</v>
      </c>
      <c r="H63" s="229">
        <v>82260.44</v>
      </c>
      <c r="I63" s="252">
        <v>444974.16</v>
      </c>
      <c r="J63" s="252">
        <v>178181.42</v>
      </c>
      <c r="L63" s="233">
        <v>-524.29999999999995</v>
      </c>
      <c r="N63" s="233">
        <v>350</v>
      </c>
      <c r="O63" s="252">
        <v>-100608.5</v>
      </c>
      <c r="P63" s="252">
        <v>103287.63</v>
      </c>
      <c r="Q63" s="252">
        <v>1478254.91</v>
      </c>
      <c r="S63" s="230">
        <v>41924.660000000003</v>
      </c>
      <c r="U63" s="230">
        <v>914.23</v>
      </c>
      <c r="V63" s="230">
        <v>717960</v>
      </c>
      <c r="W63" s="230">
        <v>465741.5</v>
      </c>
      <c r="X63" s="233">
        <v>1017554</v>
      </c>
      <c r="Z63" s="233">
        <v>5756</v>
      </c>
      <c r="AA63" s="233">
        <v>247064.7</v>
      </c>
      <c r="AB63" s="233">
        <v>46936.95</v>
      </c>
      <c r="AE63" s="76">
        <f t="shared" si="3"/>
        <v>753540.89999999991</v>
      </c>
      <c r="AF63" s="31">
        <f t="shared" si="4"/>
        <v>-174.29999999999995</v>
      </c>
      <c r="AG63" s="21">
        <f t="shared" si="1"/>
        <v>753715.19999999995</v>
      </c>
      <c r="AH63" s="15">
        <f t="shared" si="5"/>
        <v>1226540.3900000001</v>
      </c>
      <c r="AI63" s="16">
        <f t="shared" si="6"/>
        <v>1317311.6499999999</v>
      </c>
      <c r="AJ63" s="26">
        <f t="shared" si="2"/>
        <v>-90771.259999999776</v>
      </c>
    </row>
    <row r="64" spans="1:36" x14ac:dyDescent="0.2">
      <c r="A64" s="1" t="s">
        <v>472</v>
      </c>
      <c r="B64" s="1" t="s">
        <v>474</v>
      </c>
      <c r="C64" s="66">
        <v>2633</v>
      </c>
      <c r="D64" s="67" t="s">
        <v>1138</v>
      </c>
      <c r="E64" s="252" t="s">
        <v>3085</v>
      </c>
      <c r="F64" s="229">
        <v>391966.33</v>
      </c>
      <c r="G64" s="229">
        <v>0</v>
      </c>
      <c r="H64" s="229">
        <v>71914.16</v>
      </c>
      <c r="I64" s="252">
        <v>1518002.97</v>
      </c>
      <c r="J64" s="252">
        <v>31579.919999999998</v>
      </c>
      <c r="K64" s="233">
        <v>3786.03</v>
      </c>
      <c r="L64" s="233">
        <v>1672.99</v>
      </c>
      <c r="O64" s="252">
        <v>320546.14</v>
      </c>
      <c r="P64" s="252">
        <v>1197296.1399999999</v>
      </c>
      <c r="Q64" s="252">
        <v>424358.77</v>
      </c>
      <c r="S64" s="230">
        <v>57491.26</v>
      </c>
      <c r="U64" s="230">
        <v>409.3</v>
      </c>
      <c r="V64" s="230">
        <v>845212</v>
      </c>
      <c r="W64" s="230">
        <v>643755.5</v>
      </c>
      <c r="X64" s="233">
        <v>1175596.5</v>
      </c>
      <c r="Z64" s="233">
        <v>2920</v>
      </c>
      <c r="AA64" s="233">
        <v>220270.27</v>
      </c>
      <c r="AB64" s="233">
        <v>68353.98</v>
      </c>
      <c r="AE64" s="76">
        <f t="shared" si="3"/>
        <v>463880.49</v>
      </c>
      <c r="AF64" s="31">
        <f t="shared" si="4"/>
        <v>5459.02</v>
      </c>
      <c r="AG64" s="21">
        <f t="shared" si="1"/>
        <v>458421.47</v>
      </c>
      <c r="AH64" s="15">
        <f t="shared" si="5"/>
        <v>1546868.06</v>
      </c>
      <c r="AI64" s="16">
        <f t="shared" si="6"/>
        <v>1467140.75</v>
      </c>
      <c r="AJ64" s="26">
        <f t="shared" si="2"/>
        <v>79727.310000000056</v>
      </c>
    </row>
    <row r="65" spans="1:36" x14ac:dyDescent="0.2">
      <c r="A65" s="1" t="s">
        <v>472</v>
      </c>
      <c r="B65" s="1" t="s">
        <v>474</v>
      </c>
      <c r="C65" s="66">
        <v>3093</v>
      </c>
      <c r="D65" s="67" t="s">
        <v>1139</v>
      </c>
      <c r="E65" s="252" t="s">
        <v>3086</v>
      </c>
      <c r="F65" s="229">
        <v>258921.04</v>
      </c>
      <c r="H65" s="229">
        <v>42966.76</v>
      </c>
      <c r="I65" s="252">
        <v>147998.85</v>
      </c>
      <c r="J65" s="252">
        <v>20913.04</v>
      </c>
      <c r="N65" s="233">
        <v>482.28</v>
      </c>
      <c r="O65" s="252">
        <v>1078639.76</v>
      </c>
      <c r="P65" s="252">
        <v>-1143172.31</v>
      </c>
      <c r="Q65" s="252">
        <v>457634.96</v>
      </c>
      <c r="S65" s="230">
        <v>66151.039999999994</v>
      </c>
      <c r="U65" s="230">
        <v>277.77</v>
      </c>
      <c r="V65" s="230">
        <v>744820</v>
      </c>
      <c r="W65" s="230">
        <v>587991</v>
      </c>
      <c r="X65" s="233">
        <v>1015415</v>
      </c>
      <c r="Z65" s="233">
        <v>11520</v>
      </c>
      <c r="AA65" s="233">
        <v>258947.99</v>
      </c>
      <c r="AB65" s="233">
        <v>23427.82</v>
      </c>
      <c r="AE65" s="76">
        <f t="shared" si="3"/>
        <v>301887.8</v>
      </c>
      <c r="AF65" s="31">
        <f t="shared" si="4"/>
        <v>482.28</v>
      </c>
      <c r="AG65" s="21">
        <f t="shared" si="1"/>
        <v>301405.51999999996</v>
      </c>
      <c r="AH65" s="15">
        <f t="shared" si="5"/>
        <v>1399239.81</v>
      </c>
      <c r="AI65" s="16">
        <f t="shared" si="6"/>
        <v>1309310.81</v>
      </c>
      <c r="AJ65" s="26">
        <f t="shared" si="2"/>
        <v>89929</v>
      </c>
    </row>
    <row r="66" spans="1:36" x14ac:dyDescent="0.2">
      <c r="A66" s="1" t="s">
        <v>472</v>
      </c>
      <c r="B66" s="1" t="s">
        <v>474</v>
      </c>
      <c r="C66" s="66">
        <v>5106</v>
      </c>
      <c r="D66" s="67" t="s">
        <v>1140</v>
      </c>
      <c r="E66" s="325" t="s">
        <v>3087</v>
      </c>
      <c r="F66" s="326">
        <v>378999.27</v>
      </c>
      <c r="G66" s="326">
        <v>0</v>
      </c>
      <c r="H66" s="326">
        <v>92694.76</v>
      </c>
      <c r="I66" s="325">
        <v>4</v>
      </c>
      <c r="J66" s="325">
        <v>79453.990000000005</v>
      </c>
      <c r="K66" s="327"/>
      <c r="L66" s="327"/>
      <c r="M66" s="327"/>
      <c r="N66" s="327">
        <v>16.18</v>
      </c>
      <c r="O66" s="325">
        <v>-444996.86</v>
      </c>
      <c r="P66" s="325">
        <v>-168971.05</v>
      </c>
      <c r="Q66" s="325">
        <v>1208029.25</v>
      </c>
      <c r="R66" s="328"/>
      <c r="S66" s="328">
        <v>68771.08</v>
      </c>
      <c r="T66" s="328"/>
      <c r="U66" s="328">
        <v>525.39</v>
      </c>
      <c r="V66" s="328">
        <v>615000</v>
      </c>
      <c r="W66" s="328">
        <v>581793</v>
      </c>
      <c r="X66" s="327">
        <v>951460</v>
      </c>
      <c r="Y66" s="327"/>
      <c r="Z66" s="327">
        <v>9640</v>
      </c>
      <c r="AA66" s="327">
        <v>309734.48</v>
      </c>
      <c r="AB66" s="327">
        <v>23151.49</v>
      </c>
      <c r="AC66" s="327"/>
      <c r="AD66" s="327"/>
      <c r="AE66" s="76">
        <f t="shared" si="3"/>
        <v>471694.03</v>
      </c>
      <c r="AF66" s="31">
        <f t="shared" si="4"/>
        <v>16.18</v>
      </c>
      <c r="AG66" s="21">
        <f t="shared" si="1"/>
        <v>471677.85000000003</v>
      </c>
      <c r="AH66" s="15">
        <f t="shared" si="5"/>
        <v>1266089.47</v>
      </c>
      <c r="AI66" s="16">
        <f t="shared" si="6"/>
        <v>1293985.97</v>
      </c>
      <c r="AJ66" s="26">
        <f t="shared" si="2"/>
        <v>-27896.5</v>
      </c>
    </row>
    <row r="67" spans="1:36" x14ac:dyDescent="0.2">
      <c r="A67" s="1" t="s">
        <v>472</v>
      </c>
      <c r="B67" s="1" t="s">
        <v>474</v>
      </c>
      <c r="C67" s="66">
        <v>4454</v>
      </c>
      <c r="D67" s="67" t="s">
        <v>1141</v>
      </c>
      <c r="E67" s="252" t="s">
        <v>3088</v>
      </c>
      <c r="F67" s="229">
        <v>377008.1</v>
      </c>
      <c r="G67" s="229">
        <v>0</v>
      </c>
      <c r="H67" s="229">
        <v>74291.67</v>
      </c>
      <c r="I67" s="252">
        <v>626996.6</v>
      </c>
      <c r="J67" s="252">
        <v>266397.53000000003</v>
      </c>
      <c r="K67" s="233">
        <v>1782.96</v>
      </c>
      <c r="L67" s="233">
        <v>689.62</v>
      </c>
      <c r="M67" s="233">
        <v>0</v>
      </c>
      <c r="N67" s="233">
        <v>250</v>
      </c>
      <c r="O67" s="252">
        <v>-825356.04</v>
      </c>
      <c r="P67" s="252">
        <v>-70121.94</v>
      </c>
      <c r="Q67" s="252">
        <v>2340789.7799999998</v>
      </c>
      <c r="S67" s="230">
        <v>52432.83</v>
      </c>
      <c r="U67" s="230">
        <v>539.80999999999995</v>
      </c>
      <c r="V67" s="230">
        <v>784666</v>
      </c>
      <c r="W67" s="230">
        <v>445195.5</v>
      </c>
      <c r="X67" s="233">
        <v>1001266</v>
      </c>
      <c r="Z67" s="233">
        <v>1860</v>
      </c>
      <c r="AA67" s="233">
        <v>367827.88</v>
      </c>
      <c r="AB67" s="233">
        <v>3928.74</v>
      </c>
      <c r="AE67" s="76">
        <f t="shared" si="3"/>
        <v>451299.76999999996</v>
      </c>
      <c r="AF67" s="31">
        <f t="shared" si="4"/>
        <v>2722.58</v>
      </c>
      <c r="AG67" s="21">
        <f t="shared" si="1"/>
        <v>448577.18999999994</v>
      </c>
      <c r="AH67" s="15">
        <f t="shared" si="5"/>
        <v>1282834.1400000001</v>
      </c>
      <c r="AI67" s="16">
        <f t="shared" si="6"/>
        <v>1374882.6199999999</v>
      </c>
      <c r="AJ67" s="26">
        <f t="shared" si="2"/>
        <v>-92048.479999999749</v>
      </c>
    </row>
    <row r="68" spans="1:36" x14ac:dyDescent="0.2">
      <c r="A68" s="1" t="s">
        <v>472</v>
      </c>
      <c r="B68" s="1" t="s">
        <v>474</v>
      </c>
      <c r="C68" s="66">
        <v>3718</v>
      </c>
      <c r="D68" s="67" t="s">
        <v>1142</v>
      </c>
      <c r="E68" s="252" t="s">
        <v>3089</v>
      </c>
      <c r="F68" s="229">
        <v>143770.57999999999</v>
      </c>
      <c r="H68" s="229">
        <v>71680.179999999993</v>
      </c>
      <c r="I68" s="252">
        <v>82739</v>
      </c>
      <c r="J68" s="252">
        <v>325640.84000000003</v>
      </c>
      <c r="O68" s="252">
        <v>69402.100000000006</v>
      </c>
      <c r="P68" s="252">
        <v>43909.36</v>
      </c>
      <c r="Q68" s="252">
        <v>489048.9</v>
      </c>
      <c r="S68" s="230">
        <v>98330.07</v>
      </c>
      <c r="U68" s="230">
        <v>218.94</v>
      </c>
      <c r="V68" s="230">
        <v>741454</v>
      </c>
      <c r="W68" s="230">
        <v>599649.5</v>
      </c>
      <c r="X68" s="233">
        <v>1141190</v>
      </c>
      <c r="Z68" s="233">
        <v>1460</v>
      </c>
      <c r="AA68" s="233">
        <v>258776.21</v>
      </c>
      <c r="AB68" s="233">
        <v>6003.06</v>
      </c>
      <c r="AE68" s="76">
        <f t="shared" si="3"/>
        <v>215450.75999999998</v>
      </c>
      <c r="AF68" s="31">
        <f t="shared" si="4"/>
        <v>0</v>
      </c>
      <c r="AG68" s="21">
        <f t="shared" si="1"/>
        <v>215450.75999999998</v>
      </c>
      <c r="AH68" s="15">
        <f t="shared" si="5"/>
        <v>1439652.51</v>
      </c>
      <c r="AI68" s="16">
        <f t="shared" si="6"/>
        <v>1407429.27</v>
      </c>
      <c r="AJ68" s="26">
        <f t="shared" si="2"/>
        <v>32223.239999999991</v>
      </c>
    </row>
    <row r="69" spans="1:36" x14ac:dyDescent="0.2">
      <c r="A69" s="1" t="s">
        <v>472</v>
      </c>
      <c r="B69" s="1" t="s">
        <v>474</v>
      </c>
      <c r="C69" s="66">
        <v>3267</v>
      </c>
      <c r="D69" s="67" t="s">
        <v>1143</v>
      </c>
      <c r="E69" s="252" t="s">
        <v>3203</v>
      </c>
      <c r="F69" s="229">
        <v>285616.33</v>
      </c>
      <c r="H69" s="229">
        <v>40511.5</v>
      </c>
      <c r="I69" s="252">
        <v>1472777.54</v>
      </c>
      <c r="J69" s="252">
        <v>515930.98</v>
      </c>
      <c r="N69" s="233">
        <v>2173.48</v>
      </c>
      <c r="O69" s="252">
        <v>-73958.45</v>
      </c>
      <c r="P69" s="252">
        <v>-41326.22</v>
      </c>
      <c r="Q69" s="252">
        <v>2396007.25</v>
      </c>
      <c r="S69" s="230">
        <v>114104.89</v>
      </c>
      <c r="T69" s="230">
        <v>45000</v>
      </c>
      <c r="U69" s="230">
        <v>302.20999999999998</v>
      </c>
      <c r="V69" s="230">
        <v>1681580</v>
      </c>
      <c r="W69" s="230">
        <v>623398.98</v>
      </c>
      <c r="X69" s="233">
        <v>2091127</v>
      </c>
      <c r="AA69" s="233">
        <v>255598.15</v>
      </c>
      <c r="AB69" s="233">
        <v>67106.64</v>
      </c>
      <c r="AE69" s="76">
        <f t="shared" si="3"/>
        <v>326127.83</v>
      </c>
      <c r="AF69" s="31">
        <f t="shared" si="4"/>
        <v>2173.48</v>
      </c>
      <c r="AG69" s="21">
        <f t="shared" ref="AG69:AG132" si="7">AE69-AF69</f>
        <v>323954.35000000003</v>
      </c>
      <c r="AH69" s="15">
        <f t="shared" si="5"/>
        <v>2464386.08</v>
      </c>
      <c r="AI69" s="16">
        <f t="shared" si="6"/>
        <v>2413831.79</v>
      </c>
      <c r="AJ69" s="26">
        <f t="shared" ref="AJ69:AJ132" si="8">AH69-AI69</f>
        <v>50554.290000000037</v>
      </c>
    </row>
    <row r="70" spans="1:36" s="46" customFormat="1" x14ac:dyDescent="0.2">
      <c r="A70" s="302" t="s">
        <v>472</v>
      </c>
      <c r="B70" s="302" t="s">
        <v>474</v>
      </c>
      <c r="C70" s="69">
        <v>2885</v>
      </c>
      <c r="D70" s="70" t="s">
        <v>1144</v>
      </c>
      <c r="E70" s="252" t="s">
        <v>3214</v>
      </c>
      <c r="F70" s="229">
        <v>364840.82</v>
      </c>
      <c r="G70" s="229">
        <v>0</v>
      </c>
      <c r="H70" s="229">
        <v>95070.96</v>
      </c>
      <c r="I70" s="252">
        <v>4435201.74</v>
      </c>
      <c r="J70" s="252">
        <v>110856.95</v>
      </c>
      <c r="K70" s="233"/>
      <c r="L70" s="233"/>
      <c r="M70" s="233"/>
      <c r="N70" s="233">
        <v>7.12</v>
      </c>
      <c r="O70" s="252">
        <v>-375795.99</v>
      </c>
      <c r="P70" s="252">
        <v>-938324.27</v>
      </c>
      <c r="Q70" s="252">
        <v>6403982.4100000001</v>
      </c>
      <c r="R70" s="230"/>
      <c r="S70" s="230">
        <v>71394.12</v>
      </c>
      <c r="T70" s="230"/>
      <c r="U70" s="230">
        <v>520.04999999999995</v>
      </c>
      <c r="V70" s="230">
        <v>543868</v>
      </c>
      <c r="W70" s="230">
        <v>473087</v>
      </c>
      <c r="X70" s="233">
        <v>804526</v>
      </c>
      <c r="Y70" s="233"/>
      <c r="Z70" s="233">
        <v>8710</v>
      </c>
      <c r="AA70" s="233">
        <v>223450.25</v>
      </c>
      <c r="AB70" s="233">
        <v>124735.72</v>
      </c>
      <c r="AC70" s="233"/>
      <c r="AD70" s="233"/>
      <c r="AE70" s="76">
        <f t="shared" si="3"/>
        <v>459911.78</v>
      </c>
      <c r="AF70" s="31">
        <f t="shared" si="4"/>
        <v>7.12</v>
      </c>
      <c r="AG70" s="21">
        <f t="shared" si="7"/>
        <v>459904.66000000003</v>
      </c>
      <c r="AH70" s="15">
        <f t="shared" si="5"/>
        <v>1088869.17</v>
      </c>
      <c r="AI70" s="16">
        <f t="shared" si="6"/>
        <v>1161421.97</v>
      </c>
      <c r="AJ70" s="26">
        <f t="shared" si="8"/>
        <v>-72552.800000000047</v>
      </c>
    </row>
    <row r="71" spans="1:36" s="39" customFormat="1" x14ac:dyDescent="0.2">
      <c r="A71" s="259" t="s">
        <v>477</v>
      </c>
      <c r="B71" s="259" t="s">
        <v>478</v>
      </c>
      <c r="C71" s="66">
        <v>6036</v>
      </c>
      <c r="D71" s="67" t="s">
        <v>1145</v>
      </c>
      <c r="E71" s="252" t="s">
        <v>3090</v>
      </c>
      <c r="F71" s="229">
        <v>597580.53</v>
      </c>
      <c r="G71" s="229"/>
      <c r="H71" s="229">
        <v>110016.05</v>
      </c>
      <c r="I71" s="252">
        <v>714029.2</v>
      </c>
      <c r="J71" s="252">
        <v>1621.55</v>
      </c>
      <c r="K71" s="233"/>
      <c r="L71" s="233"/>
      <c r="M71" s="233"/>
      <c r="N71" s="233"/>
      <c r="O71" s="252"/>
      <c r="P71" s="252"/>
      <c r="Q71" s="252">
        <v>2227185.62</v>
      </c>
      <c r="R71" s="230">
        <v>575.61</v>
      </c>
      <c r="S71" s="230">
        <v>1128959.1100000001</v>
      </c>
      <c r="T71" s="230"/>
      <c r="U71" s="230"/>
      <c r="V71" s="230">
        <v>1301660</v>
      </c>
      <c r="W71" s="230">
        <v>2900</v>
      </c>
      <c r="X71" s="233">
        <v>1868992.5</v>
      </c>
      <c r="Y71" s="233"/>
      <c r="Z71" s="233"/>
      <c r="AA71" s="233">
        <v>411030.96</v>
      </c>
      <c r="AB71" s="233">
        <v>58303.69</v>
      </c>
      <c r="AC71" s="233"/>
      <c r="AD71" s="233"/>
      <c r="AE71" s="76">
        <f t="shared" si="3"/>
        <v>707596.58000000007</v>
      </c>
      <c r="AF71" s="31">
        <f t="shared" si="4"/>
        <v>0</v>
      </c>
      <c r="AG71" s="21">
        <f t="shared" si="7"/>
        <v>707596.58000000007</v>
      </c>
      <c r="AH71" s="15">
        <f t="shared" si="5"/>
        <v>2434094.7200000002</v>
      </c>
      <c r="AI71" s="16">
        <f t="shared" si="6"/>
        <v>2338327.15</v>
      </c>
      <c r="AJ71" s="26">
        <f t="shared" si="8"/>
        <v>95767.570000000298</v>
      </c>
    </row>
    <row r="72" spans="1:36" s="39" customFormat="1" x14ac:dyDescent="0.2">
      <c r="A72" s="259" t="s">
        <v>477</v>
      </c>
      <c r="B72" s="259" t="s">
        <v>478</v>
      </c>
      <c r="C72" s="66">
        <v>4053</v>
      </c>
      <c r="D72" s="67" t="s">
        <v>1146</v>
      </c>
      <c r="E72" s="252" t="s">
        <v>3091</v>
      </c>
      <c r="F72" s="229">
        <v>620376.12</v>
      </c>
      <c r="G72" s="229"/>
      <c r="H72" s="229">
        <v>346477.23</v>
      </c>
      <c r="I72" s="252">
        <v>244052.07</v>
      </c>
      <c r="J72" s="252">
        <v>8887.2800000000007</v>
      </c>
      <c r="K72" s="233"/>
      <c r="L72" s="233"/>
      <c r="M72" s="233"/>
      <c r="N72" s="233">
        <v>3034.5</v>
      </c>
      <c r="O72" s="252"/>
      <c r="P72" s="252"/>
      <c r="Q72" s="252">
        <v>4014093.13</v>
      </c>
      <c r="R72" s="230">
        <v>659.62</v>
      </c>
      <c r="S72" s="230">
        <v>889510.03</v>
      </c>
      <c r="T72" s="230"/>
      <c r="U72" s="230"/>
      <c r="V72" s="230">
        <v>1184800</v>
      </c>
      <c r="W72" s="230">
        <v>1300</v>
      </c>
      <c r="X72" s="233">
        <v>1704035</v>
      </c>
      <c r="Y72" s="233"/>
      <c r="Z72" s="233"/>
      <c r="AA72" s="233">
        <v>190114.77</v>
      </c>
      <c r="AB72" s="233">
        <v>45761.04</v>
      </c>
      <c r="AC72" s="233"/>
      <c r="AD72" s="233"/>
      <c r="AE72" s="76">
        <f t="shared" si="3"/>
        <v>966853.35</v>
      </c>
      <c r="AF72" s="31">
        <f t="shared" si="4"/>
        <v>3034.5</v>
      </c>
      <c r="AG72" s="21">
        <f t="shared" si="7"/>
        <v>963818.85</v>
      </c>
      <c r="AH72" s="15">
        <f t="shared" si="5"/>
        <v>2076269.65</v>
      </c>
      <c r="AI72" s="16">
        <f t="shared" si="6"/>
        <v>1939910.81</v>
      </c>
      <c r="AJ72" s="26">
        <f t="shared" si="8"/>
        <v>136358.83999999985</v>
      </c>
    </row>
    <row r="73" spans="1:36" s="39" customFormat="1" x14ac:dyDescent="0.2">
      <c r="A73" s="259" t="s">
        <v>477</v>
      </c>
      <c r="B73" s="259" t="s">
        <v>478</v>
      </c>
      <c r="C73" s="66">
        <v>4847</v>
      </c>
      <c r="D73" s="67" t="s">
        <v>1147</v>
      </c>
      <c r="E73" s="252" t="s">
        <v>3092</v>
      </c>
      <c r="F73" s="229">
        <v>786277.93</v>
      </c>
      <c r="G73" s="229"/>
      <c r="H73" s="229">
        <v>48517.08</v>
      </c>
      <c r="I73" s="252">
        <v>-38247.21</v>
      </c>
      <c r="J73" s="252">
        <v>83288.490000000005</v>
      </c>
      <c r="K73" s="233"/>
      <c r="L73" s="233"/>
      <c r="M73" s="233"/>
      <c r="N73" s="233"/>
      <c r="O73" s="252"/>
      <c r="P73" s="252">
        <v>20250</v>
      </c>
      <c r="Q73" s="252">
        <v>2082417.38</v>
      </c>
      <c r="R73" s="230">
        <v>957.51</v>
      </c>
      <c r="S73" s="230">
        <v>876366.32</v>
      </c>
      <c r="T73" s="230"/>
      <c r="U73" s="230"/>
      <c r="V73" s="230">
        <v>1233480</v>
      </c>
      <c r="W73" s="230">
        <v>4500</v>
      </c>
      <c r="X73" s="233">
        <v>1758710</v>
      </c>
      <c r="Y73" s="233"/>
      <c r="Z73" s="233"/>
      <c r="AA73" s="233">
        <v>356668.21</v>
      </c>
      <c r="AB73" s="233">
        <v>39394.18</v>
      </c>
      <c r="AC73" s="233"/>
      <c r="AD73" s="233"/>
      <c r="AE73" s="76">
        <f t="shared" si="3"/>
        <v>834795.01</v>
      </c>
      <c r="AF73" s="31">
        <f t="shared" si="4"/>
        <v>0</v>
      </c>
      <c r="AG73" s="21">
        <f t="shared" si="7"/>
        <v>834795.01</v>
      </c>
      <c r="AH73" s="15">
        <f t="shared" si="5"/>
        <v>2115303.83</v>
      </c>
      <c r="AI73" s="16">
        <f t="shared" si="6"/>
        <v>2154772.39</v>
      </c>
      <c r="AJ73" s="26">
        <f t="shared" si="8"/>
        <v>-39468.560000000056</v>
      </c>
    </row>
    <row r="74" spans="1:36" s="39" customFormat="1" x14ac:dyDescent="0.2">
      <c r="A74" s="259" t="s">
        <v>477</v>
      </c>
      <c r="B74" s="259" t="s">
        <v>478</v>
      </c>
      <c r="C74" s="66">
        <v>3826</v>
      </c>
      <c r="D74" s="67" t="s">
        <v>1148</v>
      </c>
      <c r="E74" s="252" t="s">
        <v>3093</v>
      </c>
      <c r="F74" s="229">
        <v>459126.81</v>
      </c>
      <c r="G74" s="229"/>
      <c r="H74" s="229">
        <v>98975.4</v>
      </c>
      <c r="I74" s="252">
        <v>4</v>
      </c>
      <c r="J74" s="252">
        <v>181454.61</v>
      </c>
      <c r="K74" s="233"/>
      <c r="L74" s="233"/>
      <c r="M74" s="233"/>
      <c r="N74" s="233"/>
      <c r="O74" s="252"/>
      <c r="P74" s="252"/>
      <c r="Q74" s="252">
        <v>2028298.74</v>
      </c>
      <c r="R74" s="230">
        <v>717.16</v>
      </c>
      <c r="S74" s="230">
        <v>699749.26</v>
      </c>
      <c r="T74" s="230"/>
      <c r="U74" s="230"/>
      <c r="V74" s="230">
        <v>1395080</v>
      </c>
      <c r="W74" s="230"/>
      <c r="X74" s="233">
        <v>1895334.5</v>
      </c>
      <c r="Y74" s="233"/>
      <c r="Z74" s="233"/>
      <c r="AA74" s="233">
        <v>265120.05</v>
      </c>
      <c r="AB74" s="233">
        <v>15707.85</v>
      </c>
      <c r="AC74" s="233"/>
      <c r="AD74" s="233"/>
      <c r="AE74" s="76">
        <f t="shared" si="3"/>
        <v>558102.21</v>
      </c>
      <c r="AF74" s="31">
        <f t="shared" si="4"/>
        <v>0</v>
      </c>
      <c r="AG74" s="21">
        <f t="shared" si="7"/>
        <v>558102.21</v>
      </c>
      <c r="AH74" s="15">
        <f t="shared" si="5"/>
        <v>2095546.42</v>
      </c>
      <c r="AI74" s="16">
        <f t="shared" si="6"/>
        <v>2176162.4</v>
      </c>
      <c r="AJ74" s="26">
        <f t="shared" si="8"/>
        <v>-80615.979999999981</v>
      </c>
    </row>
    <row r="75" spans="1:36" s="39" customFormat="1" x14ac:dyDescent="0.2">
      <c r="A75" s="259" t="s">
        <v>477</v>
      </c>
      <c r="B75" s="259" t="s">
        <v>478</v>
      </c>
      <c r="C75" s="66">
        <v>4181</v>
      </c>
      <c r="D75" s="67" t="s">
        <v>1149</v>
      </c>
      <c r="E75" s="252" t="s">
        <v>3094</v>
      </c>
      <c r="F75" s="229">
        <v>280572.92</v>
      </c>
      <c r="G75" s="229"/>
      <c r="H75" s="229">
        <v>57311.05</v>
      </c>
      <c r="I75" s="252">
        <v>-60857.25</v>
      </c>
      <c r="J75" s="252">
        <v>105852.59</v>
      </c>
      <c r="K75" s="233"/>
      <c r="L75" s="233"/>
      <c r="M75" s="233"/>
      <c r="N75" s="233"/>
      <c r="O75" s="252"/>
      <c r="P75" s="252">
        <v>363297</v>
      </c>
      <c r="Q75" s="252">
        <v>2569886.96</v>
      </c>
      <c r="R75" s="230">
        <v>488.27</v>
      </c>
      <c r="S75" s="230">
        <v>760630.78</v>
      </c>
      <c r="T75" s="230"/>
      <c r="U75" s="230"/>
      <c r="V75" s="230">
        <v>1158560</v>
      </c>
      <c r="W75" s="230">
        <v>25500</v>
      </c>
      <c r="X75" s="233">
        <v>1724465</v>
      </c>
      <c r="Y75" s="233"/>
      <c r="Z75" s="233"/>
      <c r="AA75" s="233">
        <v>268702.86</v>
      </c>
      <c r="AB75" s="233">
        <v>36432.050000000003</v>
      </c>
      <c r="AC75" s="233"/>
      <c r="AD75" s="233"/>
      <c r="AE75" s="76">
        <f t="shared" si="3"/>
        <v>337883.97</v>
      </c>
      <c r="AF75" s="31">
        <f t="shared" si="4"/>
        <v>0</v>
      </c>
      <c r="AG75" s="21">
        <f t="shared" si="7"/>
        <v>337883.97</v>
      </c>
      <c r="AH75" s="15">
        <f t="shared" si="5"/>
        <v>1945179.05</v>
      </c>
      <c r="AI75" s="16">
        <f t="shared" si="6"/>
        <v>2029599.91</v>
      </c>
      <c r="AJ75" s="26">
        <f t="shared" si="8"/>
        <v>-84420.85999999987</v>
      </c>
    </row>
    <row r="76" spans="1:36" s="39" customFormat="1" x14ac:dyDescent="0.2">
      <c r="A76" s="259" t="s">
        <v>477</v>
      </c>
      <c r="B76" s="259" t="s">
        <v>478</v>
      </c>
      <c r="C76" s="66">
        <v>2002</v>
      </c>
      <c r="D76" s="67" t="s">
        <v>1150</v>
      </c>
      <c r="E76" s="252" t="s">
        <v>3095</v>
      </c>
      <c r="F76" s="229">
        <v>527793.68000000005</v>
      </c>
      <c r="G76" s="229"/>
      <c r="H76" s="229">
        <v>34517.199999999997</v>
      </c>
      <c r="I76" s="252">
        <v>-67617.23</v>
      </c>
      <c r="J76" s="252">
        <v>-66502.22</v>
      </c>
      <c r="K76" s="233"/>
      <c r="L76" s="233"/>
      <c r="M76" s="233"/>
      <c r="N76" s="233"/>
      <c r="O76" s="252"/>
      <c r="P76" s="252"/>
      <c r="Q76" s="252">
        <v>1423307.83</v>
      </c>
      <c r="R76" s="230">
        <v>895.04</v>
      </c>
      <c r="S76" s="230">
        <v>627897.99</v>
      </c>
      <c r="T76" s="230"/>
      <c r="U76" s="230"/>
      <c r="V76" s="230">
        <v>1108560</v>
      </c>
      <c r="W76" s="230">
        <v>1000</v>
      </c>
      <c r="X76" s="233">
        <v>1538779</v>
      </c>
      <c r="Y76" s="233"/>
      <c r="Z76" s="233"/>
      <c r="AA76" s="233">
        <v>194777.1</v>
      </c>
      <c r="AB76" s="233">
        <v>59657.64</v>
      </c>
      <c r="AC76" s="233"/>
      <c r="AD76" s="233"/>
      <c r="AE76" s="76">
        <f t="shared" si="3"/>
        <v>562310.88</v>
      </c>
      <c r="AF76" s="31">
        <f t="shared" si="4"/>
        <v>0</v>
      </c>
      <c r="AG76" s="21">
        <f t="shared" si="7"/>
        <v>562310.88</v>
      </c>
      <c r="AH76" s="15">
        <f t="shared" si="5"/>
        <v>1738353.03</v>
      </c>
      <c r="AI76" s="16">
        <f t="shared" si="6"/>
        <v>1793213.74</v>
      </c>
      <c r="AJ76" s="26">
        <f t="shared" si="8"/>
        <v>-54860.709999999963</v>
      </c>
    </row>
    <row r="77" spans="1:36" s="39" customFormat="1" x14ac:dyDescent="0.2">
      <c r="A77" s="259" t="s">
        <v>477</v>
      </c>
      <c r="B77" s="259" t="s">
        <v>478</v>
      </c>
      <c r="C77" s="66">
        <v>1933</v>
      </c>
      <c r="D77" s="67" t="s">
        <v>1151</v>
      </c>
      <c r="E77" s="252" t="s">
        <v>3204</v>
      </c>
      <c r="F77" s="229">
        <v>228691.45</v>
      </c>
      <c r="G77" s="229"/>
      <c r="H77" s="229">
        <v>287805.74</v>
      </c>
      <c r="I77" s="252">
        <v>-116370.59</v>
      </c>
      <c r="J77" s="252">
        <v>15759.48</v>
      </c>
      <c r="K77" s="233"/>
      <c r="L77" s="233"/>
      <c r="M77" s="233"/>
      <c r="N77" s="233">
        <v>1027.4100000000001</v>
      </c>
      <c r="O77" s="252"/>
      <c r="P77" s="252">
        <v>-4970</v>
      </c>
      <c r="Q77" s="252">
        <v>2051654.89</v>
      </c>
      <c r="R77" s="230">
        <v>307.79000000000002</v>
      </c>
      <c r="S77" s="230">
        <v>644781.93000000005</v>
      </c>
      <c r="T77" s="230">
        <v>209036.17</v>
      </c>
      <c r="U77" s="230"/>
      <c r="V77" s="230">
        <v>1053150</v>
      </c>
      <c r="W77" s="230"/>
      <c r="X77" s="233">
        <v>1487165</v>
      </c>
      <c r="Y77" s="233"/>
      <c r="Z77" s="233"/>
      <c r="AA77" s="233">
        <v>329584.59999999998</v>
      </c>
      <c r="AB77" s="233">
        <v>60325.85</v>
      </c>
      <c r="AC77" s="233"/>
      <c r="AD77" s="233"/>
      <c r="AE77" s="76">
        <f t="shared" si="3"/>
        <v>516497.19</v>
      </c>
      <c r="AF77" s="31">
        <f t="shared" si="4"/>
        <v>1027.4100000000001</v>
      </c>
      <c r="AG77" s="21">
        <f t="shared" si="7"/>
        <v>515469.78</v>
      </c>
      <c r="AH77" s="15">
        <f t="shared" si="5"/>
        <v>1907275.8900000001</v>
      </c>
      <c r="AI77" s="16">
        <f t="shared" si="6"/>
        <v>1877075.4500000002</v>
      </c>
      <c r="AJ77" s="26">
        <f t="shared" si="8"/>
        <v>30200.439999999944</v>
      </c>
    </row>
    <row r="78" spans="1:36" x14ac:dyDescent="0.2">
      <c r="A78" s="1" t="s">
        <v>481</v>
      </c>
      <c r="B78" s="1" t="s">
        <v>482</v>
      </c>
      <c r="C78" s="66">
        <v>3743</v>
      </c>
      <c r="D78" s="67" t="s">
        <v>1152</v>
      </c>
      <c r="E78" s="252" t="s">
        <v>3096</v>
      </c>
      <c r="F78" s="229">
        <v>264575.57</v>
      </c>
      <c r="H78" s="229">
        <v>61190.81</v>
      </c>
      <c r="I78" s="252">
        <v>786922.08</v>
      </c>
      <c r="J78" s="252">
        <v>32917.24</v>
      </c>
      <c r="N78" s="233">
        <v>261.2</v>
      </c>
      <c r="P78" s="252">
        <v>-1172</v>
      </c>
      <c r="Q78" s="252">
        <v>1625943.2</v>
      </c>
      <c r="S78" s="230">
        <v>866184.59</v>
      </c>
      <c r="T78" s="230">
        <v>72200</v>
      </c>
      <c r="U78" s="230">
        <v>179.45</v>
      </c>
      <c r="V78" s="230">
        <v>345620</v>
      </c>
      <c r="X78" s="233">
        <v>647677</v>
      </c>
      <c r="AA78" s="233">
        <v>268722.8</v>
      </c>
      <c r="AB78" s="233">
        <v>94346.01</v>
      </c>
      <c r="AE78" s="76">
        <f t="shared" si="3"/>
        <v>325766.38</v>
      </c>
      <c r="AF78" s="31">
        <f t="shared" si="4"/>
        <v>261.2</v>
      </c>
      <c r="AG78" s="21">
        <f t="shared" si="7"/>
        <v>325505.18</v>
      </c>
      <c r="AH78" s="15">
        <f t="shared" si="5"/>
        <v>1284184.04</v>
      </c>
      <c r="AI78" s="16">
        <f t="shared" si="6"/>
        <v>1010745.81</v>
      </c>
      <c r="AJ78" s="26">
        <f t="shared" si="8"/>
        <v>273438.23</v>
      </c>
    </row>
    <row r="79" spans="1:36" x14ac:dyDescent="0.2">
      <c r="A79" s="1" t="s">
        <v>481</v>
      </c>
      <c r="B79" s="1" t="s">
        <v>482</v>
      </c>
      <c r="C79" s="66">
        <v>3747</v>
      </c>
      <c r="D79" s="67" t="s">
        <v>1153</v>
      </c>
      <c r="E79" s="252" t="s">
        <v>3097</v>
      </c>
      <c r="F79" s="229">
        <v>275879.39</v>
      </c>
      <c r="G79" s="229">
        <v>10000</v>
      </c>
      <c r="H79" s="229">
        <v>63446.69</v>
      </c>
      <c r="I79" s="252">
        <v>431838.48</v>
      </c>
      <c r="J79" s="252">
        <v>57127.26</v>
      </c>
      <c r="Q79" s="252">
        <v>1700209.39</v>
      </c>
      <c r="S79" s="230">
        <v>1161031.67</v>
      </c>
      <c r="T79" s="230">
        <v>140000</v>
      </c>
      <c r="U79" s="230">
        <v>129.21</v>
      </c>
      <c r="V79" s="230">
        <v>806130</v>
      </c>
      <c r="X79" s="233">
        <v>1256832</v>
      </c>
      <c r="AA79" s="233">
        <v>458163.63</v>
      </c>
      <c r="AB79" s="233">
        <v>67607.98</v>
      </c>
      <c r="AE79" s="76">
        <f t="shared" si="3"/>
        <v>349326.08000000002</v>
      </c>
      <c r="AF79" s="31">
        <f t="shared" si="4"/>
        <v>0</v>
      </c>
      <c r="AG79" s="21">
        <f t="shared" si="7"/>
        <v>349326.08000000002</v>
      </c>
      <c r="AH79" s="15">
        <f t="shared" si="5"/>
        <v>2107290.88</v>
      </c>
      <c r="AI79" s="16">
        <f t="shared" si="6"/>
        <v>1782603.6099999999</v>
      </c>
      <c r="AJ79" s="26">
        <f t="shared" si="8"/>
        <v>324687.27</v>
      </c>
    </row>
    <row r="80" spans="1:36" x14ac:dyDescent="0.2">
      <c r="A80" s="1" t="s">
        <v>481</v>
      </c>
      <c r="B80" s="1" t="s">
        <v>482</v>
      </c>
      <c r="C80" s="66">
        <v>3095</v>
      </c>
      <c r="D80" s="67" t="s">
        <v>1154</v>
      </c>
      <c r="E80" s="252" t="s">
        <v>3098</v>
      </c>
      <c r="F80" s="229">
        <v>229867.56</v>
      </c>
      <c r="H80" s="229">
        <v>46969.5</v>
      </c>
      <c r="I80" s="252">
        <v>559436.43000000005</v>
      </c>
      <c r="J80" s="252">
        <v>46690.8</v>
      </c>
      <c r="N80" s="233">
        <v>126.17</v>
      </c>
      <c r="P80" s="252">
        <v>9722</v>
      </c>
      <c r="Q80" s="252">
        <v>1448416.88</v>
      </c>
      <c r="S80" s="230">
        <v>992212.49</v>
      </c>
      <c r="U80" s="230">
        <v>252.51</v>
      </c>
      <c r="V80" s="230">
        <v>800970</v>
      </c>
      <c r="W80" s="230">
        <v>1300</v>
      </c>
      <c r="X80" s="233">
        <v>1106703</v>
      </c>
      <c r="AA80" s="233">
        <v>339346.06</v>
      </c>
      <c r="AB80" s="233">
        <v>69392.710000000006</v>
      </c>
      <c r="AE80" s="76">
        <f t="shared" si="3"/>
        <v>276837.06</v>
      </c>
      <c r="AF80" s="31">
        <f t="shared" si="4"/>
        <v>126.17</v>
      </c>
      <c r="AG80" s="21">
        <f t="shared" si="7"/>
        <v>276710.89</v>
      </c>
      <c r="AH80" s="15">
        <f t="shared" si="5"/>
        <v>1794735</v>
      </c>
      <c r="AI80" s="16">
        <f t="shared" si="6"/>
        <v>1515441.77</v>
      </c>
      <c r="AJ80" s="26">
        <f t="shared" si="8"/>
        <v>279293.23</v>
      </c>
    </row>
    <row r="81" spans="1:36" x14ac:dyDescent="0.2">
      <c r="A81" s="1" t="s">
        <v>481</v>
      </c>
      <c r="B81" s="1" t="s">
        <v>482</v>
      </c>
      <c r="C81" s="66">
        <v>1530</v>
      </c>
      <c r="D81" s="67" t="s">
        <v>1155</v>
      </c>
      <c r="E81" s="252" t="s">
        <v>3099</v>
      </c>
      <c r="F81" s="229">
        <v>223695.9</v>
      </c>
      <c r="H81" s="229">
        <v>16138.55</v>
      </c>
      <c r="I81" s="252">
        <v>447842.98</v>
      </c>
      <c r="J81" s="252">
        <v>216066.96</v>
      </c>
      <c r="Q81" s="252">
        <v>2079850.72</v>
      </c>
      <c r="S81" s="230">
        <v>709127.2</v>
      </c>
      <c r="U81" s="230">
        <v>227.47</v>
      </c>
      <c r="V81" s="230">
        <v>489030</v>
      </c>
      <c r="X81" s="233">
        <v>761362</v>
      </c>
      <c r="AA81" s="233">
        <v>231596.14</v>
      </c>
      <c r="AB81" s="233">
        <v>99511.05</v>
      </c>
      <c r="AE81" s="76">
        <f t="shared" si="3"/>
        <v>239834.44999999998</v>
      </c>
      <c r="AF81" s="31">
        <f t="shared" si="4"/>
        <v>0</v>
      </c>
      <c r="AG81" s="21">
        <f t="shared" si="7"/>
        <v>239834.44999999998</v>
      </c>
      <c r="AH81" s="15">
        <f t="shared" si="5"/>
        <v>1198384.67</v>
      </c>
      <c r="AI81" s="16">
        <f t="shared" si="6"/>
        <v>1092469.19</v>
      </c>
      <c r="AJ81" s="26">
        <f t="shared" si="8"/>
        <v>105915.47999999998</v>
      </c>
    </row>
    <row r="82" spans="1:36" x14ac:dyDescent="0.2">
      <c r="A82" s="1" t="s">
        <v>481</v>
      </c>
      <c r="B82" s="1" t="s">
        <v>482</v>
      </c>
      <c r="C82" s="66">
        <v>4004</v>
      </c>
      <c r="D82" s="67" t="s">
        <v>1156</v>
      </c>
      <c r="E82" s="252" t="s">
        <v>3100</v>
      </c>
      <c r="F82" s="229">
        <v>162913.57999999999</v>
      </c>
      <c r="H82" s="229">
        <v>27253.69</v>
      </c>
      <c r="I82" s="252">
        <v>531197.57999999996</v>
      </c>
      <c r="J82" s="252">
        <v>63450.93</v>
      </c>
      <c r="N82" s="233">
        <v>45.42</v>
      </c>
      <c r="Q82" s="252">
        <v>1478004.6</v>
      </c>
      <c r="S82" s="230">
        <v>897087.03</v>
      </c>
      <c r="U82" s="230">
        <v>144.69999999999999</v>
      </c>
      <c r="V82" s="230">
        <v>332360</v>
      </c>
      <c r="X82" s="233">
        <v>616897.92000000004</v>
      </c>
      <c r="AA82" s="233">
        <v>273279.62</v>
      </c>
      <c r="AB82" s="233">
        <v>70211.69</v>
      </c>
      <c r="AE82" s="76">
        <f t="shared" si="3"/>
        <v>190167.27</v>
      </c>
      <c r="AF82" s="31">
        <f t="shared" si="4"/>
        <v>45.42</v>
      </c>
      <c r="AG82" s="21">
        <f t="shared" si="7"/>
        <v>190121.84999999998</v>
      </c>
      <c r="AH82" s="15">
        <f t="shared" si="5"/>
        <v>1229591.73</v>
      </c>
      <c r="AI82" s="16">
        <f t="shared" si="6"/>
        <v>960389.23</v>
      </c>
      <c r="AJ82" s="26">
        <f t="shared" si="8"/>
        <v>269202.5</v>
      </c>
    </row>
    <row r="83" spans="1:36" x14ac:dyDescent="0.2">
      <c r="A83" s="1" t="s">
        <v>481</v>
      </c>
      <c r="B83" s="1" t="s">
        <v>482</v>
      </c>
      <c r="C83" s="66">
        <v>6265</v>
      </c>
      <c r="D83" s="67" t="s">
        <v>1157</v>
      </c>
      <c r="E83" s="252" t="s">
        <v>3101</v>
      </c>
      <c r="F83" s="229">
        <v>344689.79</v>
      </c>
      <c r="H83" s="229">
        <v>64550.29</v>
      </c>
      <c r="I83" s="252">
        <v>331800.34999999998</v>
      </c>
      <c r="J83" s="252">
        <v>688066.09</v>
      </c>
      <c r="N83" s="233">
        <v>388</v>
      </c>
      <c r="Q83" s="252">
        <v>1774409.19</v>
      </c>
      <c r="S83" s="230">
        <v>1163096.97</v>
      </c>
      <c r="T83" s="230">
        <v>180020</v>
      </c>
      <c r="U83" s="230">
        <v>359.6</v>
      </c>
      <c r="V83" s="230">
        <v>896370</v>
      </c>
      <c r="X83" s="233">
        <v>1301870</v>
      </c>
      <c r="AA83" s="233">
        <v>364293.13</v>
      </c>
      <c r="AB83" s="233">
        <v>117804.79</v>
      </c>
      <c r="AE83" s="76">
        <f t="shared" si="3"/>
        <v>409240.07999999996</v>
      </c>
      <c r="AF83" s="31">
        <f t="shared" si="4"/>
        <v>388</v>
      </c>
      <c r="AG83" s="21">
        <f t="shared" si="7"/>
        <v>408852.07999999996</v>
      </c>
      <c r="AH83" s="15">
        <f t="shared" si="5"/>
        <v>2239846.5700000003</v>
      </c>
      <c r="AI83" s="16">
        <f t="shared" si="6"/>
        <v>1783967.92</v>
      </c>
      <c r="AJ83" s="26">
        <f t="shared" si="8"/>
        <v>455878.65000000037</v>
      </c>
    </row>
    <row r="84" spans="1:36" x14ac:dyDescent="0.2">
      <c r="A84" s="1" t="s">
        <v>481</v>
      </c>
      <c r="B84" s="1" t="s">
        <v>482</v>
      </c>
      <c r="C84" s="66">
        <v>4051</v>
      </c>
      <c r="D84" s="67" t="s">
        <v>1158</v>
      </c>
      <c r="E84" s="252" t="s">
        <v>3102</v>
      </c>
      <c r="F84" s="229">
        <v>210738.48</v>
      </c>
      <c r="H84" s="229">
        <v>69639.37</v>
      </c>
      <c r="I84" s="252">
        <v>718685.69</v>
      </c>
      <c r="J84" s="252">
        <v>50735.96</v>
      </c>
      <c r="L84" s="233">
        <v>0</v>
      </c>
      <c r="P84" s="252">
        <v>-4000</v>
      </c>
      <c r="Q84" s="252">
        <v>1568940.19</v>
      </c>
      <c r="S84" s="230">
        <v>1129486.1000000001</v>
      </c>
      <c r="T84" s="230">
        <v>87970</v>
      </c>
      <c r="U84" s="230">
        <v>157.66</v>
      </c>
      <c r="V84" s="230">
        <v>1085490</v>
      </c>
      <c r="X84" s="233">
        <v>1460956</v>
      </c>
      <c r="AA84" s="233">
        <v>323365.61</v>
      </c>
      <c r="AB84" s="233">
        <v>74865.02</v>
      </c>
      <c r="AE84" s="76">
        <f t="shared" si="3"/>
        <v>280377.84999999998</v>
      </c>
      <c r="AF84" s="31">
        <f t="shared" si="4"/>
        <v>0</v>
      </c>
      <c r="AG84" s="21">
        <f t="shared" si="7"/>
        <v>280377.84999999998</v>
      </c>
      <c r="AH84" s="15">
        <f t="shared" si="5"/>
        <v>2303103.7599999998</v>
      </c>
      <c r="AI84" s="16">
        <f t="shared" si="6"/>
        <v>1859186.63</v>
      </c>
      <c r="AJ84" s="26">
        <f t="shared" si="8"/>
        <v>443917.12999999989</v>
      </c>
    </row>
    <row r="85" spans="1:36" x14ac:dyDescent="0.2">
      <c r="A85" s="1" t="s">
        <v>481</v>
      </c>
      <c r="B85" s="1" t="s">
        <v>482</v>
      </c>
      <c r="C85" s="66">
        <v>3423</v>
      </c>
      <c r="D85" s="67" t="s">
        <v>1159</v>
      </c>
      <c r="E85" s="252" t="s">
        <v>3103</v>
      </c>
      <c r="F85" s="229">
        <v>351692.91</v>
      </c>
      <c r="H85" s="229">
        <v>27817.38</v>
      </c>
      <c r="I85" s="252">
        <v>369604.98</v>
      </c>
      <c r="J85" s="252">
        <v>29557.63</v>
      </c>
      <c r="Q85" s="252">
        <v>1499346.49</v>
      </c>
      <c r="S85" s="230">
        <v>863921.53</v>
      </c>
      <c r="T85" s="230">
        <v>107140</v>
      </c>
      <c r="U85" s="230">
        <v>250.26</v>
      </c>
      <c r="V85" s="230">
        <v>711860</v>
      </c>
      <c r="X85" s="233">
        <v>1094413.98</v>
      </c>
      <c r="AA85" s="233">
        <v>265515.13</v>
      </c>
      <c r="AB85" s="233">
        <v>83019.59</v>
      </c>
      <c r="AE85" s="76">
        <f t="shared" si="3"/>
        <v>379510.29</v>
      </c>
      <c r="AF85" s="31">
        <f t="shared" si="4"/>
        <v>0</v>
      </c>
      <c r="AG85" s="21">
        <f t="shared" si="7"/>
        <v>379510.29</v>
      </c>
      <c r="AH85" s="15">
        <f t="shared" si="5"/>
        <v>1683171.79</v>
      </c>
      <c r="AI85" s="16">
        <f t="shared" si="6"/>
        <v>1442948.7</v>
      </c>
      <c r="AJ85" s="26">
        <f t="shared" si="8"/>
        <v>240223.09000000008</v>
      </c>
    </row>
    <row r="86" spans="1:36" x14ac:dyDescent="0.2">
      <c r="A86" s="1" t="s">
        <v>481</v>
      </c>
      <c r="B86" s="1" t="s">
        <v>482</v>
      </c>
      <c r="C86" s="66">
        <v>1355</v>
      </c>
      <c r="D86" s="67" t="s">
        <v>1160</v>
      </c>
      <c r="E86" s="252" t="s">
        <v>3210</v>
      </c>
      <c r="F86" s="229">
        <v>148078.71</v>
      </c>
      <c r="H86" s="229">
        <v>28246.959999999999</v>
      </c>
      <c r="I86" s="252">
        <v>468561.24</v>
      </c>
      <c r="J86" s="252">
        <v>22145.23</v>
      </c>
      <c r="N86" s="233">
        <v>0</v>
      </c>
      <c r="P86" s="252">
        <v>5776</v>
      </c>
      <c r="Q86" s="252">
        <v>2293429.0699999998</v>
      </c>
      <c r="S86" s="230">
        <v>599317.86</v>
      </c>
      <c r="U86" s="230">
        <v>135.16</v>
      </c>
      <c r="V86" s="230">
        <v>151620</v>
      </c>
      <c r="X86" s="233">
        <v>347645</v>
      </c>
      <c r="AA86" s="233">
        <v>226992.39</v>
      </c>
      <c r="AB86" s="233">
        <v>56592.52</v>
      </c>
      <c r="AE86" s="76">
        <f t="shared" si="3"/>
        <v>176325.66999999998</v>
      </c>
      <c r="AF86" s="31">
        <f t="shared" si="4"/>
        <v>0</v>
      </c>
      <c r="AG86" s="21">
        <f t="shared" si="7"/>
        <v>176325.66999999998</v>
      </c>
      <c r="AH86" s="15">
        <f t="shared" si="5"/>
        <v>751073.02</v>
      </c>
      <c r="AI86" s="16">
        <f t="shared" si="6"/>
        <v>631229.91</v>
      </c>
      <c r="AJ86" s="26">
        <f t="shared" si="8"/>
        <v>119843.10999999999</v>
      </c>
    </row>
    <row r="87" spans="1:36" x14ac:dyDescent="0.2">
      <c r="A87" s="1" t="s">
        <v>485</v>
      </c>
      <c r="B87" s="1" t="s">
        <v>486</v>
      </c>
      <c r="C87" s="66">
        <v>2146</v>
      </c>
      <c r="D87" s="67" t="s">
        <v>1161</v>
      </c>
      <c r="E87" s="252" t="s">
        <v>3104</v>
      </c>
      <c r="F87" s="229">
        <v>623240.03</v>
      </c>
      <c r="H87" s="229">
        <v>34098.15</v>
      </c>
      <c r="I87" s="252">
        <v>480769.39</v>
      </c>
      <c r="J87" s="252">
        <v>45114.15</v>
      </c>
      <c r="Q87" s="252">
        <v>1525529.54</v>
      </c>
      <c r="S87" s="230">
        <v>470561</v>
      </c>
      <c r="U87" s="230">
        <v>711.4</v>
      </c>
      <c r="V87" s="230">
        <v>469040</v>
      </c>
      <c r="X87" s="233">
        <v>598220</v>
      </c>
      <c r="AA87" s="233">
        <v>295509.53999999998</v>
      </c>
      <c r="AB87" s="233">
        <v>123905.35</v>
      </c>
      <c r="AE87" s="76">
        <f t="shared" ref="AE87:AE150" si="9">SUM(F87:H87)</f>
        <v>657338.18000000005</v>
      </c>
      <c r="AF87" s="31">
        <f t="shared" ref="AF87:AF150" si="10">SUM(K87:N87)</f>
        <v>0</v>
      </c>
      <c r="AG87" s="21">
        <f t="shared" si="7"/>
        <v>657338.18000000005</v>
      </c>
      <c r="AH87" s="15">
        <f t="shared" ref="AH87:AH150" si="11">SUM(R87:W87)</f>
        <v>940312.4</v>
      </c>
      <c r="AI87" s="16">
        <f t="shared" ref="AI87:AI150" si="12">SUM(X87:AD87)</f>
        <v>1017634.89</v>
      </c>
      <c r="AJ87" s="26">
        <f t="shared" si="8"/>
        <v>-77322.489999999991</v>
      </c>
    </row>
    <row r="88" spans="1:36" x14ac:dyDescent="0.2">
      <c r="A88" s="1" t="s">
        <v>485</v>
      </c>
      <c r="B88" s="1" t="s">
        <v>486</v>
      </c>
      <c r="C88" s="66">
        <v>1277</v>
      </c>
      <c r="D88" s="67" t="s">
        <v>1162</v>
      </c>
      <c r="E88" s="252" t="s">
        <v>3105</v>
      </c>
      <c r="F88" s="229">
        <v>377840.44</v>
      </c>
      <c r="H88" s="229">
        <v>7070.8</v>
      </c>
      <c r="I88" s="252">
        <v>2180589.56</v>
      </c>
      <c r="J88" s="252">
        <v>48512.73</v>
      </c>
      <c r="Q88" s="252">
        <v>1451545.03</v>
      </c>
      <c r="S88" s="230">
        <v>385040.11</v>
      </c>
      <c r="U88" s="230">
        <v>511.36</v>
      </c>
      <c r="V88" s="230">
        <v>553680</v>
      </c>
      <c r="X88" s="233">
        <v>689520</v>
      </c>
      <c r="AA88" s="233">
        <v>226327.15</v>
      </c>
      <c r="AB88" s="233">
        <v>51444.639999999999</v>
      </c>
      <c r="AE88" s="76">
        <f t="shared" si="9"/>
        <v>384911.24</v>
      </c>
      <c r="AF88" s="31">
        <f t="shared" si="10"/>
        <v>0</v>
      </c>
      <c r="AG88" s="21">
        <f t="shared" si="7"/>
        <v>384911.24</v>
      </c>
      <c r="AH88" s="15">
        <f t="shared" si="11"/>
        <v>939231.47</v>
      </c>
      <c r="AI88" s="16">
        <f t="shared" si="12"/>
        <v>967291.79</v>
      </c>
      <c r="AJ88" s="26">
        <f t="shared" si="8"/>
        <v>-28060.320000000065</v>
      </c>
    </row>
    <row r="89" spans="1:36" x14ac:dyDescent="0.2">
      <c r="A89" s="1" t="s">
        <v>485</v>
      </c>
      <c r="B89" s="1" t="s">
        <v>486</v>
      </c>
      <c r="C89" s="66">
        <v>2783</v>
      </c>
      <c r="D89" s="67" t="s">
        <v>1163</v>
      </c>
      <c r="E89" s="252" t="s">
        <v>3106</v>
      </c>
      <c r="F89" s="229">
        <v>911241.04</v>
      </c>
      <c r="H89" s="229">
        <v>16061.84</v>
      </c>
      <c r="I89" s="252">
        <v>2109159.64</v>
      </c>
      <c r="J89" s="252">
        <v>-65901.58</v>
      </c>
      <c r="N89" s="233">
        <v>-330.37</v>
      </c>
      <c r="Q89" s="252">
        <v>328050.34000000003</v>
      </c>
      <c r="S89" s="230">
        <v>381896.51</v>
      </c>
      <c r="T89" s="230">
        <v>215150</v>
      </c>
      <c r="U89" s="230">
        <v>1064.3399999999999</v>
      </c>
      <c r="V89" s="230">
        <v>735480</v>
      </c>
      <c r="X89" s="233">
        <v>803875</v>
      </c>
      <c r="AA89" s="233">
        <v>242052.98</v>
      </c>
      <c r="AB89" s="233">
        <v>283956.46999999997</v>
      </c>
      <c r="AE89" s="76">
        <f t="shared" si="9"/>
        <v>927302.88</v>
      </c>
      <c r="AF89" s="31">
        <f t="shared" si="10"/>
        <v>-330.37</v>
      </c>
      <c r="AG89" s="21">
        <f t="shared" si="7"/>
        <v>927633.25</v>
      </c>
      <c r="AH89" s="15">
        <f t="shared" si="11"/>
        <v>1333590.8500000001</v>
      </c>
      <c r="AI89" s="16">
        <f t="shared" si="12"/>
        <v>1329884.45</v>
      </c>
      <c r="AJ89" s="26">
        <f t="shared" si="8"/>
        <v>3706.4000000001397</v>
      </c>
    </row>
    <row r="90" spans="1:36" x14ac:dyDescent="0.2">
      <c r="A90" s="1" t="s">
        <v>485</v>
      </c>
      <c r="B90" s="1" t="s">
        <v>486</v>
      </c>
      <c r="C90" s="66">
        <v>1769</v>
      </c>
      <c r="D90" s="67" t="s">
        <v>1164</v>
      </c>
      <c r="E90" s="252" t="s">
        <v>3199</v>
      </c>
      <c r="F90" s="229">
        <v>214799</v>
      </c>
      <c r="H90" s="229">
        <v>17096.900000000001</v>
      </c>
      <c r="I90" s="252">
        <v>239226.28</v>
      </c>
      <c r="J90" s="252">
        <v>67490.259999999995</v>
      </c>
      <c r="Q90" s="252">
        <v>1852229.71</v>
      </c>
      <c r="S90" s="230">
        <v>340499.41</v>
      </c>
      <c r="U90" s="230">
        <v>298.54000000000002</v>
      </c>
      <c r="V90" s="230">
        <v>965940</v>
      </c>
      <c r="X90" s="233">
        <v>1086180</v>
      </c>
      <c r="AA90" s="233">
        <v>188506.22</v>
      </c>
      <c r="AB90" s="233">
        <v>45378.94</v>
      </c>
      <c r="AE90" s="76">
        <f t="shared" si="9"/>
        <v>231895.9</v>
      </c>
      <c r="AF90" s="31">
        <f t="shared" si="10"/>
        <v>0</v>
      </c>
      <c r="AG90" s="21">
        <f t="shared" si="7"/>
        <v>231895.9</v>
      </c>
      <c r="AH90" s="15">
        <f t="shared" si="11"/>
        <v>1306737.95</v>
      </c>
      <c r="AI90" s="16">
        <f t="shared" si="12"/>
        <v>1320065.1599999999</v>
      </c>
      <c r="AJ90" s="26">
        <f t="shared" si="8"/>
        <v>-13327.209999999963</v>
      </c>
    </row>
    <row r="91" spans="1:36" ht="16.5" customHeight="1" x14ac:dyDescent="0.2">
      <c r="A91" s="1" t="s">
        <v>489</v>
      </c>
      <c r="B91" s="1" t="s">
        <v>490</v>
      </c>
      <c r="C91" s="66">
        <v>5781</v>
      </c>
      <c r="D91" s="67" t="s">
        <v>1165</v>
      </c>
      <c r="E91" s="252" t="s">
        <v>3107</v>
      </c>
      <c r="F91" s="229">
        <v>435404.32</v>
      </c>
      <c r="H91" s="229">
        <v>38045.15</v>
      </c>
      <c r="I91" s="252">
        <v>278730.36</v>
      </c>
      <c r="J91" s="252">
        <v>2064.19</v>
      </c>
      <c r="N91" s="233">
        <v>9.34</v>
      </c>
      <c r="P91" s="252">
        <v>3544.36</v>
      </c>
      <c r="Q91" s="252">
        <v>2452917.63</v>
      </c>
      <c r="S91" s="230">
        <v>1130439.53</v>
      </c>
      <c r="T91" s="230">
        <v>105000</v>
      </c>
      <c r="U91" s="230">
        <v>341.89</v>
      </c>
      <c r="V91" s="230">
        <v>1269900</v>
      </c>
      <c r="W91" s="230">
        <v>21000</v>
      </c>
      <c r="X91" s="233">
        <v>1744382</v>
      </c>
      <c r="Y91" s="233">
        <v>5204</v>
      </c>
      <c r="AA91" s="233">
        <v>467695.87</v>
      </c>
      <c r="AB91" s="233">
        <v>21551.79</v>
      </c>
      <c r="AE91" s="76">
        <f t="shared" si="9"/>
        <v>473449.47000000003</v>
      </c>
      <c r="AF91" s="31">
        <f t="shared" si="10"/>
        <v>9.34</v>
      </c>
      <c r="AG91" s="21">
        <f t="shared" si="7"/>
        <v>473440.13</v>
      </c>
      <c r="AH91" s="15">
        <f t="shared" si="11"/>
        <v>2526681.42</v>
      </c>
      <c r="AI91" s="16">
        <f t="shared" si="12"/>
        <v>2238833.66</v>
      </c>
      <c r="AJ91" s="26">
        <f t="shared" si="8"/>
        <v>287847.75999999978</v>
      </c>
    </row>
    <row r="92" spans="1:36" x14ac:dyDescent="0.2">
      <c r="A92" s="1" t="s">
        <v>489</v>
      </c>
      <c r="B92" s="1" t="s">
        <v>490</v>
      </c>
      <c r="C92" s="66">
        <v>2515</v>
      </c>
      <c r="D92" s="67" t="s">
        <v>1166</v>
      </c>
      <c r="E92" s="252" t="s">
        <v>3108</v>
      </c>
      <c r="F92" s="229">
        <v>139478.97</v>
      </c>
      <c r="H92" s="229">
        <v>34550.07</v>
      </c>
      <c r="I92" s="252">
        <v>10390.709999999999</v>
      </c>
      <c r="J92" s="252">
        <v>49417.79</v>
      </c>
      <c r="Q92" s="252">
        <v>1997915.47</v>
      </c>
      <c r="S92" s="230">
        <v>711092.32</v>
      </c>
      <c r="T92" s="230">
        <v>85000</v>
      </c>
      <c r="U92" s="230">
        <v>112.34</v>
      </c>
      <c r="V92" s="230">
        <v>769200</v>
      </c>
      <c r="W92" s="230">
        <v>9000</v>
      </c>
      <c r="X92" s="233">
        <v>1063950.3400000001</v>
      </c>
      <c r="Y92" s="233">
        <v>4084</v>
      </c>
      <c r="AA92" s="233">
        <v>302523.25</v>
      </c>
      <c r="AB92" s="233">
        <v>15418.94</v>
      </c>
      <c r="AE92" s="76">
        <f t="shared" si="9"/>
        <v>174029.04</v>
      </c>
      <c r="AF92" s="31">
        <f t="shared" si="10"/>
        <v>0</v>
      </c>
      <c r="AG92" s="21">
        <f t="shared" si="7"/>
        <v>174029.04</v>
      </c>
      <c r="AH92" s="15">
        <f t="shared" si="11"/>
        <v>1574404.66</v>
      </c>
      <c r="AI92" s="16">
        <f t="shared" si="12"/>
        <v>1385976.53</v>
      </c>
      <c r="AJ92" s="26">
        <f t="shared" si="8"/>
        <v>188428.12999999989</v>
      </c>
    </row>
    <row r="93" spans="1:36" x14ac:dyDescent="0.2">
      <c r="A93" s="1" t="s">
        <v>489</v>
      </c>
      <c r="B93" s="1" t="s">
        <v>490</v>
      </c>
      <c r="C93" s="66">
        <v>3488</v>
      </c>
      <c r="D93" s="67" t="s">
        <v>1167</v>
      </c>
      <c r="E93" s="252" t="s">
        <v>3109</v>
      </c>
      <c r="F93" s="229">
        <v>142218.29</v>
      </c>
      <c r="G93" s="229">
        <v>0</v>
      </c>
      <c r="H93" s="229">
        <v>41760.93</v>
      </c>
      <c r="I93" s="252">
        <v>5</v>
      </c>
      <c r="J93" s="252">
        <v>170510.59</v>
      </c>
      <c r="N93" s="233">
        <v>539.45000000000005</v>
      </c>
      <c r="P93" s="252">
        <v>44240.35</v>
      </c>
      <c r="Q93" s="252">
        <v>2154589.06</v>
      </c>
      <c r="S93" s="230">
        <v>1025894.05</v>
      </c>
      <c r="T93" s="230">
        <v>50000</v>
      </c>
      <c r="U93" s="230">
        <v>230.6</v>
      </c>
      <c r="V93" s="230">
        <v>1025460</v>
      </c>
      <c r="W93" s="230">
        <v>18000</v>
      </c>
      <c r="X93" s="233">
        <v>1602129</v>
      </c>
      <c r="Y93" s="233">
        <v>4926</v>
      </c>
      <c r="AA93" s="233">
        <v>560744.09</v>
      </c>
      <c r="AB93" s="233">
        <v>36138.519999999997</v>
      </c>
      <c r="AE93" s="76">
        <f t="shared" si="9"/>
        <v>183979.22</v>
      </c>
      <c r="AF93" s="31">
        <f t="shared" si="10"/>
        <v>539.45000000000005</v>
      </c>
      <c r="AG93" s="21">
        <f t="shared" si="7"/>
        <v>183439.77</v>
      </c>
      <c r="AH93" s="15">
        <f t="shared" si="11"/>
        <v>2119584.6500000004</v>
      </c>
      <c r="AI93" s="16">
        <f t="shared" si="12"/>
        <v>2203937.61</v>
      </c>
      <c r="AJ93" s="26">
        <f t="shared" si="8"/>
        <v>-84352.959999999497</v>
      </c>
    </row>
    <row r="94" spans="1:36" x14ac:dyDescent="0.2">
      <c r="A94" s="1" t="s">
        <v>489</v>
      </c>
      <c r="B94" s="1" t="s">
        <v>490</v>
      </c>
      <c r="C94" s="66">
        <v>5980</v>
      </c>
      <c r="D94" s="67" t="s">
        <v>1168</v>
      </c>
      <c r="E94" s="252" t="s">
        <v>3110</v>
      </c>
      <c r="F94" s="229">
        <v>279480.31</v>
      </c>
      <c r="H94" s="229">
        <v>33171.65</v>
      </c>
      <c r="I94" s="252">
        <v>3</v>
      </c>
      <c r="J94" s="252">
        <v>44</v>
      </c>
      <c r="N94" s="233">
        <v>500</v>
      </c>
      <c r="P94" s="252">
        <v>-4494</v>
      </c>
      <c r="Q94" s="252">
        <v>679279.9</v>
      </c>
      <c r="S94" s="230">
        <v>1210960.83</v>
      </c>
      <c r="U94" s="230">
        <v>117.82</v>
      </c>
      <c r="V94" s="230">
        <v>917640</v>
      </c>
      <c r="X94" s="233">
        <v>1437458</v>
      </c>
      <c r="Y94" s="233">
        <v>3946</v>
      </c>
      <c r="AA94" s="233">
        <v>659913.85</v>
      </c>
      <c r="AB94" s="233">
        <v>9773.44</v>
      </c>
      <c r="AE94" s="76">
        <f t="shared" si="9"/>
        <v>312651.96000000002</v>
      </c>
      <c r="AF94" s="31">
        <f t="shared" si="10"/>
        <v>500</v>
      </c>
      <c r="AG94" s="21">
        <f t="shared" si="7"/>
        <v>312151.96000000002</v>
      </c>
      <c r="AH94" s="15">
        <f t="shared" si="11"/>
        <v>2128718.6500000004</v>
      </c>
      <c r="AI94" s="16">
        <f t="shared" si="12"/>
        <v>2111091.29</v>
      </c>
      <c r="AJ94" s="26">
        <f t="shared" si="8"/>
        <v>17627.360000000335</v>
      </c>
    </row>
    <row r="95" spans="1:36" x14ac:dyDescent="0.2">
      <c r="A95" s="1" t="s">
        <v>489</v>
      </c>
      <c r="B95" s="1" t="s">
        <v>490</v>
      </c>
      <c r="C95" s="66">
        <v>4020</v>
      </c>
      <c r="D95" s="67" t="s">
        <v>1169</v>
      </c>
      <c r="E95" s="252" t="s">
        <v>3111</v>
      </c>
      <c r="F95" s="229">
        <v>235995.72</v>
      </c>
      <c r="H95" s="229">
        <v>18387.45</v>
      </c>
      <c r="I95" s="252">
        <v>4686.8599999999997</v>
      </c>
      <c r="J95" s="252">
        <v>88659.72</v>
      </c>
      <c r="N95" s="233">
        <v>500.5</v>
      </c>
      <c r="P95" s="252">
        <v>-10149.129999999999</v>
      </c>
      <c r="Q95" s="252">
        <v>2305013.7999999998</v>
      </c>
      <c r="S95" s="230">
        <v>742768.73</v>
      </c>
      <c r="U95" s="230">
        <v>358.56</v>
      </c>
      <c r="V95" s="230">
        <v>1046400</v>
      </c>
      <c r="W95" s="230">
        <v>15000</v>
      </c>
      <c r="X95" s="233">
        <v>1455430</v>
      </c>
      <c r="AA95" s="233">
        <v>528551.48</v>
      </c>
      <c r="AB95" s="233">
        <v>18501.12</v>
      </c>
      <c r="AE95" s="76">
        <f t="shared" si="9"/>
        <v>254383.17</v>
      </c>
      <c r="AF95" s="31">
        <f t="shared" si="10"/>
        <v>500.5</v>
      </c>
      <c r="AG95" s="21">
        <f t="shared" si="7"/>
        <v>253882.67</v>
      </c>
      <c r="AH95" s="15">
        <f t="shared" si="11"/>
        <v>1804527.29</v>
      </c>
      <c r="AI95" s="16">
        <f t="shared" si="12"/>
        <v>2002482.6</v>
      </c>
      <c r="AJ95" s="26">
        <f t="shared" si="8"/>
        <v>-197955.31000000006</v>
      </c>
    </row>
    <row r="96" spans="1:36" x14ac:dyDescent="0.2">
      <c r="A96" s="1" t="s">
        <v>489</v>
      </c>
      <c r="B96" s="1" t="s">
        <v>490</v>
      </c>
      <c r="C96" s="66">
        <v>4210</v>
      </c>
      <c r="D96" s="67" t="s">
        <v>1170</v>
      </c>
      <c r="E96" s="252" t="s">
        <v>3112</v>
      </c>
      <c r="F96" s="229">
        <v>428107.52000000002</v>
      </c>
      <c r="G96" s="229">
        <v>12000</v>
      </c>
      <c r="H96" s="229">
        <v>41012.239999999998</v>
      </c>
      <c r="I96" s="252">
        <v>4</v>
      </c>
      <c r="J96" s="252">
        <v>13424.88</v>
      </c>
      <c r="N96" s="233">
        <v>256.14</v>
      </c>
      <c r="P96" s="252">
        <v>78026.899999999994</v>
      </c>
      <c r="Q96" s="252">
        <v>266818</v>
      </c>
      <c r="S96" s="230">
        <v>1068499.74</v>
      </c>
      <c r="T96" s="230">
        <v>158000</v>
      </c>
      <c r="U96" s="230">
        <v>276.35000000000002</v>
      </c>
      <c r="V96" s="230">
        <v>1026960</v>
      </c>
      <c r="W96" s="230">
        <v>18000</v>
      </c>
      <c r="X96" s="233">
        <v>1482834</v>
      </c>
      <c r="Y96" s="233">
        <v>2255</v>
      </c>
      <c r="AA96" s="233">
        <v>383145.14</v>
      </c>
      <c r="AB96" s="233">
        <v>6735</v>
      </c>
      <c r="AE96" s="76">
        <f t="shared" si="9"/>
        <v>481119.76</v>
      </c>
      <c r="AF96" s="31">
        <f t="shared" si="10"/>
        <v>256.14</v>
      </c>
      <c r="AG96" s="21">
        <f t="shared" si="7"/>
        <v>480863.62</v>
      </c>
      <c r="AH96" s="15">
        <f t="shared" si="11"/>
        <v>2271736.09</v>
      </c>
      <c r="AI96" s="16">
        <f t="shared" si="12"/>
        <v>1874969.1400000001</v>
      </c>
      <c r="AJ96" s="26">
        <f t="shared" si="8"/>
        <v>396766.94999999972</v>
      </c>
    </row>
    <row r="97" spans="1:36" x14ac:dyDescent="0.2">
      <c r="A97" s="1" t="s">
        <v>489</v>
      </c>
      <c r="B97" s="1" t="s">
        <v>490</v>
      </c>
      <c r="C97" s="66">
        <v>3316</v>
      </c>
      <c r="D97" s="67" t="s">
        <v>1171</v>
      </c>
      <c r="E97" s="252" t="s">
        <v>3113</v>
      </c>
      <c r="F97" s="229">
        <v>378889.94</v>
      </c>
      <c r="H97" s="229">
        <v>33346.35</v>
      </c>
      <c r="I97" s="252">
        <v>-6010</v>
      </c>
      <c r="J97" s="252">
        <v>29303.17</v>
      </c>
      <c r="N97" s="233">
        <v>1986.91</v>
      </c>
      <c r="P97" s="252">
        <v>5605.56</v>
      </c>
      <c r="Q97" s="252">
        <v>1877398.81</v>
      </c>
      <c r="S97" s="230">
        <v>918625.67</v>
      </c>
      <c r="T97" s="230">
        <v>167000</v>
      </c>
      <c r="U97" s="230">
        <v>315.49</v>
      </c>
      <c r="V97" s="230">
        <v>957590</v>
      </c>
      <c r="W97" s="230">
        <v>12000</v>
      </c>
      <c r="X97" s="233">
        <v>1423362</v>
      </c>
      <c r="Y97" s="233">
        <v>8080</v>
      </c>
      <c r="AA97" s="233">
        <v>355797.98</v>
      </c>
      <c r="AB97" s="233">
        <v>6916.77</v>
      </c>
      <c r="AE97" s="76">
        <f t="shared" si="9"/>
        <v>412236.29</v>
      </c>
      <c r="AF97" s="31">
        <f t="shared" si="10"/>
        <v>1986.91</v>
      </c>
      <c r="AG97" s="21">
        <f t="shared" si="7"/>
        <v>410249.38</v>
      </c>
      <c r="AH97" s="15">
        <f t="shared" si="11"/>
        <v>2055531.16</v>
      </c>
      <c r="AI97" s="16">
        <f t="shared" si="12"/>
        <v>1794156.75</v>
      </c>
      <c r="AJ97" s="26">
        <f t="shared" si="8"/>
        <v>261374.40999999992</v>
      </c>
    </row>
    <row r="98" spans="1:36" x14ac:dyDescent="0.2">
      <c r="A98" s="1" t="s">
        <v>489</v>
      </c>
      <c r="B98" s="1" t="s">
        <v>490</v>
      </c>
      <c r="C98" s="66">
        <v>6867</v>
      </c>
      <c r="D98" s="67" t="s">
        <v>1172</v>
      </c>
      <c r="E98" s="252" t="s">
        <v>3114</v>
      </c>
      <c r="F98" s="229">
        <v>103733.99</v>
      </c>
      <c r="G98" s="229">
        <v>13000</v>
      </c>
      <c r="H98" s="229">
        <v>52286.99</v>
      </c>
      <c r="I98" s="252">
        <v>480586.67</v>
      </c>
      <c r="J98" s="252">
        <v>15919.35</v>
      </c>
      <c r="N98" s="233">
        <v>655.75</v>
      </c>
      <c r="P98" s="252">
        <v>6593</v>
      </c>
      <c r="Q98" s="252">
        <v>804941.61</v>
      </c>
      <c r="S98" s="230">
        <v>989775.32</v>
      </c>
      <c r="T98" s="230">
        <v>17610</v>
      </c>
      <c r="U98" s="230">
        <v>73.63</v>
      </c>
      <c r="V98" s="230">
        <v>829980</v>
      </c>
      <c r="W98" s="230">
        <v>18000</v>
      </c>
      <c r="X98" s="233">
        <v>1304121.8400000001</v>
      </c>
      <c r="AA98" s="233">
        <v>492576.62</v>
      </c>
      <c r="AB98" s="233">
        <v>22704.3</v>
      </c>
      <c r="AE98" s="76">
        <f t="shared" si="9"/>
        <v>169020.98</v>
      </c>
      <c r="AF98" s="31">
        <f t="shared" si="10"/>
        <v>655.75</v>
      </c>
      <c r="AG98" s="21">
        <f t="shared" si="7"/>
        <v>168365.23</v>
      </c>
      <c r="AH98" s="15">
        <f t="shared" si="11"/>
        <v>1855438.95</v>
      </c>
      <c r="AI98" s="16">
        <f t="shared" si="12"/>
        <v>1819402.76</v>
      </c>
      <c r="AJ98" s="26">
        <f t="shared" si="8"/>
        <v>36036.189999999944</v>
      </c>
    </row>
    <row r="99" spans="1:36" x14ac:dyDescent="0.2">
      <c r="A99" s="1" t="s">
        <v>489</v>
      </c>
      <c r="B99" s="1" t="s">
        <v>490</v>
      </c>
      <c r="C99" s="66">
        <v>3657</v>
      </c>
      <c r="D99" s="67" t="s">
        <v>1173</v>
      </c>
      <c r="E99" s="252" t="s">
        <v>3115</v>
      </c>
      <c r="F99" s="229">
        <v>452420.24</v>
      </c>
      <c r="G99" s="229">
        <v>7840</v>
      </c>
      <c r="H99" s="229">
        <v>32881.42</v>
      </c>
      <c r="I99" s="252">
        <v>3</v>
      </c>
      <c r="J99" s="252">
        <v>4823.17</v>
      </c>
      <c r="P99" s="252">
        <v>36796.93</v>
      </c>
      <c r="Q99" s="252">
        <v>2543552.06</v>
      </c>
      <c r="S99" s="230">
        <v>703812.01</v>
      </c>
      <c r="U99" s="230">
        <v>507.53</v>
      </c>
      <c r="V99" s="230">
        <v>667740</v>
      </c>
      <c r="W99" s="230">
        <v>12000</v>
      </c>
      <c r="X99" s="233">
        <v>920036</v>
      </c>
      <c r="Y99" s="233">
        <v>3786</v>
      </c>
      <c r="AA99" s="233">
        <v>347175.87</v>
      </c>
      <c r="AB99" s="233">
        <v>287.77999999999997</v>
      </c>
      <c r="AE99" s="76">
        <f t="shared" si="9"/>
        <v>493141.66</v>
      </c>
      <c r="AF99" s="31">
        <f t="shared" si="10"/>
        <v>0</v>
      </c>
      <c r="AG99" s="21">
        <f t="shared" si="7"/>
        <v>493141.66</v>
      </c>
      <c r="AH99" s="15">
        <f t="shared" si="11"/>
        <v>1384059.54</v>
      </c>
      <c r="AI99" s="16">
        <f t="shared" si="12"/>
        <v>1271285.6500000001</v>
      </c>
      <c r="AJ99" s="26">
        <f t="shared" si="8"/>
        <v>112773.8899999999</v>
      </c>
    </row>
    <row r="100" spans="1:36" x14ac:dyDescent="0.2">
      <c r="A100" s="1" t="s">
        <v>489</v>
      </c>
      <c r="B100" s="1" t="s">
        <v>490</v>
      </c>
      <c r="C100" s="66">
        <v>6817</v>
      </c>
      <c r="D100" s="67" t="s">
        <v>1174</v>
      </c>
      <c r="E100" s="252" t="s">
        <v>3116</v>
      </c>
      <c r="F100" s="229">
        <v>246374.12</v>
      </c>
      <c r="H100" s="229">
        <v>26810.27</v>
      </c>
      <c r="I100" s="252">
        <v>90845.64</v>
      </c>
      <c r="J100" s="252">
        <v>96758</v>
      </c>
      <c r="N100" s="233">
        <v>718.66</v>
      </c>
      <c r="P100" s="252">
        <v>19</v>
      </c>
      <c r="Q100" s="252">
        <v>1708771</v>
      </c>
      <c r="S100" s="230">
        <v>1023012.54</v>
      </c>
      <c r="T100" s="230">
        <v>55960</v>
      </c>
      <c r="U100" s="230">
        <v>8.0500000000000007</v>
      </c>
      <c r="V100" s="230">
        <v>839280</v>
      </c>
      <c r="W100" s="230">
        <v>18000</v>
      </c>
      <c r="X100" s="233">
        <v>1206310</v>
      </c>
      <c r="Y100" s="233">
        <v>13184</v>
      </c>
      <c r="AA100" s="233">
        <v>606355.67000000004</v>
      </c>
      <c r="AB100" s="233">
        <v>44931</v>
      </c>
      <c r="AE100" s="76">
        <f t="shared" si="9"/>
        <v>273184.39</v>
      </c>
      <c r="AF100" s="31">
        <f t="shared" si="10"/>
        <v>718.66</v>
      </c>
      <c r="AG100" s="21">
        <f t="shared" si="7"/>
        <v>272465.73000000004</v>
      </c>
      <c r="AH100" s="15">
        <f t="shared" si="11"/>
        <v>1936260.59</v>
      </c>
      <c r="AI100" s="16">
        <f t="shared" si="12"/>
        <v>1870780.67</v>
      </c>
      <c r="AJ100" s="26">
        <f t="shared" si="8"/>
        <v>65479.920000000158</v>
      </c>
    </row>
    <row r="101" spans="1:36" x14ac:dyDescent="0.2">
      <c r="A101" s="1" t="s">
        <v>489</v>
      </c>
      <c r="B101" s="1" t="s">
        <v>490</v>
      </c>
      <c r="C101" s="66">
        <v>5077</v>
      </c>
      <c r="D101" s="67" t="s">
        <v>1175</v>
      </c>
      <c r="E101" s="252" t="s">
        <v>3117</v>
      </c>
      <c r="F101" s="229">
        <v>214518.44</v>
      </c>
      <c r="H101" s="229">
        <v>66629.710000000006</v>
      </c>
      <c r="I101" s="252">
        <v>95362.9</v>
      </c>
      <c r="J101" s="252">
        <v>36148.839999999997</v>
      </c>
      <c r="N101" s="233">
        <v>1923</v>
      </c>
      <c r="P101" s="252">
        <v>36979.589999999997</v>
      </c>
      <c r="Q101" s="252">
        <v>2266060.31</v>
      </c>
      <c r="S101" s="230">
        <v>1223893.6200000001</v>
      </c>
      <c r="T101" s="230">
        <v>78000</v>
      </c>
      <c r="U101" s="230">
        <v>205.62</v>
      </c>
      <c r="V101" s="230">
        <v>1005780</v>
      </c>
      <c r="W101" s="230">
        <v>18000</v>
      </c>
      <c r="X101" s="233">
        <v>1603856</v>
      </c>
      <c r="Y101" s="233">
        <v>12026</v>
      </c>
      <c r="AA101" s="233">
        <v>488482.99</v>
      </c>
      <c r="AB101" s="233">
        <v>40464.53</v>
      </c>
      <c r="AE101" s="76">
        <f t="shared" si="9"/>
        <v>281148.15000000002</v>
      </c>
      <c r="AF101" s="31">
        <f t="shared" si="10"/>
        <v>1923</v>
      </c>
      <c r="AG101" s="21">
        <f t="shared" si="7"/>
        <v>279225.15000000002</v>
      </c>
      <c r="AH101" s="15">
        <f t="shared" si="11"/>
        <v>2325879.2400000002</v>
      </c>
      <c r="AI101" s="16">
        <f t="shared" si="12"/>
        <v>2144829.52</v>
      </c>
      <c r="AJ101" s="26">
        <f t="shared" si="8"/>
        <v>181049.7200000002</v>
      </c>
    </row>
    <row r="102" spans="1:36" x14ac:dyDescent="0.2">
      <c r="A102" s="1" t="s">
        <v>489</v>
      </c>
      <c r="B102" s="1" t="s">
        <v>490</v>
      </c>
      <c r="C102" s="66">
        <v>3046</v>
      </c>
      <c r="D102" s="67" t="s">
        <v>1176</v>
      </c>
      <c r="E102" s="252" t="s">
        <v>3118</v>
      </c>
      <c r="F102" s="229">
        <v>126347.55</v>
      </c>
      <c r="H102" s="229">
        <v>35694.19</v>
      </c>
      <c r="I102" s="252">
        <v>4</v>
      </c>
      <c r="J102" s="252">
        <v>4895.08</v>
      </c>
      <c r="P102" s="252">
        <v>-56576.11</v>
      </c>
      <c r="Q102" s="252">
        <v>803987.63</v>
      </c>
      <c r="S102" s="230">
        <v>716462.29</v>
      </c>
      <c r="T102" s="230">
        <v>20000</v>
      </c>
      <c r="U102" s="230">
        <v>139.31</v>
      </c>
      <c r="V102" s="230">
        <v>560700</v>
      </c>
      <c r="W102" s="230">
        <v>9000</v>
      </c>
      <c r="X102" s="233">
        <v>913412</v>
      </c>
      <c r="Y102" s="233">
        <v>3884</v>
      </c>
      <c r="AA102" s="233">
        <v>406303.02</v>
      </c>
      <c r="AB102" s="233">
        <v>833.34</v>
      </c>
      <c r="AE102" s="76">
        <f t="shared" si="9"/>
        <v>162041.74</v>
      </c>
      <c r="AF102" s="31">
        <f t="shared" si="10"/>
        <v>0</v>
      </c>
      <c r="AG102" s="21">
        <f t="shared" si="7"/>
        <v>162041.74</v>
      </c>
      <c r="AH102" s="15">
        <f t="shared" si="11"/>
        <v>1306301.6000000001</v>
      </c>
      <c r="AI102" s="16">
        <f t="shared" si="12"/>
        <v>1324432.3600000001</v>
      </c>
      <c r="AJ102" s="26">
        <f t="shared" si="8"/>
        <v>-18130.760000000009</v>
      </c>
    </row>
    <row r="103" spans="1:36" x14ac:dyDescent="0.2">
      <c r="A103" s="1" t="s">
        <v>489</v>
      </c>
      <c r="B103" s="1" t="s">
        <v>490</v>
      </c>
      <c r="C103" s="66">
        <v>3486</v>
      </c>
      <c r="D103" s="67" t="s">
        <v>1177</v>
      </c>
      <c r="E103" s="252" t="s">
        <v>3119</v>
      </c>
      <c r="F103" s="229">
        <v>494814.38</v>
      </c>
      <c r="H103" s="229">
        <v>16718.009999999998</v>
      </c>
      <c r="I103" s="252">
        <v>70590.720000000001</v>
      </c>
      <c r="J103" s="252">
        <v>5198.42</v>
      </c>
      <c r="P103" s="252">
        <v>-2</v>
      </c>
      <c r="Q103" s="252">
        <v>2982456.62</v>
      </c>
      <c r="S103" s="230">
        <v>863817.76</v>
      </c>
      <c r="T103" s="230">
        <v>177680</v>
      </c>
      <c r="U103" s="230">
        <v>616.58000000000004</v>
      </c>
      <c r="V103" s="230">
        <v>971700</v>
      </c>
      <c r="W103" s="230">
        <v>19000</v>
      </c>
      <c r="X103" s="233">
        <v>1319620</v>
      </c>
      <c r="AA103" s="233">
        <v>353909.82</v>
      </c>
      <c r="AB103" s="233">
        <v>10095.02</v>
      </c>
      <c r="AE103" s="76">
        <f t="shared" si="9"/>
        <v>511532.39</v>
      </c>
      <c r="AF103" s="31">
        <f t="shared" si="10"/>
        <v>0</v>
      </c>
      <c r="AG103" s="21">
        <f t="shared" si="7"/>
        <v>511532.39</v>
      </c>
      <c r="AH103" s="15">
        <f t="shared" si="11"/>
        <v>2032814.3399999999</v>
      </c>
      <c r="AI103" s="16">
        <f t="shared" si="12"/>
        <v>1683624.84</v>
      </c>
      <c r="AJ103" s="26">
        <f t="shared" si="8"/>
        <v>349189.49999999977</v>
      </c>
    </row>
    <row r="104" spans="1:36" x14ac:dyDescent="0.2">
      <c r="A104" s="1" t="s">
        <v>489</v>
      </c>
      <c r="B104" s="1" t="s">
        <v>490</v>
      </c>
      <c r="C104" s="66">
        <v>4158</v>
      </c>
      <c r="D104" s="67" t="s">
        <v>1178</v>
      </c>
      <c r="E104" s="252" t="s">
        <v>3120</v>
      </c>
      <c r="F104" s="229">
        <v>503285.76000000001</v>
      </c>
      <c r="H104" s="229">
        <v>31567.53</v>
      </c>
      <c r="I104" s="252">
        <v>5</v>
      </c>
      <c r="J104" s="252">
        <v>169796.92</v>
      </c>
      <c r="N104" s="233">
        <v>141.16999999999999</v>
      </c>
      <c r="P104" s="252">
        <v>123502.11</v>
      </c>
      <c r="Q104" s="252">
        <v>2096504</v>
      </c>
      <c r="S104" s="230">
        <v>1041120.64</v>
      </c>
      <c r="T104" s="230">
        <v>240900</v>
      </c>
      <c r="U104" s="230">
        <v>293.58</v>
      </c>
      <c r="V104" s="230">
        <v>913740</v>
      </c>
      <c r="W104" s="230">
        <v>18000</v>
      </c>
      <c r="X104" s="233">
        <v>1331950</v>
      </c>
      <c r="Y104" s="233">
        <v>9000</v>
      </c>
      <c r="Z104" s="233">
        <v>2696</v>
      </c>
      <c r="AA104" s="233">
        <v>560956.30000000005</v>
      </c>
      <c r="AB104" s="233">
        <v>20934.48</v>
      </c>
      <c r="AE104" s="76">
        <f t="shared" si="9"/>
        <v>534853.29</v>
      </c>
      <c r="AF104" s="31">
        <f t="shared" si="10"/>
        <v>141.16999999999999</v>
      </c>
      <c r="AG104" s="21">
        <f t="shared" si="7"/>
        <v>534712.12</v>
      </c>
      <c r="AH104" s="15">
        <f t="shared" si="11"/>
        <v>2214054.2200000002</v>
      </c>
      <c r="AI104" s="16">
        <f t="shared" si="12"/>
        <v>1925536.78</v>
      </c>
      <c r="AJ104" s="26">
        <f t="shared" si="8"/>
        <v>288517.44000000018</v>
      </c>
    </row>
    <row r="105" spans="1:36" x14ac:dyDescent="0.2">
      <c r="A105" s="1" t="s">
        <v>489</v>
      </c>
      <c r="B105" s="1" t="s">
        <v>490</v>
      </c>
      <c r="C105" s="66">
        <v>4935</v>
      </c>
      <c r="D105" s="67" t="s">
        <v>1179</v>
      </c>
      <c r="E105" s="252" t="s">
        <v>3121</v>
      </c>
      <c r="F105" s="229">
        <v>298077.34000000003</v>
      </c>
      <c r="G105" s="229">
        <v>10000</v>
      </c>
      <c r="H105" s="229">
        <v>36192.01</v>
      </c>
      <c r="I105" s="252">
        <v>322497.77</v>
      </c>
      <c r="J105" s="252">
        <v>132284.84</v>
      </c>
      <c r="N105" s="233">
        <v>101948.22</v>
      </c>
      <c r="P105" s="252">
        <v>26663.040000000001</v>
      </c>
      <c r="Q105" s="252">
        <v>4349913</v>
      </c>
      <c r="S105" s="230">
        <v>1302371.7</v>
      </c>
      <c r="T105" s="230">
        <v>188050</v>
      </c>
      <c r="U105" s="230">
        <v>135.16</v>
      </c>
      <c r="V105" s="230">
        <v>1133640</v>
      </c>
      <c r="W105" s="230">
        <v>15000</v>
      </c>
      <c r="X105" s="233">
        <v>1727195</v>
      </c>
      <c r="Y105" s="233">
        <v>9000</v>
      </c>
      <c r="AA105" s="233">
        <v>652968.42000000004</v>
      </c>
      <c r="AB105" s="233">
        <v>75229.259999999995</v>
      </c>
      <c r="AE105" s="76">
        <f t="shared" si="9"/>
        <v>344269.35000000003</v>
      </c>
      <c r="AF105" s="31">
        <f t="shared" si="10"/>
        <v>101948.22</v>
      </c>
      <c r="AG105" s="21">
        <f t="shared" si="7"/>
        <v>242321.13000000003</v>
      </c>
      <c r="AH105" s="15">
        <f t="shared" si="11"/>
        <v>2639196.86</v>
      </c>
      <c r="AI105" s="16">
        <f t="shared" si="12"/>
        <v>2464392.6799999997</v>
      </c>
      <c r="AJ105" s="26">
        <f t="shared" si="8"/>
        <v>174804.18000000017</v>
      </c>
    </row>
    <row r="106" spans="1:36" x14ac:dyDescent="0.2">
      <c r="A106" s="1" t="s">
        <v>489</v>
      </c>
      <c r="B106" s="1" t="s">
        <v>490</v>
      </c>
      <c r="C106" s="66">
        <v>4567</v>
      </c>
      <c r="D106" s="67" t="s">
        <v>1180</v>
      </c>
      <c r="E106" s="252" t="s">
        <v>3122</v>
      </c>
      <c r="F106" s="229">
        <v>456578.7</v>
      </c>
      <c r="H106" s="229">
        <v>53241.15</v>
      </c>
      <c r="I106" s="252">
        <v>213322.13</v>
      </c>
      <c r="J106" s="252">
        <v>6296.94</v>
      </c>
      <c r="N106" s="233">
        <v>0</v>
      </c>
      <c r="P106" s="252">
        <v>9237.23</v>
      </c>
      <c r="Q106" s="252">
        <v>1350408.04</v>
      </c>
      <c r="S106" s="230">
        <v>1202477.18</v>
      </c>
      <c r="U106" s="230">
        <v>474.31</v>
      </c>
      <c r="V106" s="230">
        <v>1061700</v>
      </c>
      <c r="W106" s="230">
        <v>18000</v>
      </c>
      <c r="X106" s="233">
        <v>1557885</v>
      </c>
      <c r="AA106" s="233">
        <v>564600.52</v>
      </c>
      <c r="AB106" s="233">
        <v>13515</v>
      </c>
      <c r="AE106" s="76">
        <f t="shared" si="9"/>
        <v>509819.85000000003</v>
      </c>
      <c r="AF106" s="31">
        <f t="shared" si="10"/>
        <v>0</v>
      </c>
      <c r="AG106" s="21">
        <f t="shared" si="7"/>
        <v>509819.85000000003</v>
      </c>
      <c r="AH106" s="15">
        <f t="shared" si="11"/>
        <v>2282651.4900000002</v>
      </c>
      <c r="AI106" s="16">
        <f t="shared" si="12"/>
        <v>2136000.52</v>
      </c>
      <c r="AJ106" s="26">
        <f t="shared" si="8"/>
        <v>146650.9700000002</v>
      </c>
    </row>
    <row r="107" spans="1:36" x14ac:dyDescent="0.2">
      <c r="A107" s="1" t="s">
        <v>489</v>
      </c>
      <c r="B107" s="1" t="s">
        <v>490</v>
      </c>
      <c r="C107" s="66">
        <v>2903</v>
      </c>
      <c r="D107" s="67" t="s">
        <v>1181</v>
      </c>
      <c r="E107" s="252" t="s">
        <v>3205</v>
      </c>
      <c r="F107" s="229">
        <v>308077.01</v>
      </c>
      <c r="H107" s="229">
        <v>32783.769999999997</v>
      </c>
      <c r="I107" s="252">
        <v>93952.23</v>
      </c>
      <c r="J107" s="252">
        <v>4586.34</v>
      </c>
      <c r="N107" s="233">
        <v>323.2</v>
      </c>
      <c r="P107" s="252">
        <v>11711.15</v>
      </c>
      <c r="Q107" s="252">
        <v>2389700.83</v>
      </c>
      <c r="S107" s="230">
        <v>655895.06000000006</v>
      </c>
      <c r="T107" s="230">
        <v>50000</v>
      </c>
      <c r="U107" s="230">
        <v>400.29</v>
      </c>
      <c r="V107" s="230">
        <v>800640</v>
      </c>
      <c r="W107" s="230">
        <v>9000</v>
      </c>
      <c r="X107" s="233">
        <v>1158462</v>
      </c>
      <c r="Y107" s="233">
        <v>3946</v>
      </c>
      <c r="AA107" s="233">
        <v>345539.91</v>
      </c>
      <c r="AB107" s="233">
        <v>56495.38</v>
      </c>
      <c r="AE107" s="76">
        <f t="shared" si="9"/>
        <v>340860.78</v>
      </c>
      <c r="AF107" s="31">
        <f t="shared" si="10"/>
        <v>323.2</v>
      </c>
      <c r="AG107" s="21">
        <f t="shared" si="7"/>
        <v>340537.58</v>
      </c>
      <c r="AH107" s="15">
        <f t="shared" si="11"/>
        <v>1515935.35</v>
      </c>
      <c r="AI107" s="16">
        <f t="shared" si="12"/>
        <v>1564443.2899999998</v>
      </c>
      <c r="AJ107" s="26">
        <f t="shared" si="8"/>
        <v>-48507.939999999711</v>
      </c>
    </row>
    <row r="108" spans="1:36" x14ac:dyDescent="0.2">
      <c r="A108" s="1" t="s">
        <v>489</v>
      </c>
      <c r="B108" s="1" t="s">
        <v>490</v>
      </c>
      <c r="C108" s="66">
        <v>3112</v>
      </c>
      <c r="D108" s="67" t="s">
        <v>1182</v>
      </c>
      <c r="E108" s="252" t="s">
        <v>3206</v>
      </c>
      <c r="F108" s="229">
        <v>409221.98</v>
      </c>
      <c r="H108" s="229">
        <v>47972.160000000003</v>
      </c>
      <c r="I108" s="252">
        <v>129249.52</v>
      </c>
      <c r="J108" s="252">
        <v>1025</v>
      </c>
      <c r="Q108" s="252">
        <v>5385590.1100000003</v>
      </c>
      <c r="S108" s="230">
        <v>762541.43</v>
      </c>
      <c r="T108" s="230">
        <v>106480</v>
      </c>
      <c r="U108" s="230">
        <v>378.61</v>
      </c>
      <c r="V108" s="230">
        <v>473880</v>
      </c>
      <c r="W108" s="230">
        <v>9000</v>
      </c>
      <c r="X108" s="233">
        <v>866240</v>
      </c>
      <c r="Y108" s="233">
        <v>14736</v>
      </c>
      <c r="AA108" s="233">
        <v>345264.33</v>
      </c>
      <c r="AB108" s="233">
        <v>14694.9</v>
      </c>
      <c r="AE108" s="76">
        <f t="shared" si="9"/>
        <v>457194.14</v>
      </c>
      <c r="AF108" s="31">
        <f t="shared" si="10"/>
        <v>0</v>
      </c>
      <c r="AG108" s="21">
        <f t="shared" si="7"/>
        <v>457194.14</v>
      </c>
      <c r="AH108" s="15">
        <f t="shared" si="11"/>
        <v>1352280.04</v>
      </c>
      <c r="AI108" s="16">
        <f t="shared" si="12"/>
        <v>1240935.23</v>
      </c>
      <c r="AJ108" s="26">
        <f t="shared" si="8"/>
        <v>111344.81000000006</v>
      </c>
    </row>
    <row r="109" spans="1:36" x14ac:dyDescent="0.2">
      <c r="A109" s="1" t="s">
        <v>493</v>
      </c>
      <c r="B109" s="1" t="s">
        <v>494</v>
      </c>
      <c r="C109" s="66">
        <v>2783</v>
      </c>
      <c r="D109" s="67" t="s">
        <v>1183</v>
      </c>
      <c r="E109" s="252" t="s">
        <v>3123</v>
      </c>
      <c r="F109" s="229">
        <v>245017.04</v>
      </c>
      <c r="H109" s="229">
        <v>32213.75</v>
      </c>
      <c r="I109" s="252">
        <v>159799.04999999999</v>
      </c>
      <c r="J109" s="252">
        <v>31899.53</v>
      </c>
      <c r="P109" s="252">
        <v>210977.52</v>
      </c>
      <c r="Q109" s="252">
        <v>1851650.31</v>
      </c>
      <c r="S109" s="230">
        <v>504997.97</v>
      </c>
      <c r="U109" s="230">
        <v>403.01</v>
      </c>
      <c r="V109" s="230">
        <v>626800</v>
      </c>
      <c r="W109" s="230">
        <v>34100</v>
      </c>
      <c r="X109" s="233">
        <v>861388</v>
      </c>
      <c r="AA109" s="233">
        <v>225998.42</v>
      </c>
      <c r="AB109" s="233">
        <v>36888.94</v>
      </c>
      <c r="AE109" s="76">
        <f t="shared" si="9"/>
        <v>277230.79000000004</v>
      </c>
      <c r="AF109" s="31">
        <f t="shared" si="10"/>
        <v>0</v>
      </c>
      <c r="AG109" s="21">
        <f t="shared" si="7"/>
        <v>277230.79000000004</v>
      </c>
      <c r="AH109" s="15">
        <f t="shared" si="11"/>
        <v>1166300.98</v>
      </c>
      <c r="AI109" s="16">
        <f t="shared" si="12"/>
        <v>1124275.3599999999</v>
      </c>
      <c r="AJ109" s="26">
        <f t="shared" si="8"/>
        <v>42025.620000000112</v>
      </c>
    </row>
    <row r="110" spans="1:36" x14ac:dyDescent="0.2">
      <c r="A110" s="1" t="s">
        <v>493</v>
      </c>
      <c r="B110" s="1" t="s">
        <v>494</v>
      </c>
      <c r="C110" s="66">
        <v>3884</v>
      </c>
      <c r="D110" s="67" t="s">
        <v>1184</v>
      </c>
      <c r="E110" s="252" t="s">
        <v>3124</v>
      </c>
      <c r="F110" s="229">
        <v>320764.09000000003</v>
      </c>
      <c r="H110" s="229">
        <v>34368.11</v>
      </c>
      <c r="I110" s="252">
        <v>589820.30000000005</v>
      </c>
      <c r="J110" s="252">
        <v>647627.25</v>
      </c>
      <c r="P110" s="252">
        <v>599182.85</v>
      </c>
      <c r="Q110" s="252">
        <v>1448584.45</v>
      </c>
      <c r="S110" s="230">
        <v>854003.26</v>
      </c>
      <c r="U110" s="230">
        <v>527.32000000000005</v>
      </c>
      <c r="V110" s="230">
        <v>903763</v>
      </c>
      <c r="W110" s="230">
        <v>44500</v>
      </c>
      <c r="X110" s="233">
        <v>1169826</v>
      </c>
      <c r="AA110" s="233">
        <v>308454.44</v>
      </c>
      <c r="AB110" s="233">
        <v>184345.3</v>
      </c>
      <c r="AE110" s="76">
        <f t="shared" si="9"/>
        <v>355132.2</v>
      </c>
      <c r="AF110" s="31">
        <f t="shared" si="10"/>
        <v>0</v>
      </c>
      <c r="AG110" s="21">
        <f t="shared" si="7"/>
        <v>355132.2</v>
      </c>
      <c r="AH110" s="15">
        <f t="shared" si="11"/>
        <v>1802793.58</v>
      </c>
      <c r="AI110" s="16">
        <f t="shared" si="12"/>
        <v>1662625.74</v>
      </c>
      <c r="AJ110" s="26">
        <f t="shared" si="8"/>
        <v>140167.84000000008</v>
      </c>
    </row>
    <row r="111" spans="1:36" x14ac:dyDescent="0.2">
      <c r="A111" s="1" t="s">
        <v>493</v>
      </c>
      <c r="B111" s="1" t="s">
        <v>494</v>
      </c>
      <c r="C111" s="66">
        <v>4358</v>
      </c>
      <c r="D111" s="67" t="s">
        <v>1185</v>
      </c>
      <c r="E111" s="252" t="s">
        <v>3125</v>
      </c>
      <c r="F111" s="229">
        <v>281013</v>
      </c>
      <c r="H111" s="229">
        <v>31875.56</v>
      </c>
      <c r="I111" s="252">
        <v>298182.42</v>
      </c>
      <c r="J111" s="252">
        <v>27275.45</v>
      </c>
      <c r="N111" s="233">
        <v>0</v>
      </c>
      <c r="P111" s="252">
        <v>376531.17</v>
      </c>
      <c r="Q111" s="252">
        <v>2294612.94</v>
      </c>
      <c r="S111" s="230">
        <v>646409.13</v>
      </c>
      <c r="T111" s="230">
        <v>105000</v>
      </c>
      <c r="U111" s="230">
        <v>384.87</v>
      </c>
      <c r="V111" s="230">
        <v>968240</v>
      </c>
      <c r="W111" s="230">
        <v>9000</v>
      </c>
      <c r="X111" s="233">
        <v>1256784.67</v>
      </c>
      <c r="AA111" s="233">
        <v>319112.26</v>
      </c>
      <c r="AB111" s="233">
        <v>84573.3</v>
      </c>
      <c r="AE111" s="76">
        <f t="shared" si="9"/>
        <v>312888.56</v>
      </c>
      <c r="AF111" s="31">
        <f t="shared" si="10"/>
        <v>0</v>
      </c>
      <c r="AG111" s="21">
        <f t="shared" si="7"/>
        <v>312888.56</v>
      </c>
      <c r="AH111" s="15">
        <f t="shared" si="11"/>
        <v>1729034</v>
      </c>
      <c r="AI111" s="16">
        <f t="shared" si="12"/>
        <v>1660470.23</v>
      </c>
      <c r="AJ111" s="26">
        <f t="shared" si="8"/>
        <v>68563.770000000019</v>
      </c>
    </row>
    <row r="112" spans="1:36" x14ac:dyDescent="0.2">
      <c r="A112" s="1" t="s">
        <v>493</v>
      </c>
      <c r="B112" s="1" t="s">
        <v>494</v>
      </c>
      <c r="C112" s="66">
        <v>1985</v>
      </c>
      <c r="D112" s="67" t="s">
        <v>1186</v>
      </c>
      <c r="E112" s="252" t="s">
        <v>3126</v>
      </c>
      <c r="F112" s="229">
        <v>43920.1</v>
      </c>
      <c r="H112" s="229">
        <v>25638.06</v>
      </c>
      <c r="I112" s="252">
        <v>59546.47</v>
      </c>
      <c r="J112" s="252">
        <v>25581.55</v>
      </c>
      <c r="N112" s="233">
        <v>33.799999999999997</v>
      </c>
      <c r="P112" s="252">
        <v>143535.93</v>
      </c>
      <c r="Q112" s="252">
        <v>1767292.42</v>
      </c>
      <c r="S112" s="230">
        <v>434600.22</v>
      </c>
      <c r="T112" s="230">
        <v>30000</v>
      </c>
      <c r="U112" s="230">
        <v>464.23</v>
      </c>
      <c r="V112" s="230">
        <v>1084680</v>
      </c>
      <c r="W112" s="230">
        <v>14400</v>
      </c>
      <c r="X112" s="233">
        <v>1268480</v>
      </c>
      <c r="AA112" s="233">
        <v>241748.46</v>
      </c>
      <c r="AB112" s="233">
        <v>58407.91</v>
      </c>
      <c r="AE112" s="76">
        <f t="shared" si="9"/>
        <v>69558.16</v>
      </c>
      <c r="AF112" s="31">
        <f t="shared" si="10"/>
        <v>33.799999999999997</v>
      </c>
      <c r="AG112" s="21">
        <f t="shared" si="7"/>
        <v>69524.36</v>
      </c>
      <c r="AH112" s="15">
        <f t="shared" si="11"/>
        <v>1564144.45</v>
      </c>
      <c r="AI112" s="16">
        <f t="shared" si="12"/>
        <v>1568636.3699999999</v>
      </c>
      <c r="AJ112" s="26">
        <f t="shared" si="8"/>
        <v>-4491.9199999999255</v>
      </c>
    </row>
    <row r="113" spans="1:36" x14ac:dyDescent="0.2">
      <c r="A113" s="1" t="s">
        <v>493</v>
      </c>
      <c r="B113" s="1" t="s">
        <v>494</v>
      </c>
      <c r="C113" s="66">
        <v>4265</v>
      </c>
      <c r="D113" s="67" t="s">
        <v>1187</v>
      </c>
      <c r="E113" s="252" t="s">
        <v>3127</v>
      </c>
      <c r="F113" s="229">
        <v>137388.5</v>
      </c>
      <c r="H113" s="229">
        <v>10665.22</v>
      </c>
      <c r="I113" s="252">
        <v>630952.01</v>
      </c>
      <c r="J113" s="252">
        <v>48877.91</v>
      </c>
      <c r="P113" s="252">
        <v>551457.6</v>
      </c>
      <c r="Q113" s="252">
        <v>1775492.61</v>
      </c>
      <c r="S113" s="230">
        <v>716279.08</v>
      </c>
      <c r="T113" s="230">
        <v>230000</v>
      </c>
      <c r="U113" s="230">
        <v>323.86</v>
      </c>
      <c r="V113" s="230">
        <v>938780</v>
      </c>
      <c r="W113" s="230">
        <v>26350</v>
      </c>
      <c r="X113" s="233">
        <v>1264494.5</v>
      </c>
      <c r="AA113" s="233">
        <v>406877.5</v>
      </c>
      <c r="AB113" s="233">
        <v>78554.710000000006</v>
      </c>
      <c r="AE113" s="76">
        <f t="shared" si="9"/>
        <v>148053.72</v>
      </c>
      <c r="AF113" s="31">
        <f t="shared" si="10"/>
        <v>0</v>
      </c>
      <c r="AG113" s="21">
        <f t="shared" si="7"/>
        <v>148053.72</v>
      </c>
      <c r="AH113" s="15">
        <f t="shared" si="11"/>
        <v>1911732.94</v>
      </c>
      <c r="AI113" s="16">
        <f t="shared" si="12"/>
        <v>1749926.71</v>
      </c>
      <c r="AJ113" s="26">
        <f t="shared" si="8"/>
        <v>161806.22999999998</v>
      </c>
    </row>
    <row r="114" spans="1:36" x14ac:dyDescent="0.2">
      <c r="A114" s="1" t="s">
        <v>493</v>
      </c>
      <c r="B114" s="1" t="s">
        <v>494</v>
      </c>
      <c r="C114" s="66">
        <v>2947</v>
      </c>
      <c r="D114" s="67" t="s">
        <v>1188</v>
      </c>
      <c r="E114" s="252" t="s">
        <v>3207</v>
      </c>
      <c r="F114" s="229">
        <v>527282.19999999995</v>
      </c>
      <c r="H114" s="229">
        <v>14092.89</v>
      </c>
      <c r="I114" s="252">
        <v>163273.04999999999</v>
      </c>
      <c r="J114" s="252">
        <v>36384.17</v>
      </c>
      <c r="N114" s="233">
        <v>250.67</v>
      </c>
      <c r="P114" s="252">
        <v>233352.25</v>
      </c>
      <c r="Q114" s="252">
        <v>2441491.2400000002</v>
      </c>
      <c r="S114" s="230">
        <v>655068.72</v>
      </c>
      <c r="T114" s="230">
        <v>260000</v>
      </c>
      <c r="U114" s="230">
        <v>575.83000000000004</v>
      </c>
      <c r="V114" s="230">
        <v>841220</v>
      </c>
      <c r="W114" s="230">
        <v>11400</v>
      </c>
      <c r="X114" s="233">
        <v>1028845.5</v>
      </c>
      <c r="AA114" s="233">
        <v>302748.32</v>
      </c>
      <c r="AB114" s="233">
        <v>33695.040000000001</v>
      </c>
      <c r="AE114" s="76">
        <f t="shared" si="9"/>
        <v>541375.09</v>
      </c>
      <c r="AF114" s="31">
        <f t="shared" si="10"/>
        <v>250.67</v>
      </c>
      <c r="AG114" s="21">
        <f t="shared" si="7"/>
        <v>541124.41999999993</v>
      </c>
      <c r="AH114" s="15">
        <f t="shared" si="11"/>
        <v>1768264.5499999998</v>
      </c>
      <c r="AI114" s="16">
        <f t="shared" si="12"/>
        <v>1365288.86</v>
      </c>
      <c r="AJ114" s="26">
        <f t="shared" si="8"/>
        <v>402975.68999999971</v>
      </c>
    </row>
    <row r="115" spans="1:36" x14ac:dyDescent="0.2">
      <c r="A115" s="1" t="s">
        <v>497</v>
      </c>
      <c r="B115" s="1" t="s">
        <v>498</v>
      </c>
      <c r="C115" s="66">
        <v>4403</v>
      </c>
      <c r="D115" s="67" t="s">
        <v>1189</v>
      </c>
      <c r="E115" s="252" t="s">
        <v>3128</v>
      </c>
      <c r="F115" s="229">
        <v>690275.76</v>
      </c>
      <c r="H115" s="229">
        <v>34115.94</v>
      </c>
      <c r="I115" s="252">
        <v>94953.55</v>
      </c>
      <c r="J115" s="252">
        <v>85937.01</v>
      </c>
      <c r="N115" s="233">
        <v>36.92</v>
      </c>
      <c r="P115" s="252">
        <v>173643.53</v>
      </c>
      <c r="Q115" s="252">
        <v>1753510.53</v>
      </c>
      <c r="R115" s="230">
        <v>833.22</v>
      </c>
      <c r="S115" s="230">
        <v>731894.84</v>
      </c>
      <c r="T115" s="230">
        <v>100000</v>
      </c>
      <c r="V115" s="230">
        <v>1193310</v>
      </c>
      <c r="W115" s="230">
        <v>6700</v>
      </c>
      <c r="X115" s="233">
        <v>1532150</v>
      </c>
      <c r="AA115" s="233">
        <v>349344.39</v>
      </c>
      <c r="AB115" s="233">
        <v>44380.98</v>
      </c>
      <c r="AE115" s="76">
        <f t="shared" si="9"/>
        <v>724391.7</v>
      </c>
      <c r="AF115" s="31">
        <f t="shared" si="10"/>
        <v>36.92</v>
      </c>
      <c r="AG115" s="21">
        <f t="shared" si="7"/>
        <v>724354.77999999991</v>
      </c>
      <c r="AH115" s="15">
        <f t="shared" si="11"/>
        <v>2032738.06</v>
      </c>
      <c r="AI115" s="16">
        <f t="shared" si="12"/>
        <v>1925875.37</v>
      </c>
      <c r="AJ115" s="26">
        <f t="shared" si="8"/>
        <v>106862.68999999994</v>
      </c>
    </row>
    <row r="116" spans="1:36" x14ac:dyDescent="0.2">
      <c r="A116" s="1" t="s">
        <v>497</v>
      </c>
      <c r="B116" s="1" t="s">
        <v>498</v>
      </c>
      <c r="C116" s="66">
        <v>5267</v>
      </c>
      <c r="D116" s="67" t="s">
        <v>1190</v>
      </c>
      <c r="E116" s="252" t="s">
        <v>3129</v>
      </c>
      <c r="F116" s="229">
        <v>713061.88</v>
      </c>
      <c r="H116" s="229">
        <v>89665.11</v>
      </c>
      <c r="I116" s="252">
        <v>130462.43</v>
      </c>
      <c r="J116" s="252">
        <v>85333.9</v>
      </c>
      <c r="N116" s="233">
        <v>407.94</v>
      </c>
      <c r="P116" s="252">
        <v>64846.82</v>
      </c>
      <c r="Q116" s="252">
        <v>2570940.36</v>
      </c>
      <c r="R116" s="230">
        <v>871.98</v>
      </c>
      <c r="S116" s="230">
        <v>858289.01</v>
      </c>
      <c r="T116" s="230">
        <v>168800</v>
      </c>
      <c r="V116" s="230">
        <v>806442</v>
      </c>
      <c r="W116" s="230">
        <v>5100</v>
      </c>
      <c r="X116" s="233">
        <v>1155912</v>
      </c>
      <c r="AA116" s="233">
        <v>332318.49</v>
      </c>
      <c r="AB116" s="233">
        <v>32245.75</v>
      </c>
      <c r="AE116" s="76">
        <f t="shared" si="9"/>
        <v>802726.99</v>
      </c>
      <c r="AF116" s="31">
        <f t="shared" si="10"/>
        <v>407.94</v>
      </c>
      <c r="AG116" s="21">
        <f t="shared" si="7"/>
        <v>802319.05</v>
      </c>
      <c r="AH116" s="15">
        <f t="shared" si="11"/>
        <v>1839502.99</v>
      </c>
      <c r="AI116" s="16">
        <f t="shared" si="12"/>
        <v>1520476.24</v>
      </c>
      <c r="AJ116" s="26">
        <f t="shared" si="8"/>
        <v>319026.75</v>
      </c>
    </row>
    <row r="117" spans="1:36" x14ac:dyDescent="0.2">
      <c r="A117" s="1" t="s">
        <v>497</v>
      </c>
      <c r="B117" s="1" t="s">
        <v>498</v>
      </c>
      <c r="C117" s="66">
        <v>5254</v>
      </c>
      <c r="D117" s="67" t="s">
        <v>1191</v>
      </c>
      <c r="E117" s="252" t="s">
        <v>3130</v>
      </c>
      <c r="F117" s="229">
        <v>699892.53</v>
      </c>
      <c r="G117" s="229">
        <v>3000</v>
      </c>
      <c r="H117" s="229">
        <v>22786.66</v>
      </c>
      <c r="I117" s="252">
        <v>744251.35</v>
      </c>
      <c r="J117" s="252">
        <v>111308.66</v>
      </c>
      <c r="P117" s="252">
        <v>194048.08</v>
      </c>
      <c r="Q117" s="252">
        <v>2193906.69</v>
      </c>
      <c r="R117" s="230">
        <v>991.16</v>
      </c>
      <c r="S117" s="230">
        <v>743660.01</v>
      </c>
      <c r="V117" s="230">
        <v>1199148</v>
      </c>
      <c r="W117" s="230">
        <v>2800</v>
      </c>
      <c r="X117" s="233">
        <v>1547713</v>
      </c>
      <c r="AA117" s="233">
        <v>385372.79</v>
      </c>
      <c r="AB117" s="233">
        <v>111916.65</v>
      </c>
      <c r="AE117" s="76">
        <f t="shared" si="9"/>
        <v>725679.19000000006</v>
      </c>
      <c r="AF117" s="31">
        <f t="shared" si="10"/>
        <v>0</v>
      </c>
      <c r="AG117" s="21">
        <f t="shared" si="7"/>
        <v>725679.19000000006</v>
      </c>
      <c r="AH117" s="15">
        <f t="shared" si="11"/>
        <v>1946599.17</v>
      </c>
      <c r="AI117" s="16">
        <f t="shared" si="12"/>
        <v>2045002.44</v>
      </c>
      <c r="AJ117" s="26">
        <f t="shared" si="8"/>
        <v>-98403.270000000019</v>
      </c>
    </row>
    <row r="118" spans="1:36" x14ac:dyDescent="0.2">
      <c r="A118" s="1" t="s">
        <v>497</v>
      </c>
      <c r="B118" s="1" t="s">
        <v>498</v>
      </c>
      <c r="C118" s="66">
        <v>3104</v>
      </c>
      <c r="D118" s="67" t="s">
        <v>1192</v>
      </c>
      <c r="E118" s="252" t="s">
        <v>3131</v>
      </c>
      <c r="F118" s="229">
        <v>547972.81000000006</v>
      </c>
      <c r="H118" s="229">
        <v>62801.83</v>
      </c>
      <c r="I118" s="252">
        <v>336351.62</v>
      </c>
      <c r="J118" s="252">
        <v>58742</v>
      </c>
      <c r="N118" s="233">
        <v>0</v>
      </c>
      <c r="P118" s="252">
        <v>168524</v>
      </c>
      <c r="Q118" s="252">
        <v>2140701.11</v>
      </c>
      <c r="R118" s="230">
        <v>805.66</v>
      </c>
      <c r="S118" s="230">
        <v>659053.88</v>
      </c>
      <c r="V118" s="230">
        <v>594300</v>
      </c>
      <c r="W118" s="230">
        <v>5100</v>
      </c>
      <c r="X118" s="233">
        <v>888676.56</v>
      </c>
      <c r="AA118" s="233">
        <v>317487.01</v>
      </c>
      <c r="AB118" s="233">
        <v>67513.06</v>
      </c>
      <c r="AE118" s="76">
        <f t="shared" si="9"/>
        <v>610774.64</v>
      </c>
      <c r="AF118" s="31">
        <f t="shared" si="10"/>
        <v>0</v>
      </c>
      <c r="AG118" s="21">
        <f t="shared" si="7"/>
        <v>610774.64</v>
      </c>
      <c r="AH118" s="15">
        <f t="shared" si="11"/>
        <v>1259259.54</v>
      </c>
      <c r="AI118" s="16">
        <f t="shared" si="12"/>
        <v>1273676.6300000001</v>
      </c>
      <c r="AJ118" s="26">
        <f t="shared" si="8"/>
        <v>-14417.090000000084</v>
      </c>
    </row>
    <row r="119" spans="1:36" x14ac:dyDescent="0.2">
      <c r="A119" s="1" t="s">
        <v>497</v>
      </c>
      <c r="B119" s="1" t="s">
        <v>498</v>
      </c>
      <c r="C119" s="66">
        <v>5560</v>
      </c>
      <c r="D119" s="67" t="s">
        <v>1193</v>
      </c>
      <c r="E119" s="252" t="s">
        <v>3132</v>
      </c>
      <c r="F119" s="229">
        <v>831900.25</v>
      </c>
      <c r="H119" s="229">
        <v>9635.51</v>
      </c>
      <c r="I119" s="252">
        <v>283031.40999999997</v>
      </c>
      <c r="J119" s="252">
        <v>85482.78</v>
      </c>
      <c r="N119" s="233">
        <v>0</v>
      </c>
      <c r="P119" s="252">
        <v>178250.27</v>
      </c>
      <c r="Q119" s="252">
        <v>2916966.34</v>
      </c>
      <c r="S119" s="230">
        <v>762962.5</v>
      </c>
      <c r="T119" s="230">
        <v>39500</v>
      </c>
      <c r="V119" s="230">
        <v>1042356</v>
      </c>
      <c r="W119" s="230">
        <v>7400</v>
      </c>
      <c r="X119" s="233">
        <v>1375476</v>
      </c>
      <c r="AA119" s="233">
        <v>343133.35</v>
      </c>
      <c r="AB119" s="233">
        <v>96860.08</v>
      </c>
      <c r="AE119" s="76">
        <f t="shared" si="9"/>
        <v>841535.76</v>
      </c>
      <c r="AF119" s="31">
        <f t="shared" si="10"/>
        <v>0</v>
      </c>
      <c r="AG119" s="21">
        <f t="shared" si="7"/>
        <v>841535.76</v>
      </c>
      <c r="AH119" s="15">
        <f t="shared" si="11"/>
        <v>1852218.5</v>
      </c>
      <c r="AI119" s="16">
        <f t="shared" si="12"/>
        <v>1815469.4300000002</v>
      </c>
      <c r="AJ119" s="26">
        <f t="shared" si="8"/>
        <v>36749.069999999832</v>
      </c>
    </row>
    <row r="120" spans="1:36" x14ac:dyDescent="0.2">
      <c r="A120" s="1" t="s">
        <v>497</v>
      </c>
      <c r="B120" s="1" t="s">
        <v>498</v>
      </c>
      <c r="C120" s="66">
        <v>4224</v>
      </c>
      <c r="D120" s="67" t="s">
        <v>1194</v>
      </c>
      <c r="E120" s="252" t="s">
        <v>3133</v>
      </c>
      <c r="F120" s="229">
        <v>961232.17</v>
      </c>
      <c r="H120" s="229">
        <v>23024.28</v>
      </c>
      <c r="I120" s="252">
        <v>2183650.9300000002</v>
      </c>
      <c r="J120" s="252">
        <v>52048.67</v>
      </c>
      <c r="L120" s="233">
        <v>1284</v>
      </c>
      <c r="P120" s="252">
        <v>239100</v>
      </c>
      <c r="Q120" s="252">
        <v>1273796.02</v>
      </c>
      <c r="R120" s="230">
        <v>1178.0899999999999</v>
      </c>
      <c r="S120" s="230">
        <v>767712.85</v>
      </c>
      <c r="T120" s="230">
        <v>200474</v>
      </c>
      <c r="V120" s="230">
        <v>808344</v>
      </c>
      <c r="W120" s="230">
        <v>11800</v>
      </c>
      <c r="X120" s="233">
        <v>1195176</v>
      </c>
      <c r="AA120" s="233">
        <v>399665.78</v>
      </c>
      <c r="AB120" s="233">
        <v>128581.47</v>
      </c>
      <c r="AE120" s="76">
        <f t="shared" si="9"/>
        <v>984256.45000000007</v>
      </c>
      <c r="AF120" s="31">
        <f t="shared" si="10"/>
        <v>1284</v>
      </c>
      <c r="AG120" s="21">
        <f t="shared" si="7"/>
        <v>982972.45000000007</v>
      </c>
      <c r="AH120" s="15">
        <f t="shared" si="11"/>
        <v>1789508.94</v>
      </c>
      <c r="AI120" s="16">
        <f t="shared" si="12"/>
        <v>1723423.25</v>
      </c>
      <c r="AJ120" s="26">
        <f t="shared" si="8"/>
        <v>66085.689999999944</v>
      </c>
    </row>
    <row r="121" spans="1:36" x14ac:dyDescent="0.2">
      <c r="A121" s="1" t="s">
        <v>497</v>
      </c>
      <c r="B121" s="1" t="s">
        <v>498</v>
      </c>
      <c r="C121" s="66">
        <v>6946</v>
      </c>
      <c r="D121" s="67" t="s">
        <v>1195</v>
      </c>
      <c r="E121" s="252" t="s">
        <v>3134</v>
      </c>
      <c r="F121" s="229">
        <v>1005521.47</v>
      </c>
      <c r="H121" s="229">
        <v>49486.51</v>
      </c>
      <c r="I121" s="252">
        <v>988668.04</v>
      </c>
      <c r="J121" s="252">
        <v>175312.33</v>
      </c>
      <c r="P121" s="252">
        <v>175037.9</v>
      </c>
      <c r="Q121" s="252">
        <v>1503797.2</v>
      </c>
      <c r="R121" s="230">
        <v>1247.1400000000001</v>
      </c>
      <c r="S121" s="230">
        <v>1020642.78</v>
      </c>
      <c r="T121" s="230">
        <v>283550</v>
      </c>
      <c r="V121" s="230">
        <v>1178244</v>
      </c>
      <c r="W121" s="230">
        <v>22900</v>
      </c>
      <c r="X121" s="233">
        <v>1662260.24</v>
      </c>
      <c r="AA121" s="233">
        <v>449046.62</v>
      </c>
      <c r="AB121" s="233">
        <v>62140.17</v>
      </c>
      <c r="AE121" s="76">
        <f t="shared" si="9"/>
        <v>1055007.98</v>
      </c>
      <c r="AF121" s="31">
        <f t="shared" si="10"/>
        <v>0</v>
      </c>
      <c r="AG121" s="21">
        <f t="shared" si="7"/>
        <v>1055007.98</v>
      </c>
      <c r="AH121" s="15">
        <f t="shared" si="11"/>
        <v>2506583.92</v>
      </c>
      <c r="AI121" s="16">
        <f t="shared" si="12"/>
        <v>2173447.0299999998</v>
      </c>
      <c r="AJ121" s="26">
        <f t="shared" si="8"/>
        <v>333136.89000000013</v>
      </c>
    </row>
    <row r="122" spans="1:36" x14ac:dyDescent="0.2">
      <c r="A122" s="1" t="s">
        <v>497</v>
      </c>
      <c r="B122" s="1" t="s">
        <v>498</v>
      </c>
      <c r="C122" s="66">
        <v>4263</v>
      </c>
      <c r="D122" s="67" t="s">
        <v>1196</v>
      </c>
      <c r="E122" s="252" t="s">
        <v>3135</v>
      </c>
      <c r="F122" s="229">
        <v>685108.87</v>
      </c>
      <c r="H122" s="229">
        <v>26452.880000000001</v>
      </c>
      <c r="I122" s="252">
        <v>396481.49</v>
      </c>
      <c r="J122" s="252">
        <v>133066.56</v>
      </c>
      <c r="N122" s="233">
        <v>344.7</v>
      </c>
      <c r="P122" s="252">
        <v>258875.81</v>
      </c>
      <c r="Q122" s="252">
        <v>1567499.51</v>
      </c>
      <c r="R122" s="230">
        <v>885.52</v>
      </c>
      <c r="S122" s="230">
        <v>644396.18999999994</v>
      </c>
      <c r="T122" s="230">
        <v>152700</v>
      </c>
      <c r="V122" s="230">
        <v>1015710</v>
      </c>
      <c r="W122" s="230">
        <v>6500</v>
      </c>
      <c r="X122" s="233">
        <v>1350201</v>
      </c>
      <c r="AA122" s="233">
        <v>340632.42</v>
      </c>
      <c r="AB122" s="233">
        <v>46644.99</v>
      </c>
      <c r="AE122" s="76">
        <f t="shared" si="9"/>
        <v>711561.75</v>
      </c>
      <c r="AF122" s="31">
        <f t="shared" si="10"/>
        <v>344.7</v>
      </c>
      <c r="AG122" s="21">
        <f t="shared" si="7"/>
        <v>711217.05</v>
      </c>
      <c r="AH122" s="15">
        <f t="shared" si="11"/>
        <v>1820191.71</v>
      </c>
      <c r="AI122" s="16">
        <f t="shared" si="12"/>
        <v>1737478.41</v>
      </c>
      <c r="AJ122" s="26">
        <f t="shared" si="8"/>
        <v>82713.300000000047</v>
      </c>
    </row>
    <row r="123" spans="1:36" x14ac:dyDescent="0.2">
      <c r="A123" s="1" t="s">
        <v>497</v>
      </c>
      <c r="B123" s="1" t="s">
        <v>498</v>
      </c>
      <c r="C123" s="66">
        <v>3035</v>
      </c>
      <c r="D123" s="67" t="s">
        <v>1197</v>
      </c>
      <c r="E123" s="252" t="s">
        <v>3211</v>
      </c>
      <c r="F123" s="229">
        <v>576142.43999999994</v>
      </c>
      <c r="H123" s="229">
        <v>32501.34</v>
      </c>
      <c r="I123" s="252">
        <v>485668.78</v>
      </c>
      <c r="J123" s="252">
        <v>118631.11</v>
      </c>
      <c r="P123" s="252">
        <v>67872.67</v>
      </c>
      <c r="Q123" s="252">
        <v>2486417.9700000002</v>
      </c>
      <c r="R123" s="230">
        <v>774.57</v>
      </c>
      <c r="S123" s="230">
        <v>623000.67000000004</v>
      </c>
      <c r="T123" s="230">
        <v>141950</v>
      </c>
      <c r="V123" s="230">
        <v>597444</v>
      </c>
      <c r="W123" s="230">
        <v>5000</v>
      </c>
      <c r="X123" s="233">
        <v>929066</v>
      </c>
      <c r="AA123" s="233">
        <v>296899.21000000002</v>
      </c>
      <c r="AB123" s="233">
        <v>86306.16</v>
      </c>
      <c r="AE123" s="76">
        <f t="shared" si="9"/>
        <v>608643.77999999991</v>
      </c>
      <c r="AF123" s="31">
        <f t="shared" si="10"/>
        <v>0</v>
      </c>
      <c r="AG123" s="21">
        <f t="shared" si="7"/>
        <v>608643.77999999991</v>
      </c>
      <c r="AH123" s="15">
        <f t="shared" si="11"/>
        <v>1368169.24</v>
      </c>
      <c r="AI123" s="16">
        <f t="shared" si="12"/>
        <v>1312271.3699999999</v>
      </c>
      <c r="AJ123" s="26">
        <f t="shared" si="8"/>
        <v>55897.870000000112</v>
      </c>
    </row>
    <row r="124" spans="1:36" x14ac:dyDescent="0.2">
      <c r="A124" s="1" t="s">
        <v>497</v>
      </c>
      <c r="B124" s="1" t="s">
        <v>498</v>
      </c>
      <c r="C124" s="66">
        <v>3444</v>
      </c>
      <c r="D124" s="67" t="s">
        <v>1198</v>
      </c>
      <c r="E124" s="252" t="s">
        <v>3212</v>
      </c>
      <c r="F124" s="229">
        <v>668257.35</v>
      </c>
      <c r="H124" s="229">
        <v>28938.6</v>
      </c>
      <c r="I124" s="252">
        <v>239786.67</v>
      </c>
      <c r="J124" s="252">
        <v>656608.92000000004</v>
      </c>
      <c r="P124" s="252">
        <v>198800</v>
      </c>
      <c r="Q124" s="252">
        <v>2517902.33</v>
      </c>
      <c r="R124" s="230">
        <v>950.56</v>
      </c>
      <c r="S124" s="230">
        <v>785251.23</v>
      </c>
      <c r="T124" s="230">
        <v>20045</v>
      </c>
      <c r="V124" s="230">
        <v>655610</v>
      </c>
      <c r="W124" s="230">
        <v>5400</v>
      </c>
      <c r="X124" s="233">
        <v>1066105.92</v>
      </c>
      <c r="AA124" s="233">
        <v>335956.31</v>
      </c>
      <c r="AB124" s="233">
        <v>136517.16</v>
      </c>
      <c r="AE124" s="76">
        <f t="shared" si="9"/>
        <v>697195.95</v>
      </c>
      <c r="AF124" s="31">
        <f t="shared" si="10"/>
        <v>0</v>
      </c>
      <c r="AG124" s="21">
        <f t="shared" si="7"/>
        <v>697195.95</v>
      </c>
      <c r="AH124" s="15">
        <f t="shared" si="11"/>
        <v>1467256.79</v>
      </c>
      <c r="AI124" s="16">
        <f t="shared" si="12"/>
        <v>1538579.39</v>
      </c>
      <c r="AJ124" s="26">
        <f t="shared" si="8"/>
        <v>-71322.59999999986</v>
      </c>
    </row>
    <row r="125" spans="1:36" x14ac:dyDescent="0.2">
      <c r="A125" s="1" t="s">
        <v>501</v>
      </c>
      <c r="B125" s="1" t="s">
        <v>502</v>
      </c>
      <c r="C125" s="66">
        <v>2224</v>
      </c>
      <c r="D125" s="67" t="s">
        <v>1199</v>
      </c>
      <c r="E125" s="252" t="s">
        <v>3136</v>
      </c>
      <c r="F125" s="229">
        <v>673895.87</v>
      </c>
      <c r="H125" s="229">
        <v>28431.59</v>
      </c>
      <c r="I125" s="252">
        <v>55352.38</v>
      </c>
      <c r="J125" s="252">
        <v>54275.32</v>
      </c>
      <c r="Q125" s="252">
        <v>2171633.4300000002</v>
      </c>
      <c r="S125" s="230">
        <v>765341.85</v>
      </c>
      <c r="T125" s="230">
        <v>313200</v>
      </c>
      <c r="U125" s="230">
        <v>708.01</v>
      </c>
      <c r="V125" s="230">
        <v>736722.9</v>
      </c>
      <c r="X125" s="233">
        <v>919523.9</v>
      </c>
      <c r="AA125" s="233">
        <v>445850.06</v>
      </c>
      <c r="AB125" s="233">
        <v>53562.39</v>
      </c>
      <c r="AE125" s="76">
        <f t="shared" si="9"/>
        <v>702327.46</v>
      </c>
      <c r="AF125" s="31">
        <f t="shared" si="10"/>
        <v>0</v>
      </c>
      <c r="AG125" s="21">
        <f t="shared" si="7"/>
        <v>702327.46</v>
      </c>
      <c r="AH125" s="15">
        <f t="shared" si="11"/>
        <v>1815972.7600000002</v>
      </c>
      <c r="AI125" s="16">
        <f t="shared" si="12"/>
        <v>1418936.3499999999</v>
      </c>
      <c r="AJ125" s="26">
        <f t="shared" si="8"/>
        <v>397036.41000000038</v>
      </c>
    </row>
    <row r="126" spans="1:36" x14ac:dyDescent="0.2">
      <c r="A126" s="1" t="s">
        <v>501</v>
      </c>
      <c r="B126" s="1" t="s">
        <v>502</v>
      </c>
      <c r="C126" s="66">
        <v>6948</v>
      </c>
      <c r="D126" s="67" t="s">
        <v>1200</v>
      </c>
      <c r="E126" s="252" t="s">
        <v>3137</v>
      </c>
      <c r="F126" s="229">
        <v>819180.48</v>
      </c>
      <c r="H126" s="229">
        <v>126399.41</v>
      </c>
      <c r="I126" s="252">
        <v>8</v>
      </c>
      <c r="J126" s="252">
        <v>162316.51999999999</v>
      </c>
      <c r="N126" s="233">
        <v>219</v>
      </c>
      <c r="Q126" s="252">
        <v>1977387.82</v>
      </c>
      <c r="S126" s="230">
        <v>1801585.33</v>
      </c>
      <c r="T126" s="230">
        <v>62000</v>
      </c>
      <c r="U126" s="230">
        <v>504.01</v>
      </c>
      <c r="V126" s="230">
        <v>1609705.2</v>
      </c>
      <c r="X126" s="233">
        <v>2037893.2</v>
      </c>
      <c r="AA126" s="233">
        <v>626609.93999999994</v>
      </c>
      <c r="AB126" s="233">
        <v>30472.76</v>
      </c>
      <c r="AE126" s="76">
        <f t="shared" si="9"/>
        <v>945579.89</v>
      </c>
      <c r="AF126" s="31">
        <f t="shared" si="10"/>
        <v>219</v>
      </c>
      <c r="AG126" s="21">
        <f t="shared" si="7"/>
        <v>945360.89</v>
      </c>
      <c r="AH126" s="15">
        <f t="shared" si="11"/>
        <v>3473794.54</v>
      </c>
      <c r="AI126" s="16">
        <f t="shared" si="12"/>
        <v>2694975.8999999994</v>
      </c>
      <c r="AJ126" s="26">
        <f t="shared" si="8"/>
        <v>778818.6400000006</v>
      </c>
    </row>
    <row r="127" spans="1:36" x14ac:dyDescent="0.2">
      <c r="A127" s="1" t="s">
        <v>501</v>
      </c>
      <c r="B127" s="1" t="s">
        <v>502</v>
      </c>
      <c r="C127" s="66">
        <v>2265</v>
      </c>
      <c r="D127" s="67" t="s">
        <v>1201</v>
      </c>
      <c r="E127" s="252" t="s">
        <v>3138</v>
      </c>
      <c r="F127" s="229">
        <v>647519.25</v>
      </c>
      <c r="H127" s="229">
        <v>35804.44</v>
      </c>
      <c r="I127" s="252">
        <v>131280.85999999999</v>
      </c>
      <c r="J127" s="252">
        <v>89254.01</v>
      </c>
      <c r="L127" s="233">
        <v>33600</v>
      </c>
      <c r="N127" s="233">
        <v>326.14999999999998</v>
      </c>
      <c r="Q127" s="252">
        <v>1774116.27</v>
      </c>
      <c r="S127" s="230">
        <v>814912.37</v>
      </c>
      <c r="T127" s="230">
        <v>168050</v>
      </c>
      <c r="U127" s="230">
        <v>559.37</v>
      </c>
      <c r="V127" s="230">
        <v>666516.30000000005</v>
      </c>
      <c r="X127" s="233">
        <v>810906.3</v>
      </c>
      <c r="AA127" s="233">
        <v>359501.45</v>
      </c>
      <c r="AB127" s="233">
        <v>32741.32</v>
      </c>
      <c r="AE127" s="76">
        <f t="shared" si="9"/>
        <v>683323.69</v>
      </c>
      <c r="AF127" s="31">
        <f t="shared" si="10"/>
        <v>33926.15</v>
      </c>
      <c r="AG127" s="21">
        <f t="shared" si="7"/>
        <v>649397.53999999992</v>
      </c>
      <c r="AH127" s="15">
        <f t="shared" si="11"/>
        <v>1650038.04</v>
      </c>
      <c r="AI127" s="16">
        <f t="shared" si="12"/>
        <v>1203149.07</v>
      </c>
      <c r="AJ127" s="26">
        <f t="shared" si="8"/>
        <v>446888.97</v>
      </c>
    </row>
    <row r="128" spans="1:36" x14ac:dyDescent="0.2">
      <c r="A128" s="1" t="s">
        <v>501</v>
      </c>
      <c r="B128" s="1" t="s">
        <v>502</v>
      </c>
      <c r="C128" s="66">
        <v>4502</v>
      </c>
      <c r="D128" s="67" t="s">
        <v>1202</v>
      </c>
      <c r="E128" s="252" t="s">
        <v>3139</v>
      </c>
      <c r="F128" s="229">
        <v>898978.05</v>
      </c>
      <c r="H128" s="229">
        <v>193423.06</v>
      </c>
      <c r="I128" s="252">
        <v>95527.46</v>
      </c>
      <c r="J128" s="252">
        <v>92575.61</v>
      </c>
      <c r="N128" s="233">
        <v>847.22</v>
      </c>
      <c r="Q128" s="252">
        <v>1520211.94</v>
      </c>
      <c r="S128" s="230">
        <v>1077216.3600000001</v>
      </c>
      <c r="U128" s="230">
        <v>967.71</v>
      </c>
      <c r="V128" s="230">
        <v>1347744.9</v>
      </c>
      <c r="X128" s="233">
        <v>1534721.9</v>
      </c>
      <c r="AA128" s="233">
        <v>406881.91</v>
      </c>
      <c r="AB128" s="233">
        <v>24958.16</v>
      </c>
      <c r="AE128" s="76">
        <f t="shared" si="9"/>
        <v>1092401.1100000001</v>
      </c>
      <c r="AF128" s="31">
        <f t="shared" si="10"/>
        <v>847.22</v>
      </c>
      <c r="AG128" s="21">
        <f t="shared" si="7"/>
        <v>1091553.8900000001</v>
      </c>
      <c r="AH128" s="15">
        <f t="shared" si="11"/>
        <v>2425928.9699999997</v>
      </c>
      <c r="AI128" s="16">
        <f t="shared" si="12"/>
        <v>1966561.9699999997</v>
      </c>
      <c r="AJ128" s="26">
        <f t="shared" si="8"/>
        <v>459367</v>
      </c>
    </row>
    <row r="129" spans="1:36" x14ac:dyDescent="0.2">
      <c r="A129" s="1" t="s">
        <v>501</v>
      </c>
      <c r="B129" s="1" t="s">
        <v>502</v>
      </c>
      <c r="C129" s="66">
        <v>6455</v>
      </c>
      <c r="D129" s="67" t="s">
        <v>1203</v>
      </c>
      <c r="E129" s="252" t="s">
        <v>3140</v>
      </c>
      <c r="F129" s="229">
        <v>1152873.55</v>
      </c>
      <c r="H129" s="229">
        <v>84454.56</v>
      </c>
      <c r="I129" s="252">
        <v>133922.38</v>
      </c>
      <c r="J129" s="252">
        <v>173187.55</v>
      </c>
      <c r="L129" s="233">
        <v>5200</v>
      </c>
      <c r="N129" s="233">
        <v>425</v>
      </c>
      <c r="P129" s="252">
        <v>-1577363.23</v>
      </c>
      <c r="Q129" s="252">
        <v>2436322.09</v>
      </c>
      <c r="S129" s="230">
        <v>1767257.23</v>
      </c>
      <c r="U129" s="230">
        <v>1056.5999999999999</v>
      </c>
      <c r="V129" s="230">
        <v>973734.3</v>
      </c>
      <c r="X129" s="233">
        <v>1393644.3</v>
      </c>
      <c r="AA129" s="233">
        <v>585384.16</v>
      </c>
      <c r="AB129" s="233">
        <v>52767.49</v>
      </c>
      <c r="AE129" s="76">
        <f t="shared" si="9"/>
        <v>1237328.1100000001</v>
      </c>
      <c r="AF129" s="31">
        <f t="shared" si="10"/>
        <v>5625</v>
      </c>
      <c r="AG129" s="21">
        <f t="shared" si="7"/>
        <v>1231703.1100000001</v>
      </c>
      <c r="AH129" s="15">
        <f t="shared" si="11"/>
        <v>2742048.13</v>
      </c>
      <c r="AI129" s="16">
        <f t="shared" si="12"/>
        <v>2031795.95</v>
      </c>
      <c r="AJ129" s="26">
        <f t="shared" si="8"/>
        <v>710252.17999999993</v>
      </c>
    </row>
    <row r="130" spans="1:36" x14ac:dyDescent="0.2">
      <c r="A130" s="1" t="s">
        <v>501</v>
      </c>
      <c r="B130" s="1" t="s">
        <v>502</v>
      </c>
      <c r="C130" s="66">
        <v>1661</v>
      </c>
      <c r="D130" s="67" t="s">
        <v>1204</v>
      </c>
      <c r="E130" s="252" t="s">
        <v>3141</v>
      </c>
      <c r="F130" s="229">
        <v>373385.45</v>
      </c>
      <c r="H130" s="229">
        <v>92517.86</v>
      </c>
      <c r="I130" s="252">
        <v>224006.43</v>
      </c>
      <c r="J130" s="252">
        <v>95464.09</v>
      </c>
      <c r="N130" s="233">
        <v>240</v>
      </c>
      <c r="Q130" s="252">
        <v>1752442.7</v>
      </c>
      <c r="S130" s="230">
        <v>760417.73</v>
      </c>
      <c r="U130" s="230">
        <v>358.44</v>
      </c>
      <c r="V130" s="230">
        <v>396141</v>
      </c>
      <c r="X130" s="233">
        <v>512481</v>
      </c>
      <c r="AA130" s="233">
        <v>345577.29</v>
      </c>
      <c r="AB130" s="233">
        <v>79755.710000000006</v>
      </c>
      <c r="AE130" s="76">
        <f t="shared" si="9"/>
        <v>465903.31</v>
      </c>
      <c r="AF130" s="31">
        <f t="shared" si="10"/>
        <v>240</v>
      </c>
      <c r="AG130" s="21">
        <f t="shared" si="7"/>
        <v>465663.31</v>
      </c>
      <c r="AH130" s="15">
        <f t="shared" si="11"/>
        <v>1156917.17</v>
      </c>
      <c r="AI130" s="16">
        <f t="shared" si="12"/>
        <v>937814</v>
      </c>
      <c r="AJ130" s="26">
        <f t="shared" si="8"/>
        <v>219103.16999999993</v>
      </c>
    </row>
    <row r="131" spans="1:36" x14ac:dyDescent="0.2">
      <c r="A131" s="1" t="s">
        <v>501</v>
      </c>
      <c r="B131" s="1" t="s">
        <v>502</v>
      </c>
      <c r="C131" s="66">
        <v>1935</v>
      </c>
      <c r="D131" s="67" t="s">
        <v>1205</v>
      </c>
      <c r="E131" s="252" t="s">
        <v>3142</v>
      </c>
      <c r="F131" s="229">
        <v>589494</v>
      </c>
      <c r="H131" s="229">
        <v>54185.120000000003</v>
      </c>
      <c r="I131" s="252">
        <v>236192.37</v>
      </c>
      <c r="J131" s="252">
        <v>68008.19</v>
      </c>
      <c r="N131" s="233">
        <v>7</v>
      </c>
      <c r="Q131" s="252">
        <v>2586652.75</v>
      </c>
      <c r="S131" s="230">
        <v>810091.43</v>
      </c>
      <c r="U131" s="230">
        <v>534.09</v>
      </c>
      <c r="V131" s="230">
        <v>650409</v>
      </c>
      <c r="X131" s="233">
        <v>785709</v>
      </c>
      <c r="AA131" s="233">
        <v>232390.53</v>
      </c>
      <c r="AB131" s="233">
        <v>62974.7</v>
      </c>
      <c r="AE131" s="76">
        <f t="shared" si="9"/>
        <v>643679.12</v>
      </c>
      <c r="AF131" s="31">
        <f t="shared" si="10"/>
        <v>7</v>
      </c>
      <c r="AG131" s="21">
        <f t="shared" si="7"/>
        <v>643672.12</v>
      </c>
      <c r="AH131" s="15">
        <f t="shared" si="11"/>
        <v>1461034.52</v>
      </c>
      <c r="AI131" s="16">
        <f t="shared" si="12"/>
        <v>1081074.23</v>
      </c>
      <c r="AJ131" s="26">
        <f t="shared" si="8"/>
        <v>379960.29000000004</v>
      </c>
    </row>
    <row r="132" spans="1:36" x14ac:dyDescent="0.2">
      <c r="A132" s="1" t="s">
        <v>501</v>
      </c>
      <c r="B132" s="1" t="s">
        <v>502</v>
      </c>
      <c r="C132" s="66">
        <v>4296</v>
      </c>
      <c r="D132" s="67" t="s">
        <v>1206</v>
      </c>
      <c r="E132" s="252" t="s">
        <v>3143</v>
      </c>
      <c r="F132" s="229">
        <v>1017334.38</v>
      </c>
      <c r="H132" s="229">
        <v>107152.06</v>
      </c>
      <c r="I132" s="252">
        <v>21914.83</v>
      </c>
      <c r="J132" s="252">
        <v>159638.56</v>
      </c>
      <c r="Q132" s="252">
        <v>1898238.82</v>
      </c>
      <c r="S132" s="230">
        <v>1447632.47</v>
      </c>
      <c r="T132" s="230">
        <v>95000</v>
      </c>
      <c r="U132" s="230">
        <v>988.03</v>
      </c>
      <c r="V132" s="230">
        <v>971817.78</v>
      </c>
      <c r="X132" s="233">
        <v>1212501.78</v>
      </c>
      <c r="AA132" s="233">
        <v>528957.27</v>
      </c>
      <c r="AB132" s="233">
        <v>28814.98</v>
      </c>
      <c r="AE132" s="76">
        <f t="shared" si="9"/>
        <v>1124486.44</v>
      </c>
      <c r="AF132" s="31">
        <f t="shared" si="10"/>
        <v>0</v>
      </c>
      <c r="AG132" s="21">
        <f t="shared" si="7"/>
        <v>1124486.44</v>
      </c>
      <c r="AH132" s="15">
        <f t="shared" si="11"/>
        <v>2515438.2800000003</v>
      </c>
      <c r="AI132" s="16">
        <f t="shared" si="12"/>
        <v>1770274.03</v>
      </c>
      <c r="AJ132" s="26">
        <f t="shared" si="8"/>
        <v>745164.25000000023</v>
      </c>
    </row>
    <row r="133" spans="1:36" x14ac:dyDescent="0.2">
      <c r="A133" s="1" t="s">
        <v>501</v>
      </c>
      <c r="B133" s="1" t="s">
        <v>502</v>
      </c>
      <c r="C133" s="66">
        <v>4985</v>
      </c>
      <c r="D133" s="67" t="s">
        <v>1207</v>
      </c>
      <c r="E133" s="252" t="s">
        <v>3144</v>
      </c>
      <c r="F133" s="229">
        <v>900045.16</v>
      </c>
      <c r="H133" s="229">
        <v>62715.64</v>
      </c>
      <c r="I133" s="252">
        <v>238255.56</v>
      </c>
      <c r="J133" s="252">
        <v>26575.25</v>
      </c>
      <c r="Q133" s="252">
        <v>2434424.27</v>
      </c>
      <c r="S133" s="230">
        <v>958934.35</v>
      </c>
      <c r="U133" s="230">
        <v>134</v>
      </c>
      <c r="V133" s="230">
        <v>905880</v>
      </c>
      <c r="X133" s="233">
        <v>1123347</v>
      </c>
      <c r="AA133" s="233">
        <v>389596.19</v>
      </c>
      <c r="AB133" s="233">
        <v>61200.45</v>
      </c>
      <c r="AE133" s="76">
        <f t="shared" si="9"/>
        <v>962760.8</v>
      </c>
      <c r="AF133" s="31">
        <f t="shared" si="10"/>
        <v>0</v>
      </c>
      <c r="AG133" s="21">
        <f t="shared" ref="AG133:AG189" si="13">AE133-AF133</f>
        <v>962760.8</v>
      </c>
      <c r="AH133" s="15">
        <f t="shared" si="11"/>
        <v>1864948.35</v>
      </c>
      <c r="AI133" s="16">
        <f t="shared" si="12"/>
        <v>1574143.64</v>
      </c>
      <c r="AJ133" s="26">
        <f t="shared" ref="AJ133:AJ189" si="14">AH133-AI133</f>
        <v>290804.7100000002</v>
      </c>
    </row>
    <row r="134" spans="1:36" x14ac:dyDescent="0.2">
      <c r="A134" s="1" t="s">
        <v>501</v>
      </c>
      <c r="B134" s="1" t="s">
        <v>502</v>
      </c>
      <c r="C134" s="66">
        <v>6488</v>
      </c>
      <c r="D134" s="67" t="s">
        <v>1208</v>
      </c>
      <c r="E134" s="252" t="s">
        <v>3145</v>
      </c>
      <c r="F134" s="229">
        <v>722352.99</v>
      </c>
      <c r="H134" s="229">
        <v>66084.3</v>
      </c>
      <c r="I134" s="252">
        <v>311975.07</v>
      </c>
      <c r="J134" s="252">
        <v>37642.46</v>
      </c>
      <c r="Q134" s="252">
        <v>2150215.54</v>
      </c>
      <c r="S134" s="230">
        <v>1342187.14</v>
      </c>
      <c r="T134" s="230">
        <v>208800</v>
      </c>
      <c r="U134" s="230">
        <v>531.72</v>
      </c>
      <c r="V134" s="230">
        <v>779944.2</v>
      </c>
      <c r="X134" s="233">
        <v>1155160.2</v>
      </c>
      <c r="AA134" s="233">
        <v>715768.33</v>
      </c>
      <c r="AB134" s="233">
        <v>70160.69</v>
      </c>
      <c r="AE134" s="76">
        <f t="shared" si="9"/>
        <v>788437.29</v>
      </c>
      <c r="AF134" s="31">
        <f t="shared" si="10"/>
        <v>0</v>
      </c>
      <c r="AG134" s="21">
        <f t="shared" si="13"/>
        <v>788437.29</v>
      </c>
      <c r="AH134" s="15">
        <f t="shared" si="11"/>
        <v>2331463.0599999996</v>
      </c>
      <c r="AI134" s="16">
        <f t="shared" si="12"/>
        <v>1941089.2199999997</v>
      </c>
      <c r="AJ134" s="26">
        <f t="shared" si="14"/>
        <v>390373.83999999985</v>
      </c>
    </row>
    <row r="135" spans="1:36" x14ac:dyDescent="0.2">
      <c r="A135" s="1" t="s">
        <v>501</v>
      </c>
      <c r="B135" s="1" t="s">
        <v>502</v>
      </c>
      <c r="C135" s="66">
        <v>789</v>
      </c>
      <c r="D135" s="67" t="s">
        <v>1209</v>
      </c>
      <c r="E135" s="252" t="s">
        <v>3208</v>
      </c>
      <c r="F135" s="229">
        <v>490290.26</v>
      </c>
      <c r="H135" s="229">
        <v>30648.81</v>
      </c>
      <c r="I135" s="252">
        <v>171843.1</v>
      </c>
      <c r="J135" s="252">
        <v>64284.31</v>
      </c>
      <c r="N135" s="233">
        <v>7</v>
      </c>
      <c r="Q135" s="252">
        <v>1699412.19</v>
      </c>
      <c r="S135" s="230">
        <v>620879.21</v>
      </c>
      <c r="U135" s="230">
        <v>420.06</v>
      </c>
      <c r="V135" s="230">
        <v>441540</v>
      </c>
      <c r="X135" s="233">
        <v>543830</v>
      </c>
      <c r="AA135" s="233">
        <v>150487.88</v>
      </c>
      <c r="AB135" s="233">
        <v>67398.91</v>
      </c>
      <c r="AE135" s="76">
        <f t="shared" si="9"/>
        <v>520939.07</v>
      </c>
      <c r="AF135" s="31">
        <f t="shared" si="10"/>
        <v>7</v>
      </c>
      <c r="AG135" s="21">
        <f t="shared" si="13"/>
        <v>520932.07</v>
      </c>
      <c r="AH135" s="15">
        <f t="shared" si="11"/>
        <v>1062839.27</v>
      </c>
      <c r="AI135" s="16">
        <f t="shared" si="12"/>
        <v>761716.79</v>
      </c>
      <c r="AJ135" s="26">
        <f t="shared" si="14"/>
        <v>301122.48</v>
      </c>
    </row>
    <row r="136" spans="1:36" x14ac:dyDescent="0.2">
      <c r="A136" s="1" t="s">
        <v>505</v>
      </c>
      <c r="B136" s="1" t="s">
        <v>506</v>
      </c>
      <c r="C136" s="66">
        <v>8307</v>
      </c>
      <c r="D136" s="67" t="s">
        <v>1210</v>
      </c>
      <c r="E136" s="252" t="s">
        <v>3146</v>
      </c>
      <c r="F136" s="229">
        <v>1607392.93</v>
      </c>
      <c r="G136" s="229">
        <v>0</v>
      </c>
      <c r="H136" s="229">
        <v>115643.79</v>
      </c>
      <c r="I136" s="252">
        <v>748785.75</v>
      </c>
      <c r="J136" s="252">
        <v>58039.61</v>
      </c>
      <c r="L136" s="233">
        <v>33200</v>
      </c>
      <c r="N136" s="233">
        <v>15232.8</v>
      </c>
      <c r="Q136" s="252">
        <v>3628521.74</v>
      </c>
      <c r="S136" s="230">
        <v>1869938.7</v>
      </c>
      <c r="U136" s="230">
        <v>1162.25</v>
      </c>
      <c r="V136" s="230">
        <v>1801569.9</v>
      </c>
      <c r="W136" s="230">
        <v>51000</v>
      </c>
      <c r="X136" s="233">
        <v>2224759.98</v>
      </c>
      <c r="AA136" s="233">
        <v>672478.18</v>
      </c>
      <c r="AB136" s="233">
        <v>128964.36</v>
      </c>
      <c r="AE136" s="76">
        <f t="shared" si="9"/>
        <v>1723036.72</v>
      </c>
      <c r="AF136" s="31">
        <f t="shared" si="10"/>
        <v>48432.800000000003</v>
      </c>
      <c r="AG136" s="21">
        <f t="shared" si="13"/>
        <v>1674603.92</v>
      </c>
      <c r="AH136" s="15">
        <f t="shared" si="11"/>
        <v>3723670.8499999996</v>
      </c>
      <c r="AI136" s="16">
        <f t="shared" si="12"/>
        <v>3026202.52</v>
      </c>
      <c r="AJ136" s="26">
        <f t="shared" si="14"/>
        <v>697468.32999999961</v>
      </c>
    </row>
    <row r="137" spans="1:36" x14ac:dyDescent="0.2">
      <c r="A137" s="1" t="s">
        <v>505</v>
      </c>
      <c r="B137" s="1" t="s">
        <v>506</v>
      </c>
      <c r="C137" s="66">
        <v>4857</v>
      </c>
      <c r="D137" s="67" t="s">
        <v>1211</v>
      </c>
      <c r="E137" s="252" t="s">
        <v>3147</v>
      </c>
      <c r="F137" s="229">
        <v>734096.96</v>
      </c>
      <c r="G137" s="229">
        <v>0</v>
      </c>
      <c r="H137" s="229">
        <v>82225.240000000005</v>
      </c>
      <c r="I137" s="252">
        <v>1234778.49</v>
      </c>
      <c r="J137" s="252">
        <v>467059.29</v>
      </c>
      <c r="L137" s="233">
        <v>14600</v>
      </c>
      <c r="N137" s="233">
        <v>114050</v>
      </c>
      <c r="Q137" s="252">
        <v>365872.84</v>
      </c>
      <c r="S137" s="230">
        <v>1070431.8999999999</v>
      </c>
      <c r="U137" s="230">
        <v>358.08</v>
      </c>
      <c r="V137" s="230">
        <v>770614.6</v>
      </c>
      <c r="W137" s="230">
        <v>20000</v>
      </c>
      <c r="X137" s="233">
        <v>1044315.6</v>
      </c>
      <c r="AA137" s="233">
        <v>425725.06</v>
      </c>
      <c r="AB137" s="233">
        <v>189755.12</v>
      </c>
      <c r="AE137" s="76">
        <f t="shared" si="9"/>
        <v>816322.2</v>
      </c>
      <c r="AF137" s="31">
        <f t="shared" si="10"/>
        <v>128650</v>
      </c>
      <c r="AG137" s="21">
        <f t="shared" si="13"/>
        <v>687672.2</v>
      </c>
      <c r="AH137" s="15">
        <f t="shared" si="11"/>
        <v>1861404.58</v>
      </c>
      <c r="AI137" s="16">
        <f t="shared" si="12"/>
        <v>1659795.7799999998</v>
      </c>
      <c r="AJ137" s="26">
        <f t="shared" si="14"/>
        <v>201608.80000000028</v>
      </c>
    </row>
    <row r="138" spans="1:36" x14ac:dyDescent="0.2">
      <c r="A138" s="1" t="s">
        <v>505</v>
      </c>
      <c r="B138" s="1" t="s">
        <v>506</v>
      </c>
      <c r="C138" s="66">
        <v>4343</v>
      </c>
      <c r="D138" s="67" t="s">
        <v>1212</v>
      </c>
      <c r="E138" s="252" t="s">
        <v>3148</v>
      </c>
      <c r="F138" s="229">
        <v>608368.61</v>
      </c>
      <c r="H138" s="229">
        <v>138311.99</v>
      </c>
      <c r="I138" s="252">
        <v>85736.14</v>
      </c>
      <c r="J138" s="252">
        <v>76028.22</v>
      </c>
      <c r="L138" s="233">
        <v>5400</v>
      </c>
      <c r="N138" s="233">
        <v>13536</v>
      </c>
      <c r="Q138" s="252">
        <v>2122751.4700000002</v>
      </c>
      <c r="S138" s="230">
        <v>1103449.69</v>
      </c>
      <c r="U138" s="230">
        <v>356.98</v>
      </c>
      <c r="V138" s="230">
        <v>1240875.3</v>
      </c>
      <c r="W138" s="230">
        <v>21000</v>
      </c>
      <c r="X138" s="233">
        <v>1535349.3</v>
      </c>
      <c r="AA138" s="233">
        <v>428895.99</v>
      </c>
      <c r="AB138" s="233">
        <v>14166.24</v>
      </c>
      <c r="AE138" s="76">
        <f t="shared" si="9"/>
        <v>746680.6</v>
      </c>
      <c r="AF138" s="31">
        <f t="shared" si="10"/>
        <v>18936</v>
      </c>
      <c r="AG138" s="21">
        <f t="shared" si="13"/>
        <v>727744.6</v>
      </c>
      <c r="AH138" s="15">
        <f t="shared" si="11"/>
        <v>2365681.9699999997</v>
      </c>
      <c r="AI138" s="16">
        <f t="shared" si="12"/>
        <v>1978411.53</v>
      </c>
      <c r="AJ138" s="26">
        <f t="shared" si="14"/>
        <v>387270.43999999971</v>
      </c>
    </row>
    <row r="139" spans="1:36" x14ac:dyDescent="0.2">
      <c r="A139" s="1" t="s">
        <v>505</v>
      </c>
      <c r="B139" s="1" t="s">
        <v>506</v>
      </c>
      <c r="C139" s="66">
        <v>4628</v>
      </c>
      <c r="D139" s="67" t="s">
        <v>1213</v>
      </c>
      <c r="E139" s="252" t="s">
        <v>3149</v>
      </c>
      <c r="F139" s="229">
        <v>1199054.22</v>
      </c>
      <c r="G139" s="229">
        <v>0</v>
      </c>
      <c r="H139" s="229">
        <v>121605.14</v>
      </c>
      <c r="I139" s="252">
        <v>1920764.07</v>
      </c>
      <c r="J139" s="252">
        <v>221495.86</v>
      </c>
      <c r="L139" s="233">
        <v>21000</v>
      </c>
      <c r="N139" s="233">
        <v>78600</v>
      </c>
      <c r="Q139" s="252">
        <v>765116.2</v>
      </c>
      <c r="S139" s="230">
        <v>1252343.22</v>
      </c>
      <c r="U139" s="230">
        <v>897.4</v>
      </c>
      <c r="V139" s="230">
        <v>918784.3</v>
      </c>
      <c r="W139" s="230">
        <v>9000</v>
      </c>
      <c r="X139" s="233">
        <v>1236320.46</v>
      </c>
      <c r="AA139" s="233">
        <v>381174.04</v>
      </c>
      <c r="AB139" s="233">
        <v>178048.2</v>
      </c>
      <c r="AD139" s="233">
        <v>70000</v>
      </c>
      <c r="AE139" s="76">
        <f t="shared" si="9"/>
        <v>1320659.3599999999</v>
      </c>
      <c r="AF139" s="31">
        <f t="shared" si="10"/>
        <v>99600</v>
      </c>
      <c r="AG139" s="21">
        <f t="shared" si="13"/>
        <v>1221059.3599999999</v>
      </c>
      <c r="AH139" s="15">
        <f t="shared" si="11"/>
        <v>2181024.92</v>
      </c>
      <c r="AI139" s="16">
        <f t="shared" si="12"/>
        <v>1865542.7</v>
      </c>
      <c r="AJ139" s="26">
        <f t="shared" si="14"/>
        <v>315482.21999999997</v>
      </c>
    </row>
    <row r="140" spans="1:36" x14ac:dyDescent="0.2">
      <c r="A140" s="1" t="s">
        <v>505</v>
      </c>
      <c r="B140" s="1" t="s">
        <v>506</v>
      </c>
      <c r="C140" s="66">
        <v>5183</v>
      </c>
      <c r="D140" s="67" t="s">
        <v>1214</v>
      </c>
      <c r="E140" s="252" t="s">
        <v>3150</v>
      </c>
      <c r="F140" s="229">
        <v>833675.63</v>
      </c>
      <c r="G140" s="229">
        <v>0</v>
      </c>
      <c r="H140" s="229">
        <v>113541.88</v>
      </c>
      <c r="I140" s="252">
        <v>138599.87</v>
      </c>
      <c r="J140" s="252">
        <v>44981.279999999999</v>
      </c>
      <c r="L140" s="233">
        <v>18600</v>
      </c>
      <c r="N140" s="233">
        <v>15160</v>
      </c>
      <c r="Q140" s="252">
        <v>3234091.19</v>
      </c>
      <c r="S140" s="230">
        <v>1533463.56</v>
      </c>
      <c r="U140" s="230">
        <v>301.54000000000002</v>
      </c>
      <c r="V140" s="230">
        <v>537001.5</v>
      </c>
      <c r="W140" s="230">
        <v>9000</v>
      </c>
      <c r="X140" s="233">
        <v>852804.5</v>
      </c>
      <c r="AA140" s="233">
        <v>481836.77</v>
      </c>
      <c r="AB140" s="233">
        <v>72373.98</v>
      </c>
      <c r="AE140" s="76">
        <f t="shared" si="9"/>
        <v>947217.51</v>
      </c>
      <c r="AF140" s="31">
        <f t="shared" si="10"/>
        <v>33760</v>
      </c>
      <c r="AG140" s="21">
        <f t="shared" si="13"/>
        <v>913457.51</v>
      </c>
      <c r="AH140" s="15">
        <f t="shared" si="11"/>
        <v>2079766.6</v>
      </c>
      <c r="AI140" s="16">
        <f t="shared" si="12"/>
        <v>1407015.25</v>
      </c>
      <c r="AJ140" s="26">
        <f t="shared" si="14"/>
        <v>672751.35000000009</v>
      </c>
    </row>
    <row r="141" spans="1:36" x14ac:dyDescent="0.2">
      <c r="A141" s="1" t="s">
        <v>505</v>
      </c>
      <c r="B141" s="1" t="s">
        <v>506</v>
      </c>
      <c r="C141" s="66">
        <v>3400</v>
      </c>
      <c r="D141" s="67" t="s">
        <v>1215</v>
      </c>
      <c r="E141" s="252" t="s">
        <v>3151</v>
      </c>
      <c r="F141" s="229">
        <v>544700.56000000006</v>
      </c>
      <c r="G141" s="229">
        <v>7210</v>
      </c>
      <c r="H141" s="229">
        <v>140411.99</v>
      </c>
      <c r="I141" s="252">
        <v>452408.39</v>
      </c>
      <c r="J141" s="252">
        <v>95798.92</v>
      </c>
      <c r="L141" s="233">
        <v>18700</v>
      </c>
      <c r="N141" s="233">
        <v>159.9</v>
      </c>
      <c r="Q141" s="252">
        <v>1809525.85</v>
      </c>
      <c r="S141" s="230">
        <v>1027062.32</v>
      </c>
      <c r="U141" s="230">
        <v>244.23</v>
      </c>
      <c r="V141" s="230">
        <v>707610</v>
      </c>
      <c r="W141" s="230">
        <v>9000</v>
      </c>
      <c r="X141" s="233">
        <v>947271.16</v>
      </c>
      <c r="AA141" s="233">
        <v>301149.24</v>
      </c>
      <c r="AB141" s="233">
        <v>58524.36</v>
      </c>
      <c r="AE141" s="76">
        <f t="shared" si="9"/>
        <v>692322.55</v>
      </c>
      <c r="AF141" s="31">
        <f t="shared" si="10"/>
        <v>18859.900000000001</v>
      </c>
      <c r="AG141" s="21">
        <f t="shared" si="13"/>
        <v>673462.65</v>
      </c>
      <c r="AH141" s="15">
        <f t="shared" si="11"/>
        <v>1743916.5499999998</v>
      </c>
      <c r="AI141" s="16">
        <f t="shared" si="12"/>
        <v>1306944.76</v>
      </c>
      <c r="AJ141" s="26">
        <f t="shared" si="14"/>
        <v>436971.7899999998</v>
      </c>
    </row>
    <row r="142" spans="1:36" x14ac:dyDescent="0.2">
      <c r="A142" s="1" t="s">
        <v>505</v>
      </c>
      <c r="B142" s="1" t="s">
        <v>506</v>
      </c>
      <c r="C142" s="66">
        <v>7272</v>
      </c>
      <c r="D142" s="67" t="s">
        <v>1216</v>
      </c>
      <c r="E142" s="252" t="s">
        <v>3152</v>
      </c>
      <c r="F142" s="229">
        <v>1191642.17</v>
      </c>
      <c r="G142" s="229">
        <v>0</v>
      </c>
      <c r="H142" s="229">
        <v>47734.07</v>
      </c>
      <c r="I142" s="252">
        <v>967589.73</v>
      </c>
      <c r="J142" s="252">
        <v>127935.36</v>
      </c>
      <c r="L142" s="233">
        <v>18600</v>
      </c>
      <c r="N142" s="233">
        <v>35230</v>
      </c>
      <c r="Q142" s="252">
        <v>1034850.95</v>
      </c>
      <c r="S142" s="230">
        <v>1617392.74</v>
      </c>
      <c r="U142" s="230">
        <v>541.5</v>
      </c>
      <c r="V142" s="230">
        <v>539925.6</v>
      </c>
      <c r="W142" s="230">
        <v>9000</v>
      </c>
      <c r="X142" s="233">
        <v>865960.68</v>
      </c>
      <c r="AA142" s="233">
        <v>595853.30000000005</v>
      </c>
      <c r="AB142" s="233">
        <v>113335.12</v>
      </c>
      <c r="AE142" s="76">
        <f t="shared" si="9"/>
        <v>1239376.24</v>
      </c>
      <c r="AF142" s="31">
        <f t="shared" si="10"/>
        <v>53830</v>
      </c>
      <c r="AG142" s="21">
        <f t="shared" si="13"/>
        <v>1185546.24</v>
      </c>
      <c r="AH142" s="15">
        <f t="shared" si="11"/>
        <v>2166859.84</v>
      </c>
      <c r="AI142" s="16">
        <f t="shared" si="12"/>
        <v>1575149.1</v>
      </c>
      <c r="AJ142" s="26">
        <f t="shared" si="14"/>
        <v>591710.73999999976</v>
      </c>
    </row>
    <row r="143" spans="1:36" x14ac:dyDescent="0.2">
      <c r="A143" s="1" t="s">
        <v>505</v>
      </c>
      <c r="B143" s="1" t="s">
        <v>506</v>
      </c>
      <c r="C143" s="66">
        <v>4130</v>
      </c>
      <c r="D143" s="67" t="s">
        <v>1217</v>
      </c>
      <c r="E143" s="252" t="s">
        <v>3153</v>
      </c>
      <c r="F143" s="229">
        <v>732044.36</v>
      </c>
      <c r="G143" s="229">
        <v>0</v>
      </c>
      <c r="H143" s="229">
        <v>60506.11</v>
      </c>
      <c r="I143" s="252">
        <v>123610.69</v>
      </c>
      <c r="J143" s="252">
        <v>67282.960000000006</v>
      </c>
      <c r="L143" s="233">
        <v>5400</v>
      </c>
      <c r="N143" s="233">
        <v>75971.259999999995</v>
      </c>
      <c r="Q143" s="252">
        <v>1778360.15</v>
      </c>
      <c r="S143" s="230">
        <v>1346188.89</v>
      </c>
      <c r="T143" s="230">
        <v>79100</v>
      </c>
      <c r="U143" s="230">
        <v>461.75</v>
      </c>
      <c r="V143" s="230">
        <v>852646</v>
      </c>
      <c r="W143" s="230">
        <v>18000</v>
      </c>
      <c r="X143" s="233">
        <v>1189387.98</v>
      </c>
      <c r="AA143" s="233">
        <v>678180.45</v>
      </c>
      <c r="AB143" s="233">
        <v>18683.48</v>
      </c>
      <c r="AE143" s="76">
        <f t="shared" si="9"/>
        <v>792550.47</v>
      </c>
      <c r="AF143" s="31">
        <f t="shared" si="10"/>
        <v>81371.259999999995</v>
      </c>
      <c r="AG143" s="21">
        <f t="shared" si="13"/>
        <v>711179.21</v>
      </c>
      <c r="AH143" s="15">
        <f t="shared" si="11"/>
        <v>2296396.6399999997</v>
      </c>
      <c r="AI143" s="16">
        <f t="shared" si="12"/>
        <v>1886251.91</v>
      </c>
      <c r="AJ143" s="26">
        <f t="shared" si="14"/>
        <v>410144.72999999975</v>
      </c>
    </row>
    <row r="144" spans="1:36" x14ac:dyDescent="0.2">
      <c r="A144" s="1" t="s">
        <v>505</v>
      </c>
      <c r="B144" s="1" t="s">
        <v>506</v>
      </c>
      <c r="C144" s="66">
        <v>3177</v>
      </c>
      <c r="D144" s="67" t="s">
        <v>1218</v>
      </c>
      <c r="E144" s="252" t="s">
        <v>3154</v>
      </c>
      <c r="F144" s="229">
        <v>471382.81</v>
      </c>
      <c r="G144" s="229">
        <v>0</v>
      </c>
      <c r="H144" s="229">
        <v>76733.100000000006</v>
      </c>
      <c r="I144" s="252">
        <v>576397.97</v>
      </c>
      <c r="J144" s="252">
        <v>11897.88</v>
      </c>
      <c r="L144" s="233">
        <v>5500</v>
      </c>
      <c r="N144" s="233">
        <v>54228.25</v>
      </c>
      <c r="Q144" s="252">
        <v>2463401.71</v>
      </c>
      <c r="S144" s="230">
        <v>1061874.8600000001</v>
      </c>
      <c r="T144" s="230">
        <v>174390.92</v>
      </c>
      <c r="U144" s="230">
        <v>276.26</v>
      </c>
      <c r="V144" s="230">
        <v>751037.7</v>
      </c>
      <c r="W144" s="230">
        <v>9000</v>
      </c>
      <c r="X144" s="233">
        <v>966772.7</v>
      </c>
      <c r="AA144" s="233">
        <v>665861.24</v>
      </c>
      <c r="AB144" s="233">
        <v>70950.02</v>
      </c>
      <c r="AE144" s="76">
        <f t="shared" si="9"/>
        <v>548115.91</v>
      </c>
      <c r="AF144" s="31">
        <f t="shared" si="10"/>
        <v>59728.25</v>
      </c>
      <c r="AG144" s="21">
        <f t="shared" si="13"/>
        <v>488387.66000000003</v>
      </c>
      <c r="AH144" s="15">
        <f t="shared" si="11"/>
        <v>1996579.74</v>
      </c>
      <c r="AI144" s="16">
        <f t="shared" si="12"/>
        <v>1703583.96</v>
      </c>
      <c r="AJ144" s="26">
        <f t="shared" si="14"/>
        <v>292995.78000000003</v>
      </c>
    </row>
    <row r="145" spans="1:36" x14ac:dyDescent="0.2">
      <c r="A145" s="1" t="s">
        <v>505</v>
      </c>
      <c r="B145" s="1" t="s">
        <v>506</v>
      </c>
      <c r="C145" s="66">
        <v>5043</v>
      </c>
      <c r="D145" s="67" t="s">
        <v>1219</v>
      </c>
      <c r="E145" s="252" t="s">
        <v>3155</v>
      </c>
      <c r="F145" s="229">
        <v>1091704.1200000001</v>
      </c>
      <c r="G145" s="229">
        <v>27025</v>
      </c>
      <c r="H145" s="229">
        <v>211509.79</v>
      </c>
      <c r="I145" s="252">
        <v>33858.26</v>
      </c>
      <c r="J145" s="252">
        <v>45192.24</v>
      </c>
      <c r="L145" s="233">
        <v>24300</v>
      </c>
      <c r="N145" s="233">
        <v>16209.52</v>
      </c>
      <c r="Q145" s="252">
        <v>1748544.54</v>
      </c>
      <c r="S145" s="230">
        <v>1883819.56</v>
      </c>
      <c r="U145" s="230">
        <v>677.62</v>
      </c>
      <c r="V145" s="230">
        <v>1013187</v>
      </c>
      <c r="W145" s="230">
        <v>9000</v>
      </c>
      <c r="X145" s="233">
        <v>1308508.24</v>
      </c>
      <c r="AA145" s="233">
        <v>875348.72</v>
      </c>
      <c r="AB145" s="233">
        <v>25876.38</v>
      </c>
      <c r="AE145" s="76">
        <f t="shared" si="9"/>
        <v>1330238.9100000001</v>
      </c>
      <c r="AF145" s="31">
        <f t="shared" si="10"/>
        <v>40509.520000000004</v>
      </c>
      <c r="AG145" s="21">
        <f t="shared" si="13"/>
        <v>1289729.3900000001</v>
      </c>
      <c r="AH145" s="15">
        <f t="shared" si="11"/>
        <v>2906684.18</v>
      </c>
      <c r="AI145" s="16">
        <f t="shared" si="12"/>
        <v>2209733.34</v>
      </c>
      <c r="AJ145" s="26">
        <f t="shared" si="14"/>
        <v>696950.84000000032</v>
      </c>
    </row>
    <row r="146" spans="1:36" x14ac:dyDescent="0.2">
      <c r="A146" s="1" t="s">
        <v>505</v>
      </c>
      <c r="B146" s="1" t="s">
        <v>506</v>
      </c>
      <c r="C146" s="66">
        <v>4781</v>
      </c>
      <c r="D146" s="67" t="s">
        <v>1220</v>
      </c>
      <c r="E146" s="252" t="s">
        <v>3156</v>
      </c>
      <c r="F146" s="229">
        <v>1043065.99</v>
      </c>
      <c r="G146" s="229">
        <v>0</v>
      </c>
      <c r="H146" s="229">
        <v>96711.25</v>
      </c>
      <c r="I146" s="252">
        <v>1137127.97</v>
      </c>
      <c r="J146" s="252">
        <v>76293.009999999995</v>
      </c>
      <c r="L146" s="233">
        <v>21962.5</v>
      </c>
      <c r="Q146" s="252">
        <v>577706.88</v>
      </c>
      <c r="S146" s="230">
        <v>1505250.35</v>
      </c>
      <c r="U146" s="230">
        <v>633.46</v>
      </c>
      <c r="V146" s="230">
        <v>1214604.3</v>
      </c>
      <c r="W146" s="230">
        <v>9000</v>
      </c>
      <c r="X146" s="233">
        <v>1572580.38</v>
      </c>
      <c r="AA146" s="233">
        <v>587667.21</v>
      </c>
      <c r="AB146" s="233">
        <v>79415.960000000006</v>
      </c>
      <c r="AD146" s="233">
        <v>30000</v>
      </c>
      <c r="AE146" s="76">
        <f t="shared" si="9"/>
        <v>1139777.24</v>
      </c>
      <c r="AF146" s="31">
        <f t="shared" si="10"/>
        <v>21962.5</v>
      </c>
      <c r="AG146" s="21">
        <f t="shared" si="13"/>
        <v>1117814.74</v>
      </c>
      <c r="AH146" s="15">
        <f t="shared" si="11"/>
        <v>2729488.1100000003</v>
      </c>
      <c r="AI146" s="16">
        <f t="shared" si="12"/>
        <v>2269663.5499999998</v>
      </c>
      <c r="AJ146" s="26">
        <f t="shared" si="14"/>
        <v>459824.56000000052</v>
      </c>
    </row>
    <row r="147" spans="1:36" x14ac:dyDescent="0.2">
      <c r="A147" s="1" t="s">
        <v>505</v>
      </c>
      <c r="B147" s="1" t="s">
        <v>506</v>
      </c>
      <c r="C147" s="66">
        <v>7022</v>
      </c>
      <c r="D147" s="67" t="s">
        <v>1221</v>
      </c>
      <c r="E147" s="252" t="s">
        <v>3157</v>
      </c>
      <c r="F147" s="229">
        <v>1379252.63</v>
      </c>
      <c r="G147" s="229">
        <v>0</v>
      </c>
      <c r="H147" s="229">
        <v>247777.4</v>
      </c>
      <c r="I147" s="252">
        <v>68937.11</v>
      </c>
      <c r="J147" s="252">
        <v>105141.06</v>
      </c>
      <c r="L147" s="233">
        <v>16700</v>
      </c>
      <c r="N147" s="233">
        <v>15699.08</v>
      </c>
      <c r="Q147" s="252">
        <v>3628551.99</v>
      </c>
      <c r="S147" s="230">
        <v>1748214.01</v>
      </c>
      <c r="U147" s="230">
        <v>1049.26</v>
      </c>
      <c r="V147" s="230">
        <v>1246020.72</v>
      </c>
      <c r="W147" s="230">
        <v>9000</v>
      </c>
      <c r="X147" s="233">
        <v>1578230.72</v>
      </c>
      <c r="AA147" s="233">
        <v>753651.21</v>
      </c>
      <c r="AB147" s="233">
        <v>28368.959999999999</v>
      </c>
      <c r="AE147" s="76">
        <f t="shared" si="9"/>
        <v>1627030.0299999998</v>
      </c>
      <c r="AF147" s="31">
        <f t="shared" si="10"/>
        <v>32399.08</v>
      </c>
      <c r="AG147" s="21">
        <f t="shared" si="13"/>
        <v>1594630.9499999997</v>
      </c>
      <c r="AH147" s="15">
        <f t="shared" si="11"/>
        <v>3004283.99</v>
      </c>
      <c r="AI147" s="16">
        <f t="shared" si="12"/>
        <v>2360250.8899999997</v>
      </c>
      <c r="AJ147" s="26">
        <f t="shared" si="14"/>
        <v>644033.10000000056</v>
      </c>
    </row>
    <row r="148" spans="1:36" x14ac:dyDescent="0.2">
      <c r="A148" s="1" t="s">
        <v>505</v>
      </c>
      <c r="B148" s="1" t="s">
        <v>506</v>
      </c>
      <c r="C148" s="66">
        <v>5099</v>
      </c>
      <c r="D148" s="67" t="s">
        <v>1222</v>
      </c>
      <c r="E148" s="252" t="s">
        <v>3158</v>
      </c>
      <c r="F148" s="229">
        <v>1318323.73</v>
      </c>
      <c r="G148" s="229">
        <v>0</v>
      </c>
      <c r="H148" s="229">
        <v>96077.19</v>
      </c>
      <c r="I148" s="252">
        <v>519574.61</v>
      </c>
      <c r="J148" s="252">
        <v>115978.78</v>
      </c>
      <c r="L148" s="233">
        <v>5400</v>
      </c>
      <c r="N148" s="233">
        <v>212500</v>
      </c>
      <c r="Q148" s="252">
        <v>2252597.11</v>
      </c>
      <c r="S148" s="230">
        <v>1356879.88</v>
      </c>
      <c r="U148" s="230">
        <v>777.38</v>
      </c>
      <c r="V148" s="230">
        <v>786102.1</v>
      </c>
      <c r="W148" s="230">
        <v>18000</v>
      </c>
      <c r="X148" s="233">
        <v>1060096.1000000001</v>
      </c>
      <c r="AA148" s="233">
        <v>450606.37</v>
      </c>
      <c r="AB148" s="233">
        <v>131066.28</v>
      </c>
      <c r="AE148" s="76">
        <f t="shared" si="9"/>
        <v>1414400.92</v>
      </c>
      <c r="AF148" s="31">
        <f t="shared" si="10"/>
        <v>217900</v>
      </c>
      <c r="AG148" s="21">
        <f t="shared" si="13"/>
        <v>1196500.92</v>
      </c>
      <c r="AH148" s="15">
        <f t="shared" si="11"/>
        <v>2161759.36</v>
      </c>
      <c r="AI148" s="16">
        <f t="shared" si="12"/>
        <v>1641768.7500000002</v>
      </c>
      <c r="AJ148" s="26">
        <f t="shared" si="14"/>
        <v>519990.60999999964</v>
      </c>
    </row>
    <row r="149" spans="1:36" x14ac:dyDescent="0.2">
      <c r="A149" s="1" t="s">
        <v>505</v>
      </c>
      <c r="B149" s="1" t="s">
        <v>506</v>
      </c>
      <c r="C149" s="66">
        <v>2341</v>
      </c>
      <c r="D149" s="67" t="s">
        <v>1223</v>
      </c>
      <c r="E149" s="252" t="s">
        <v>3159</v>
      </c>
      <c r="F149" s="229">
        <v>224828.76</v>
      </c>
      <c r="H149" s="229">
        <v>47324.68</v>
      </c>
      <c r="I149" s="252">
        <v>1291046.79</v>
      </c>
      <c r="J149" s="252">
        <v>22036.639999999999</v>
      </c>
      <c r="L149" s="233">
        <v>5500</v>
      </c>
      <c r="N149" s="233">
        <v>214.11</v>
      </c>
      <c r="P149" s="252">
        <v>-330</v>
      </c>
      <c r="Q149" s="252">
        <v>605433.22</v>
      </c>
      <c r="S149" s="230">
        <v>668373.81000000006</v>
      </c>
      <c r="U149" s="230">
        <v>303.17</v>
      </c>
      <c r="V149" s="230">
        <v>602154</v>
      </c>
      <c r="X149" s="233">
        <v>837223</v>
      </c>
      <c r="AA149" s="233">
        <v>345109.76000000001</v>
      </c>
      <c r="AB149" s="233">
        <v>73374</v>
      </c>
      <c r="AD149" s="233">
        <v>30000</v>
      </c>
      <c r="AE149" s="76">
        <f t="shared" si="9"/>
        <v>272153.44</v>
      </c>
      <c r="AF149" s="31">
        <f t="shared" si="10"/>
        <v>5714.11</v>
      </c>
      <c r="AG149" s="21">
        <f t="shared" si="13"/>
        <v>266439.33</v>
      </c>
      <c r="AH149" s="15">
        <f t="shared" si="11"/>
        <v>1270830.98</v>
      </c>
      <c r="AI149" s="16">
        <f t="shared" si="12"/>
        <v>1285706.76</v>
      </c>
      <c r="AJ149" s="26">
        <f t="shared" si="14"/>
        <v>-14875.780000000028</v>
      </c>
    </row>
    <row r="150" spans="1:36" x14ac:dyDescent="0.2">
      <c r="A150" s="1" t="s">
        <v>505</v>
      </c>
      <c r="B150" s="1" t="s">
        <v>506</v>
      </c>
      <c r="C150" s="66">
        <v>1923</v>
      </c>
      <c r="D150" s="67" t="s">
        <v>1224</v>
      </c>
      <c r="E150" s="252" t="s">
        <v>3160</v>
      </c>
      <c r="F150" s="229">
        <v>645032.78</v>
      </c>
      <c r="G150" s="229">
        <v>0</v>
      </c>
      <c r="H150" s="229">
        <v>111995.23</v>
      </c>
      <c r="I150" s="252">
        <v>1308146.8999999999</v>
      </c>
      <c r="J150" s="252">
        <v>37285.620000000003</v>
      </c>
      <c r="L150" s="233">
        <v>9500</v>
      </c>
      <c r="N150" s="233">
        <v>85694.05</v>
      </c>
      <c r="P150" s="252">
        <v>81373.11</v>
      </c>
      <c r="Q150" s="252">
        <v>698047.3</v>
      </c>
      <c r="S150" s="230">
        <v>795382.12</v>
      </c>
      <c r="U150" s="230">
        <v>487.41</v>
      </c>
      <c r="V150" s="230">
        <v>864927</v>
      </c>
      <c r="W150" s="230">
        <v>18000</v>
      </c>
      <c r="X150" s="233">
        <v>1088970</v>
      </c>
      <c r="AA150" s="233">
        <v>318972.39</v>
      </c>
      <c r="AB150" s="233">
        <v>69342.12</v>
      </c>
      <c r="AD150" s="233">
        <v>43130</v>
      </c>
      <c r="AE150" s="76">
        <f t="shared" si="9"/>
        <v>757028.01</v>
      </c>
      <c r="AF150" s="31">
        <f t="shared" si="10"/>
        <v>95194.05</v>
      </c>
      <c r="AG150" s="21">
        <f t="shared" si="13"/>
        <v>661833.96</v>
      </c>
      <c r="AH150" s="15">
        <f t="shared" si="11"/>
        <v>1678796.53</v>
      </c>
      <c r="AI150" s="16">
        <f t="shared" si="12"/>
        <v>1520414.5100000002</v>
      </c>
      <c r="AJ150" s="26">
        <f t="shared" si="14"/>
        <v>158382.01999999979</v>
      </c>
    </row>
    <row r="151" spans="1:36" x14ac:dyDescent="0.2">
      <c r="A151" s="1" t="s">
        <v>505</v>
      </c>
      <c r="B151" s="1" t="s">
        <v>506</v>
      </c>
      <c r="C151" s="66">
        <v>1617</v>
      </c>
      <c r="D151" s="67" t="s">
        <v>1225</v>
      </c>
      <c r="E151" s="252" t="s">
        <v>3161</v>
      </c>
      <c r="F151" s="229">
        <v>339783.71</v>
      </c>
      <c r="G151" s="229">
        <v>0</v>
      </c>
      <c r="H151" s="229">
        <v>82219.490000000005</v>
      </c>
      <c r="I151" s="252">
        <v>927184.4</v>
      </c>
      <c r="J151" s="252">
        <v>32291.02</v>
      </c>
      <c r="L151" s="233">
        <v>5400</v>
      </c>
      <c r="N151" s="233">
        <v>39590.33</v>
      </c>
      <c r="Q151" s="252">
        <v>399608.02</v>
      </c>
      <c r="S151" s="230">
        <v>812336.11</v>
      </c>
      <c r="T151" s="230">
        <v>16000</v>
      </c>
      <c r="V151" s="230">
        <v>583909.9</v>
      </c>
      <c r="W151" s="230">
        <v>9000</v>
      </c>
      <c r="X151" s="233">
        <v>796429.9</v>
      </c>
      <c r="AA151" s="233">
        <v>296399.06</v>
      </c>
      <c r="AB151" s="233">
        <v>55578</v>
      </c>
      <c r="AD151" s="233">
        <v>40000</v>
      </c>
      <c r="AE151" s="76">
        <f t="shared" ref="AE151:AE189" si="15">SUM(F151:H151)</f>
        <v>422003.20000000001</v>
      </c>
      <c r="AF151" s="31">
        <f t="shared" ref="AF151:AF189" si="16">SUM(K151:N151)</f>
        <v>44990.33</v>
      </c>
      <c r="AG151" s="21">
        <f t="shared" si="13"/>
        <v>377012.87</v>
      </c>
      <c r="AH151" s="15">
        <f t="shared" ref="AH151:AH189" si="17">SUM(R151:W151)</f>
        <v>1421246.01</v>
      </c>
      <c r="AI151" s="16">
        <f t="shared" ref="AI151:AI189" si="18">SUM(X151:AD151)</f>
        <v>1188406.96</v>
      </c>
      <c r="AJ151" s="26">
        <f t="shared" si="14"/>
        <v>232839.05000000005</v>
      </c>
    </row>
    <row r="152" spans="1:36" x14ac:dyDescent="0.2">
      <c r="A152" s="1" t="s">
        <v>505</v>
      </c>
      <c r="B152" s="1" t="s">
        <v>506</v>
      </c>
      <c r="C152" s="66">
        <v>1689</v>
      </c>
      <c r="D152" s="67" t="s">
        <v>1226</v>
      </c>
      <c r="E152" s="252" t="s">
        <v>3162</v>
      </c>
      <c r="F152" s="229">
        <v>585474.86</v>
      </c>
      <c r="G152" s="229">
        <v>0</v>
      </c>
      <c r="H152" s="229">
        <v>104357.43</v>
      </c>
      <c r="I152" s="252">
        <v>319079.18</v>
      </c>
      <c r="J152" s="252">
        <v>155847.15</v>
      </c>
      <c r="L152" s="233">
        <v>21000</v>
      </c>
      <c r="N152" s="233">
        <v>82050.460000000006</v>
      </c>
      <c r="P152" s="252">
        <v>25761.17</v>
      </c>
      <c r="Q152" s="252">
        <v>1677902.08</v>
      </c>
      <c r="S152" s="230">
        <v>1033812.88</v>
      </c>
      <c r="U152" s="230">
        <v>181.26</v>
      </c>
      <c r="V152" s="230">
        <v>657129.9</v>
      </c>
      <c r="W152" s="230">
        <v>9000</v>
      </c>
      <c r="X152" s="233">
        <v>954913.9</v>
      </c>
      <c r="AA152" s="233">
        <v>290177.43</v>
      </c>
      <c r="AB152" s="233">
        <v>50571.839999999997</v>
      </c>
      <c r="AD152" s="233">
        <v>30000</v>
      </c>
      <c r="AE152" s="76">
        <f t="shared" si="15"/>
        <v>689832.29</v>
      </c>
      <c r="AF152" s="31">
        <f t="shared" si="16"/>
        <v>103050.46</v>
      </c>
      <c r="AG152" s="21">
        <f t="shared" si="13"/>
        <v>586781.83000000007</v>
      </c>
      <c r="AH152" s="15">
        <f t="shared" si="17"/>
        <v>1700124.04</v>
      </c>
      <c r="AI152" s="16">
        <f t="shared" si="18"/>
        <v>1325663.1700000002</v>
      </c>
      <c r="AJ152" s="26">
        <f t="shared" si="14"/>
        <v>374460.86999999988</v>
      </c>
    </row>
    <row r="153" spans="1:36" x14ac:dyDescent="0.2">
      <c r="A153" s="1" t="s">
        <v>505</v>
      </c>
      <c r="B153" s="1" t="s">
        <v>506</v>
      </c>
      <c r="C153" s="66">
        <v>4089</v>
      </c>
      <c r="D153" s="67" t="s">
        <v>1227</v>
      </c>
      <c r="E153" s="252" t="s">
        <v>3163</v>
      </c>
      <c r="F153" s="229">
        <v>643128</v>
      </c>
      <c r="G153" s="229">
        <v>28210</v>
      </c>
      <c r="H153" s="229">
        <v>189796.7</v>
      </c>
      <c r="I153" s="252">
        <v>887394.83</v>
      </c>
      <c r="J153" s="252">
        <v>78715.77</v>
      </c>
      <c r="L153" s="233">
        <v>14400</v>
      </c>
      <c r="N153" s="233">
        <v>65747.600000000006</v>
      </c>
      <c r="Q153" s="252">
        <v>511906.95</v>
      </c>
      <c r="S153" s="230">
        <v>1524299.52</v>
      </c>
      <c r="U153" s="230">
        <v>188.06</v>
      </c>
      <c r="V153" s="230">
        <v>1559386.5</v>
      </c>
      <c r="W153" s="230">
        <v>36000</v>
      </c>
      <c r="X153" s="233">
        <v>1962096.5</v>
      </c>
      <c r="AA153" s="233">
        <v>480384.15</v>
      </c>
      <c r="AB153" s="233">
        <v>68906.399999999994</v>
      </c>
      <c r="AD153" s="233">
        <v>100000</v>
      </c>
      <c r="AE153" s="76">
        <f t="shared" si="15"/>
        <v>861134.7</v>
      </c>
      <c r="AF153" s="31">
        <f t="shared" si="16"/>
        <v>80147.600000000006</v>
      </c>
      <c r="AG153" s="21">
        <f t="shared" si="13"/>
        <v>780987.1</v>
      </c>
      <c r="AH153" s="15">
        <f t="shared" si="17"/>
        <v>3119874.08</v>
      </c>
      <c r="AI153" s="16">
        <f t="shared" si="18"/>
        <v>2611387.0499999998</v>
      </c>
      <c r="AJ153" s="26">
        <f t="shared" si="14"/>
        <v>508487.03000000026</v>
      </c>
    </row>
    <row r="154" spans="1:36" x14ac:dyDescent="0.2">
      <c r="A154" s="1" t="s">
        <v>505</v>
      </c>
      <c r="B154" s="1" t="s">
        <v>506</v>
      </c>
      <c r="C154" s="66">
        <v>5940</v>
      </c>
      <c r="D154" s="67" t="s">
        <v>1228</v>
      </c>
      <c r="E154" s="252" t="s">
        <v>3164</v>
      </c>
      <c r="F154" s="229">
        <v>1301217.04</v>
      </c>
      <c r="G154" s="229">
        <v>0</v>
      </c>
      <c r="H154" s="229">
        <v>188188</v>
      </c>
      <c r="I154" s="252">
        <v>854791.26</v>
      </c>
      <c r="J154" s="252">
        <v>191079.54</v>
      </c>
      <c r="L154" s="233">
        <v>12725</v>
      </c>
      <c r="N154" s="233">
        <v>155300</v>
      </c>
      <c r="Q154" s="252">
        <v>3252587.34</v>
      </c>
      <c r="S154" s="230">
        <v>1499535.11</v>
      </c>
      <c r="U154" s="230">
        <v>878.65</v>
      </c>
      <c r="V154" s="230">
        <v>1174133.7</v>
      </c>
      <c r="W154" s="230">
        <v>27000</v>
      </c>
      <c r="X154" s="233">
        <v>1575859.7</v>
      </c>
      <c r="AA154" s="233">
        <v>589202.15</v>
      </c>
      <c r="AB154" s="233">
        <v>130437.66</v>
      </c>
      <c r="AE154" s="76">
        <f t="shared" si="15"/>
        <v>1489405.04</v>
      </c>
      <c r="AF154" s="31">
        <f t="shared" si="16"/>
        <v>168025</v>
      </c>
      <c r="AG154" s="21">
        <f t="shared" si="13"/>
        <v>1321380.04</v>
      </c>
      <c r="AH154" s="15">
        <f t="shared" si="17"/>
        <v>2701547.46</v>
      </c>
      <c r="AI154" s="16">
        <f t="shared" si="18"/>
        <v>2295499.5100000002</v>
      </c>
      <c r="AJ154" s="26">
        <f t="shared" si="14"/>
        <v>406047.94999999972</v>
      </c>
    </row>
    <row r="155" spans="1:36" x14ac:dyDescent="0.2">
      <c r="A155" s="1" t="s">
        <v>505</v>
      </c>
      <c r="B155" s="1" t="s">
        <v>506</v>
      </c>
      <c r="C155" s="66">
        <v>3290</v>
      </c>
      <c r="D155" s="67" t="s">
        <v>1229</v>
      </c>
      <c r="E155" s="252" t="s">
        <v>3209</v>
      </c>
      <c r="F155" s="229">
        <v>796285.42</v>
      </c>
      <c r="G155" s="229">
        <v>0</v>
      </c>
      <c r="H155" s="229">
        <v>153561.74</v>
      </c>
      <c r="I155" s="252">
        <v>1639595.48</v>
      </c>
      <c r="J155" s="252">
        <v>124978.05</v>
      </c>
      <c r="L155" s="233">
        <v>5400</v>
      </c>
      <c r="N155" s="233">
        <v>20150</v>
      </c>
      <c r="Q155" s="252">
        <v>2705484.32</v>
      </c>
      <c r="S155" s="230">
        <v>1051192.1499999999</v>
      </c>
      <c r="U155" s="230">
        <v>611.96</v>
      </c>
      <c r="V155" s="230">
        <v>632344</v>
      </c>
      <c r="W155" s="230">
        <v>9000</v>
      </c>
      <c r="X155" s="233">
        <v>881218.08</v>
      </c>
      <c r="AA155" s="233">
        <v>389633.75</v>
      </c>
      <c r="AB155" s="233">
        <v>85295.46</v>
      </c>
      <c r="AE155" s="76">
        <f t="shared" si="15"/>
        <v>949847.16</v>
      </c>
      <c r="AF155" s="31">
        <f t="shared" si="16"/>
        <v>25550</v>
      </c>
      <c r="AG155" s="21">
        <f t="shared" si="13"/>
        <v>924297.16</v>
      </c>
      <c r="AH155" s="15">
        <f t="shared" si="17"/>
        <v>1693148.1099999999</v>
      </c>
      <c r="AI155" s="16">
        <f t="shared" si="18"/>
        <v>1356147.29</v>
      </c>
      <c r="AJ155" s="26">
        <f t="shared" si="14"/>
        <v>337000.81999999983</v>
      </c>
    </row>
    <row r="156" spans="1:36" x14ac:dyDescent="0.2">
      <c r="A156" s="1" t="s">
        <v>509</v>
      </c>
      <c r="B156" s="1" t="s">
        <v>510</v>
      </c>
      <c r="C156" s="66">
        <v>3875</v>
      </c>
      <c r="D156" s="67" t="s">
        <v>1230</v>
      </c>
      <c r="E156" s="252" t="s">
        <v>3165</v>
      </c>
      <c r="F156" s="229">
        <v>493461.56</v>
      </c>
      <c r="H156" s="229">
        <v>71318.05</v>
      </c>
      <c r="I156" s="252">
        <v>438342.98</v>
      </c>
      <c r="J156" s="252">
        <v>325633.11</v>
      </c>
      <c r="L156" s="233">
        <v>56035</v>
      </c>
      <c r="P156" s="252">
        <v>50662.5</v>
      </c>
      <c r="Q156" s="252">
        <v>1733406.94</v>
      </c>
      <c r="S156" s="230">
        <v>932432.25</v>
      </c>
      <c r="T156" s="230">
        <v>215000</v>
      </c>
      <c r="U156" s="230">
        <v>479.05</v>
      </c>
      <c r="V156" s="230">
        <v>1138380</v>
      </c>
      <c r="W156" s="230">
        <v>6100</v>
      </c>
      <c r="X156" s="233">
        <v>1670642</v>
      </c>
      <c r="AA156" s="233">
        <v>361848.93</v>
      </c>
      <c r="AB156" s="233">
        <v>154976.57999999999</v>
      </c>
      <c r="AD156" s="233">
        <v>6120</v>
      </c>
      <c r="AE156" s="76">
        <f t="shared" si="15"/>
        <v>564779.61</v>
      </c>
      <c r="AF156" s="31">
        <f t="shared" si="16"/>
        <v>56035</v>
      </c>
      <c r="AG156" s="21">
        <f t="shared" si="13"/>
        <v>508744.61</v>
      </c>
      <c r="AH156" s="15">
        <f t="shared" si="17"/>
        <v>2292391.2999999998</v>
      </c>
      <c r="AI156" s="16">
        <f t="shared" si="18"/>
        <v>2193587.5099999998</v>
      </c>
      <c r="AJ156" s="26">
        <f t="shared" si="14"/>
        <v>98803.790000000037</v>
      </c>
    </row>
    <row r="157" spans="1:36" x14ac:dyDescent="0.2">
      <c r="A157" s="1" t="s">
        <v>509</v>
      </c>
      <c r="B157" s="1" t="s">
        <v>510</v>
      </c>
      <c r="C157" s="66">
        <v>4209</v>
      </c>
      <c r="D157" s="67" t="s">
        <v>1231</v>
      </c>
      <c r="E157" s="252" t="s">
        <v>3166</v>
      </c>
      <c r="F157" s="229">
        <v>542537.39</v>
      </c>
      <c r="H157" s="229">
        <v>29622.91</v>
      </c>
      <c r="I157" s="252">
        <v>140440.06</v>
      </c>
      <c r="J157" s="252">
        <v>67014.5</v>
      </c>
      <c r="L157" s="233">
        <v>14877.5</v>
      </c>
      <c r="P157" s="252">
        <v>-0.6</v>
      </c>
      <c r="Q157" s="252">
        <v>1890457.72</v>
      </c>
      <c r="S157" s="230">
        <v>662474.6</v>
      </c>
      <c r="T157" s="230">
        <v>275000</v>
      </c>
      <c r="U157" s="230">
        <v>431.1</v>
      </c>
      <c r="V157" s="230">
        <v>583320</v>
      </c>
      <c r="W157" s="230">
        <v>15000</v>
      </c>
      <c r="X157" s="233">
        <v>889798</v>
      </c>
      <c r="AA157" s="233">
        <v>266206.92</v>
      </c>
      <c r="AB157" s="233">
        <v>68029.98</v>
      </c>
      <c r="AE157" s="76">
        <f t="shared" si="15"/>
        <v>572160.30000000005</v>
      </c>
      <c r="AF157" s="31">
        <f t="shared" si="16"/>
        <v>14877.5</v>
      </c>
      <c r="AG157" s="21">
        <f t="shared" si="13"/>
        <v>557282.80000000005</v>
      </c>
      <c r="AH157" s="15">
        <f t="shared" si="17"/>
        <v>1536225.7</v>
      </c>
      <c r="AI157" s="16">
        <f t="shared" si="18"/>
        <v>1224034.8999999999</v>
      </c>
      <c r="AJ157" s="26">
        <f t="shared" si="14"/>
        <v>312190.80000000005</v>
      </c>
    </row>
    <row r="158" spans="1:36" x14ac:dyDescent="0.2">
      <c r="A158" s="1" t="s">
        <v>509</v>
      </c>
      <c r="B158" s="1" t="s">
        <v>510</v>
      </c>
      <c r="C158" s="66">
        <v>5209</v>
      </c>
      <c r="D158" s="67" t="s">
        <v>1232</v>
      </c>
      <c r="E158" s="252" t="s">
        <v>3167</v>
      </c>
      <c r="F158" s="229">
        <v>401947.99</v>
      </c>
      <c r="H158" s="229">
        <v>67231.399999999994</v>
      </c>
      <c r="I158" s="252">
        <v>2123676.1</v>
      </c>
      <c r="J158" s="252">
        <v>187573.25</v>
      </c>
      <c r="L158" s="233">
        <v>20700</v>
      </c>
      <c r="N158" s="233">
        <v>620.09</v>
      </c>
      <c r="P158" s="252">
        <v>63435.14</v>
      </c>
      <c r="Q158" s="252">
        <v>715300.29</v>
      </c>
      <c r="S158" s="230">
        <v>1108748.96</v>
      </c>
      <c r="T158" s="230">
        <v>140000</v>
      </c>
      <c r="U158" s="230">
        <v>606.21</v>
      </c>
      <c r="V158" s="230">
        <v>674080</v>
      </c>
      <c r="W158" s="230">
        <v>9000</v>
      </c>
      <c r="X158" s="233">
        <v>1172929</v>
      </c>
      <c r="AA158" s="233">
        <v>413765.76</v>
      </c>
      <c r="AB158" s="233">
        <v>152494.51</v>
      </c>
      <c r="AE158" s="76">
        <f t="shared" si="15"/>
        <v>469179.39</v>
      </c>
      <c r="AF158" s="31">
        <f t="shared" si="16"/>
        <v>21320.09</v>
      </c>
      <c r="AG158" s="21">
        <f t="shared" si="13"/>
        <v>447859.3</v>
      </c>
      <c r="AH158" s="15">
        <f t="shared" si="17"/>
        <v>1932435.17</v>
      </c>
      <c r="AI158" s="16">
        <f t="shared" si="18"/>
        <v>1739189.27</v>
      </c>
      <c r="AJ158" s="26">
        <f t="shared" si="14"/>
        <v>193245.89999999991</v>
      </c>
    </row>
    <row r="159" spans="1:36" x14ac:dyDescent="0.2">
      <c r="A159" s="1" t="s">
        <v>509</v>
      </c>
      <c r="B159" s="1" t="s">
        <v>510</v>
      </c>
      <c r="C159" s="66">
        <v>5460</v>
      </c>
      <c r="D159" s="67" t="s">
        <v>1233</v>
      </c>
      <c r="E159" s="252" t="s">
        <v>3168</v>
      </c>
      <c r="F159" s="229">
        <v>369840.41</v>
      </c>
      <c r="H159" s="229">
        <v>102248.86</v>
      </c>
      <c r="I159" s="252">
        <v>206070.38</v>
      </c>
      <c r="J159" s="252">
        <v>170374.88</v>
      </c>
      <c r="L159" s="233">
        <v>15900</v>
      </c>
      <c r="N159" s="233">
        <v>651</v>
      </c>
      <c r="P159" s="252">
        <v>-1884</v>
      </c>
      <c r="Q159" s="252">
        <v>1595931.52</v>
      </c>
      <c r="S159" s="230">
        <v>1050707.1599999999</v>
      </c>
      <c r="T159" s="230">
        <v>50000</v>
      </c>
      <c r="U159" s="230">
        <v>698.06</v>
      </c>
      <c r="V159" s="230">
        <v>542140</v>
      </c>
      <c r="X159" s="233">
        <v>1061149</v>
      </c>
      <c r="AA159" s="233">
        <v>477456.36</v>
      </c>
      <c r="AB159" s="233">
        <v>82326.66</v>
      </c>
      <c r="AE159" s="76">
        <f t="shared" si="15"/>
        <v>472089.26999999996</v>
      </c>
      <c r="AF159" s="31">
        <f t="shared" si="16"/>
        <v>16551</v>
      </c>
      <c r="AG159" s="21">
        <f t="shared" si="13"/>
        <v>455538.26999999996</v>
      </c>
      <c r="AH159" s="15">
        <f t="shared" si="17"/>
        <v>1643545.22</v>
      </c>
      <c r="AI159" s="16">
        <f t="shared" si="18"/>
        <v>1620932.0199999998</v>
      </c>
      <c r="AJ159" s="26">
        <f t="shared" si="14"/>
        <v>22613.200000000186</v>
      </c>
    </row>
    <row r="160" spans="1:36" x14ac:dyDescent="0.2">
      <c r="A160" s="1" t="s">
        <v>513</v>
      </c>
      <c r="B160" s="1" t="s">
        <v>514</v>
      </c>
      <c r="C160" s="66">
        <v>2090</v>
      </c>
      <c r="D160" s="67" t="s">
        <v>1234</v>
      </c>
      <c r="E160" s="252" t="s">
        <v>3169</v>
      </c>
      <c r="F160" s="229">
        <v>454323.14</v>
      </c>
      <c r="H160" s="229">
        <v>45060.85</v>
      </c>
      <c r="I160" s="252">
        <v>269522.15000000002</v>
      </c>
      <c r="J160" s="252">
        <v>187600.1</v>
      </c>
      <c r="K160" s="233">
        <v>2000</v>
      </c>
      <c r="L160" s="233">
        <v>53325.5</v>
      </c>
      <c r="N160" s="233">
        <v>0</v>
      </c>
      <c r="P160" s="252">
        <v>11000</v>
      </c>
      <c r="Q160" s="252">
        <v>2218013.29</v>
      </c>
      <c r="S160" s="230">
        <v>559674.49</v>
      </c>
      <c r="T160" s="230">
        <v>149001</v>
      </c>
      <c r="U160" s="230">
        <v>161.55000000000001</v>
      </c>
      <c r="V160" s="230">
        <v>824477.4</v>
      </c>
      <c r="W160" s="230">
        <v>1</v>
      </c>
      <c r="X160" s="233">
        <v>1026257.4</v>
      </c>
      <c r="AA160" s="233">
        <v>183704.98</v>
      </c>
      <c r="AB160" s="233">
        <v>81181.789999999994</v>
      </c>
      <c r="AC160" s="233">
        <v>2984.66</v>
      </c>
      <c r="AE160" s="76">
        <f t="shared" si="15"/>
        <v>499383.99</v>
      </c>
      <c r="AF160" s="31">
        <f t="shared" si="16"/>
        <v>55325.5</v>
      </c>
      <c r="AG160" s="21">
        <f t="shared" si="13"/>
        <v>444058.49</v>
      </c>
      <c r="AH160" s="15">
        <f t="shared" si="17"/>
        <v>1533315.44</v>
      </c>
      <c r="AI160" s="16">
        <f t="shared" si="18"/>
        <v>1294128.83</v>
      </c>
      <c r="AJ160" s="26">
        <f t="shared" si="14"/>
        <v>239186.60999999987</v>
      </c>
    </row>
    <row r="161" spans="1:36" x14ac:dyDescent="0.2">
      <c r="A161" s="1" t="s">
        <v>513</v>
      </c>
      <c r="B161" s="1" t="s">
        <v>514</v>
      </c>
      <c r="C161" s="66">
        <v>3852</v>
      </c>
      <c r="D161" s="67" t="s">
        <v>1235</v>
      </c>
      <c r="E161" s="252" t="s">
        <v>3170</v>
      </c>
      <c r="F161" s="229">
        <v>302546.34000000003</v>
      </c>
      <c r="H161" s="229">
        <v>62080.69</v>
      </c>
      <c r="I161" s="252">
        <v>118251</v>
      </c>
      <c r="J161" s="252">
        <v>527299.37</v>
      </c>
      <c r="N161" s="233">
        <v>847.66</v>
      </c>
      <c r="Q161" s="252">
        <v>1904185.77</v>
      </c>
      <c r="S161" s="230">
        <v>778736.09</v>
      </c>
      <c r="T161" s="230">
        <v>58135</v>
      </c>
      <c r="U161" s="230">
        <v>311.02999999999997</v>
      </c>
      <c r="V161" s="230">
        <v>1418124.8</v>
      </c>
      <c r="W161" s="230">
        <v>1</v>
      </c>
      <c r="X161" s="233">
        <v>1797458.8</v>
      </c>
      <c r="AA161" s="233">
        <v>198378.01</v>
      </c>
      <c r="AB161" s="233">
        <v>115848.34</v>
      </c>
      <c r="AC161" s="233">
        <v>1</v>
      </c>
      <c r="AE161" s="76">
        <f t="shared" si="15"/>
        <v>364627.03</v>
      </c>
      <c r="AF161" s="31">
        <f t="shared" si="16"/>
        <v>847.66</v>
      </c>
      <c r="AG161" s="21">
        <f t="shared" si="13"/>
        <v>363779.37000000005</v>
      </c>
      <c r="AH161" s="15">
        <f t="shared" si="17"/>
        <v>2255307.92</v>
      </c>
      <c r="AI161" s="16">
        <f t="shared" si="18"/>
        <v>2111686.15</v>
      </c>
      <c r="AJ161" s="26">
        <f t="shared" si="14"/>
        <v>143621.77000000002</v>
      </c>
    </row>
    <row r="162" spans="1:36" x14ac:dyDescent="0.2">
      <c r="A162" s="1" t="s">
        <v>513</v>
      </c>
      <c r="B162" s="1" t="s">
        <v>514</v>
      </c>
      <c r="C162" s="66">
        <v>4000</v>
      </c>
      <c r="D162" s="67" t="s">
        <v>1236</v>
      </c>
      <c r="E162" s="252" t="s">
        <v>3171</v>
      </c>
      <c r="F162" s="229">
        <v>171598.39</v>
      </c>
      <c r="H162" s="229">
        <v>33742.33</v>
      </c>
      <c r="I162" s="252">
        <v>373480.45</v>
      </c>
      <c r="J162" s="252">
        <v>590439.06000000006</v>
      </c>
      <c r="N162" s="233">
        <v>66.709999999999994</v>
      </c>
      <c r="Q162" s="252">
        <v>2050038.21</v>
      </c>
      <c r="S162" s="230">
        <v>586842.59</v>
      </c>
      <c r="T162" s="230">
        <v>31575</v>
      </c>
      <c r="U162" s="230">
        <v>282.2</v>
      </c>
      <c r="V162" s="230">
        <v>795814</v>
      </c>
      <c r="X162" s="233">
        <v>1076351</v>
      </c>
      <c r="AA162" s="233">
        <v>239654.93</v>
      </c>
      <c r="AB162" s="233">
        <v>121828.17</v>
      </c>
      <c r="AC162" s="233">
        <v>17</v>
      </c>
      <c r="AE162" s="76">
        <f t="shared" si="15"/>
        <v>205340.72000000003</v>
      </c>
      <c r="AF162" s="31">
        <f t="shared" si="16"/>
        <v>66.709999999999994</v>
      </c>
      <c r="AG162" s="21">
        <f t="shared" si="13"/>
        <v>205274.01000000004</v>
      </c>
      <c r="AH162" s="15">
        <f t="shared" si="17"/>
        <v>1414513.79</v>
      </c>
      <c r="AI162" s="16">
        <f t="shared" si="18"/>
        <v>1437851.0999999999</v>
      </c>
      <c r="AJ162" s="26">
        <f t="shared" si="14"/>
        <v>-23337.309999999823</v>
      </c>
    </row>
    <row r="163" spans="1:36" x14ac:dyDescent="0.2">
      <c r="A163" s="1" t="s">
        <v>513</v>
      </c>
      <c r="B163" s="1" t="s">
        <v>514</v>
      </c>
      <c r="C163" s="66">
        <v>5502</v>
      </c>
      <c r="D163" s="67" t="s">
        <v>1237</v>
      </c>
      <c r="E163" s="252" t="s">
        <v>3172</v>
      </c>
      <c r="F163" s="229">
        <v>357679.43</v>
      </c>
      <c r="H163" s="229">
        <v>60396.62</v>
      </c>
      <c r="I163" s="252">
        <v>1579190.72</v>
      </c>
      <c r="J163" s="252">
        <v>298442.81</v>
      </c>
      <c r="N163" s="233">
        <v>3960</v>
      </c>
      <c r="P163" s="252">
        <v>1</v>
      </c>
      <c r="Q163" s="252">
        <v>345682.71</v>
      </c>
      <c r="S163" s="230">
        <v>1021385.53</v>
      </c>
      <c r="T163" s="230">
        <v>139700</v>
      </c>
      <c r="U163" s="230">
        <v>551.70000000000005</v>
      </c>
      <c r="V163" s="230">
        <v>1203552</v>
      </c>
      <c r="X163" s="233">
        <v>1599772</v>
      </c>
      <c r="AA163" s="233">
        <v>601180.88</v>
      </c>
      <c r="AB163" s="233">
        <v>215532.5</v>
      </c>
      <c r="AC163" s="233">
        <v>83568.05</v>
      </c>
      <c r="AE163" s="76">
        <f t="shared" si="15"/>
        <v>418076.05</v>
      </c>
      <c r="AF163" s="31">
        <f t="shared" si="16"/>
        <v>3960</v>
      </c>
      <c r="AG163" s="21">
        <f t="shared" si="13"/>
        <v>414116.05</v>
      </c>
      <c r="AH163" s="15">
        <f t="shared" si="17"/>
        <v>2365189.23</v>
      </c>
      <c r="AI163" s="16">
        <f t="shared" si="18"/>
        <v>2500053.4299999997</v>
      </c>
      <c r="AJ163" s="26">
        <f t="shared" si="14"/>
        <v>-134864.19999999972</v>
      </c>
    </row>
    <row r="164" spans="1:36" x14ac:dyDescent="0.2">
      <c r="A164" s="1" t="s">
        <v>517</v>
      </c>
      <c r="B164" s="1" t="s">
        <v>518</v>
      </c>
      <c r="C164" s="66">
        <v>2505</v>
      </c>
      <c r="D164" s="67" t="s">
        <v>1238</v>
      </c>
      <c r="E164" s="252" t="s">
        <v>3173</v>
      </c>
      <c r="F164" s="229">
        <v>413330.17</v>
      </c>
      <c r="H164" s="229">
        <v>58707.9</v>
      </c>
      <c r="I164" s="252">
        <v>809202.03</v>
      </c>
      <c r="J164" s="252">
        <v>230530.1</v>
      </c>
      <c r="L164" s="233">
        <v>11361.65</v>
      </c>
      <c r="N164" s="233">
        <v>4.68</v>
      </c>
      <c r="Q164" s="252">
        <v>633085.80000000005</v>
      </c>
      <c r="S164" s="230">
        <v>419058.26</v>
      </c>
      <c r="U164" s="230">
        <v>621.6</v>
      </c>
      <c r="V164" s="230">
        <v>593820</v>
      </c>
      <c r="W164" s="230">
        <v>15050</v>
      </c>
      <c r="X164" s="233">
        <v>763606</v>
      </c>
      <c r="AA164" s="233">
        <v>287974.75</v>
      </c>
      <c r="AB164" s="233">
        <v>93496.68</v>
      </c>
      <c r="AE164" s="76">
        <f t="shared" si="15"/>
        <v>472038.07</v>
      </c>
      <c r="AF164" s="31">
        <f t="shared" si="16"/>
        <v>11366.33</v>
      </c>
      <c r="AG164" s="21">
        <f t="shared" si="13"/>
        <v>460671.74</v>
      </c>
      <c r="AH164" s="15">
        <f t="shared" si="17"/>
        <v>1028549.86</v>
      </c>
      <c r="AI164" s="16">
        <f t="shared" si="18"/>
        <v>1145077.43</v>
      </c>
      <c r="AJ164" s="26">
        <f t="shared" si="14"/>
        <v>-116527.56999999995</v>
      </c>
    </row>
    <row r="165" spans="1:36" x14ac:dyDescent="0.2">
      <c r="A165" s="1" t="s">
        <v>517</v>
      </c>
      <c r="B165" s="1" t="s">
        <v>518</v>
      </c>
      <c r="C165" s="66">
        <v>3733</v>
      </c>
      <c r="D165" s="67" t="s">
        <v>1239</v>
      </c>
      <c r="E165" s="252" t="s">
        <v>3174</v>
      </c>
      <c r="F165" s="229">
        <v>1152253.22</v>
      </c>
      <c r="H165" s="229">
        <v>33363.21</v>
      </c>
      <c r="I165" s="252">
        <v>78460.11</v>
      </c>
      <c r="J165" s="252">
        <v>257954.33</v>
      </c>
      <c r="K165" s="233">
        <v>1500</v>
      </c>
      <c r="L165" s="233">
        <v>49797.02</v>
      </c>
      <c r="N165" s="233">
        <v>0</v>
      </c>
      <c r="P165" s="252">
        <v>46.73</v>
      </c>
      <c r="Q165" s="252">
        <v>1315994.6399999999</v>
      </c>
      <c r="S165" s="230">
        <v>627368.48</v>
      </c>
      <c r="T165" s="230">
        <v>63000</v>
      </c>
      <c r="U165" s="230">
        <v>1731.9</v>
      </c>
      <c r="V165" s="230">
        <v>1068962</v>
      </c>
      <c r="W165" s="230">
        <v>109162</v>
      </c>
      <c r="X165" s="233">
        <v>1354744</v>
      </c>
      <c r="AA165" s="233">
        <v>478822.6</v>
      </c>
      <c r="AB165" s="233">
        <v>22863.79</v>
      </c>
      <c r="AE165" s="76">
        <f t="shared" si="15"/>
        <v>1185616.43</v>
      </c>
      <c r="AF165" s="31">
        <f t="shared" si="16"/>
        <v>51297.02</v>
      </c>
      <c r="AG165" s="21">
        <f t="shared" si="13"/>
        <v>1134319.4099999999</v>
      </c>
      <c r="AH165" s="15">
        <f t="shared" si="17"/>
        <v>1870224.38</v>
      </c>
      <c r="AI165" s="16">
        <f t="shared" si="18"/>
        <v>1856430.3900000001</v>
      </c>
      <c r="AJ165" s="26">
        <f t="shared" si="14"/>
        <v>13793.989999999758</v>
      </c>
    </row>
    <row r="166" spans="1:36" x14ac:dyDescent="0.2">
      <c r="A166" s="1" t="s">
        <v>517</v>
      </c>
      <c r="B166" s="1" t="s">
        <v>518</v>
      </c>
      <c r="C166" s="66">
        <v>5221</v>
      </c>
      <c r="D166" s="67" t="s">
        <v>1240</v>
      </c>
      <c r="E166" s="252" t="s">
        <v>3175</v>
      </c>
      <c r="F166" s="229">
        <v>449399.09</v>
      </c>
      <c r="H166" s="229">
        <v>52761.57</v>
      </c>
      <c r="I166" s="252">
        <v>102004.22</v>
      </c>
      <c r="J166" s="252">
        <v>627382.48</v>
      </c>
      <c r="K166" s="233">
        <v>9303</v>
      </c>
      <c r="L166" s="233">
        <v>44504</v>
      </c>
      <c r="N166" s="233">
        <v>35.340000000000003</v>
      </c>
      <c r="Q166" s="252">
        <v>1954472.19</v>
      </c>
      <c r="S166" s="230">
        <v>717862.44</v>
      </c>
      <c r="T166" s="230">
        <v>50000</v>
      </c>
      <c r="U166" s="230">
        <v>623.34</v>
      </c>
      <c r="V166" s="230">
        <v>998300</v>
      </c>
      <c r="W166" s="230">
        <v>21070</v>
      </c>
      <c r="X166" s="233">
        <v>1262430</v>
      </c>
      <c r="AA166" s="233">
        <v>409162.06</v>
      </c>
      <c r="AB166" s="233">
        <v>104787.48</v>
      </c>
      <c r="AE166" s="76">
        <f t="shared" si="15"/>
        <v>502160.66000000003</v>
      </c>
      <c r="AF166" s="31">
        <f t="shared" si="16"/>
        <v>53842.34</v>
      </c>
      <c r="AG166" s="21">
        <f t="shared" si="13"/>
        <v>448318.32000000007</v>
      </c>
      <c r="AH166" s="15">
        <f t="shared" si="17"/>
        <v>1787855.7799999998</v>
      </c>
      <c r="AI166" s="16">
        <f t="shared" si="18"/>
        <v>1776379.54</v>
      </c>
      <c r="AJ166" s="26">
        <f t="shared" si="14"/>
        <v>11476.239999999758</v>
      </c>
    </row>
    <row r="167" spans="1:36" x14ac:dyDescent="0.2">
      <c r="A167" s="1" t="s">
        <v>517</v>
      </c>
      <c r="B167" s="1" t="s">
        <v>518</v>
      </c>
      <c r="C167" s="66">
        <v>2747</v>
      </c>
      <c r="D167" s="67" t="s">
        <v>1241</v>
      </c>
      <c r="E167" s="252" t="s">
        <v>3176</v>
      </c>
      <c r="F167" s="229">
        <v>479153.86</v>
      </c>
      <c r="H167" s="229">
        <v>39369.49</v>
      </c>
      <c r="I167" s="252">
        <v>421433.1</v>
      </c>
      <c r="J167" s="252">
        <v>49628.57</v>
      </c>
      <c r="K167" s="233">
        <v>20510</v>
      </c>
      <c r="L167" s="233">
        <v>55919</v>
      </c>
      <c r="N167" s="233">
        <v>31.15</v>
      </c>
      <c r="P167" s="252">
        <v>13800</v>
      </c>
      <c r="Q167" s="252">
        <v>1659140.58</v>
      </c>
      <c r="S167" s="230">
        <v>636512.63</v>
      </c>
      <c r="T167" s="230">
        <v>16000</v>
      </c>
      <c r="U167" s="230">
        <v>674.47</v>
      </c>
      <c r="V167" s="230">
        <v>848612</v>
      </c>
      <c r="W167" s="230">
        <v>15000</v>
      </c>
      <c r="X167" s="233">
        <v>1042709</v>
      </c>
      <c r="AA167" s="233">
        <v>341069.1</v>
      </c>
      <c r="AB167" s="233">
        <v>65718.3</v>
      </c>
      <c r="AE167" s="76">
        <f t="shared" si="15"/>
        <v>518523.35</v>
      </c>
      <c r="AF167" s="31">
        <f t="shared" si="16"/>
        <v>76460.149999999994</v>
      </c>
      <c r="AG167" s="21">
        <f t="shared" si="13"/>
        <v>442063.19999999995</v>
      </c>
      <c r="AH167" s="15">
        <f t="shared" si="17"/>
        <v>1516799.1</v>
      </c>
      <c r="AI167" s="16">
        <f t="shared" si="18"/>
        <v>1449496.4000000001</v>
      </c>
      <c r="AJ167" s="26">
        <f t="shared" si="14"/>
        <v>67302.699999999953</v>
      </c>
    </row>
    <row r="168" spans="1:36" x14ac:dyDescent="0.2">
      <c r="A168" s="1" t="s">
        <v>517</v>
      </c>
      <c r="B168" s="1" t="s">
        <v>518</v>
      </c>
      <c r="C168" s="66">
        <v>3860</v>
      </c>
      <c r="D168" s="67" t="s">
        <v>1242</v>
      </c>
      <c r="E168" s="252" t="s">
        <v>3177</v>
      </c>
      <c r="F168" s="229">
        <v>119853.54</v>
      </c>
      <c r="H168" s="229">
        <v>76399.14</v>
      </c>
      <c r="I168" s="252">
        <v>309548.38</v>
      </c>
      <c r="J168" s="252">
        <v>131355.51999999999</v>
      </c>
      <c r="K168" s="233">
        <v>17880</v>
      </c>
      <c r="L168" s="233">
        <v>18525</v>
      </c>
      <c r="N168" s="233">
        <v>380.98</v>
      </c>
      <c r="Q168" s="252">
        <v>3430123.36</v>
      </c>
      <c r="S168" s="230">
        <v>641671.5</v>
      </c>
      <c r="V168" s="230">
        <v>1351800</v>
      </c>
      <c r="W168" s="230">
        <v>27245</v>
      </c>
      <c r="X168" s="233">
        <v>1612800</v>
      </c>
      <c r="AA168" s="233">
        <v>454487.52</v>
      </c>
      <c r="AB168" s="233">
        <v>99322.29</v>
      </c>
      <c r="AE168" s="76">
        <f t="shared" si="15"/>
        <v>196252.68</v>
      </c>
      <c r="AF168" s="31">
        <f t="shared" si="16"/>
        <v>36785.980000000003</v>
      </c>
      <c r="AG168" s="21">
        <f t="shared" si="13"/>
        <v>159466.69999999998</v>
      </c>
      <c r="AH168" s="15">
        <f t="shared" si="17"/>
        <v>2020716.5</v>
      </c>
      <c r="AI168" s="16">
        <f t="shared" si="18"/>
        <v>2166609.81</v>
      </c>
      <c r="AJ168" s="26">
        <f t="shared" si="14"/>
        <v>-145893.31000000006</v>
      </c>
    </row>
    <row r="169" spans="1:36" x14ac:dyDescent="0.2">
      <c r="A169" s="1" t="s">
        <v>521</v>
      </c>
      <c r="B169" s="1" t="s">
        <v>522</v>
      </c>
      <c r="C169" s="66">
        <v>992</v>
      </c>
      <c r="D169" s="67" t="s">
        <v>1243</v>
      </c>
      <c r="E169" s="252" t="s">
        <v>3178</v>
      </c>
      <c r="F169" s="229">
        <v>580543.44999999995</v>
      </c>
      <c r="G169" s="229">
        <v>6760</v>
      </c>
      <c r="H169" s="229">
        <v>67338.7</v>
      </c>
      <c r="I169" s="252">
        <v>431732.87</v>
      </c>
      <c r="J169" s="252">
        <v>106971.89</v>
      </c>
      <c r="N169" s="233">
        <v>1060.56</v>
      </c>
      <c r="Q169" s="252">
        <v>2074034.47</v>
      </c>
      <c r="S169" s="230">
        <v>737858.33</v>
      </c>
      <c r="U169" s="230">
        <v>676.9</v>
      </c>
      <c r="V169" s="230">
        <v>608070</v>
      </c>
      <c r="X169" s="233">
        <v>914256</v>
      </c>
      <c r="AA169" s="233">
        <v>289042.87</v>
      </c>
      <c r="AB169" s="233">
        <v>16652.16</v>
      </c>
      <c r="AE169" s="76">
        <f t="shared" si="15"/>
        <v>654642.14999999991</v>
      </c>
      <c r="AF169" s="31">
        <f t="shared" si="16"/>
        <v>1060.56</v>
      </c>
      <c r="AG169" s="21">
        <f t="shared" si="13"/>
        <v>653581.58999999985</v>
      </c>
      <c r="AH169" s="15">
        <f t="shared" si="17"/>
        <v>1346605.23</v>
      </c>
      <c r="AI169" s="16">
        <f t="shared" si="18"/>
        <v>1219951.03</v>
      </c>
      <c r="AJ169" s="26">
        <f t="shared" si="14"/>
        <v>126654.19999999995</v>
      </c>
    </row>
    <row r="170" spans="1:36" x14ac:dyDescent="0.2">
      <c r="A170" s="1" t="s">
        <v>521</v>
      </c>
      <c r="B170" s="1" t="s">
        <v>522</v>
      </c>
      <c r="C170" s="66">
        <v>5690</v>
      </c>
      <c r="D170" s="67" t="s">
        <v>1244</v>
      </c>
      <c r="E170" s="252" t="s">
        <v>3179</v>
      </c>
      <c r="F170" s="229">
        <v>818197.52</v>
      </c>
      <c r="H170" s="229">
        <v>46358.07</v>
      </c>
      <c r="I170" s="252">
        <v>156702.39000000001</v>
      </c>
      <c r="J170" s="252">
        <v>619802.06000000006</v>
      </c>
      <c r="N170" s="233">
        <v>1377.97</v>
      </c>
      <c r="P170" s="252">
        <v>642948.25</v>
      </c>
      <c r="Q170" s="252">
        <v>2188176.4900000002</v>
      </c>
      <c r="S170" s="230">
        <v>1158584.43</v>
      </c>
      <c r="U170" s="230">
        <v>903.81</v>
      </c>
      <c r="V170" s="230">
        <v>874460</v>
      </c>
      <c r="X170" s="233">
        <v>1289632</v>
      </c>
      <c r="AA170" s="233">
        <v>509120.61</v>
      </c>
      <c r="AB170" s="233">
        <v>85145.7</v>
      </c>
      <c r="AE170" s="76">
        <f t="shared" si="15"/>
        <v>864555.59</v>
      </c>
      <c r="AF170" s="31">
        <f t="shared" si="16"/>
        <v>1377.97</v>
      </c>
      <c r="AG170" s="21">
        <f t="shared" si="13"/>
        <v>863177.62</v>
      </c>
      <c r="AH170" s="15">
        <f t="shared" si="17"/>
        <v>2033948.24</v>
      </c>
      <c r="AI170" s="16">
        <f t="shared" si="18"/>
        <v>1883898.3099999998</v>
      </c>
      <c r="AJ170" s="26">
        <f t="shared" si="14"/>
        <v>150049.93000000017</v>
      </c>
    </row>
    <row r="171" spans="1:36" x14ac:dyDescent="0.2">
      <c r="A171" s="1" t="s">
        <v>521</v>
      </c>
      <c r="B171" s="1" t="s">
        <v>522</v>
      </c>
      <c r="C171" s="66">
        <v>3265</v>
      </c>
      <c r="D171" s="67" t="s">
        <v>1245</v>
      </c>
      <c r="E171" s="252" t="s">
        <v>3180</v>
      </c>
      <c r="F171" s="229">
        <v>454515.77</v>
      </c>
      <c r="H171" s="229">
        <v>51732.03</v>
      </c>
      <c r="I171" s="252">
        <v>395085.99</v>
      </c>
      <c r="J171" s="252">
        <v>665987.27</v>
      </c>
      <c r="N171" s="233">
        <v>197</v>
      </c>
      <c r="Q171" s="252">
        <v>1890317.34</v>
      </c>
      <c r="S171" s="230">
        <v>678682.87</v>
      </c>
      <c r="U171" s="230">
        <v>577.98</v>
      </c>
      <c r="V171" s="230">
        <v>742080</v>
      </c>
      <c r="W171" s="230">
        <v>2000</v>
      </c>
      <c r="X171" s="233">
        <v>971988</v>
      </c>
      <c r="AA171" s="233">
        <v>430945.41</v>
      </c>
      <c r="AB171" s="233">
        <v>40239.660000000003</v>
      </c>
      <c r="AE171" s="76">
        <f t="shared" si="15"/>
        <v>506247.80000000005</v>
      </c>
      <c r="AF171" s="31">
        <f t="shared" si="16"/>
        <v>197</v>
      </c>
      <c r="AG171" s="21">
        <f t="shared" si="13"/>
        <v>506050.80000000005</v>
      </c>
      <c r="AH171" s="15">
        <f t="shared" si="17"/>
        <v>1423340.85</v>
      </c>
      <c r="AI171" s="16">
        <f t="shared" si="18"/>
        <v>1443173.0699999998</v>
      </c>
      <c r="AJ171" s="26">
        <f t="shared" si="14"/>
        <v>-19832.219999999739</v>
      </c>
    </row>
    <row r="172" spans="1:36" x14ac:dyDescent="0.2">
      <c r="A172" s="1" t="s">
        <v>521</v>
      </c>
      <c r="B172" s="1" t="s">
        <v>522</v>
      </c>
      <c r="C172" s="66">
        <v>5131</v>
      </c>
      <c r="D172" s="67" t="s">
        <v>1246</v>
      </c>
      <c r="E172" s="252" t="s">
        <v>3181</v>
      </c>
      <c r="F172" s="229">
        <v>943934.04</v>
      </c>
      <c r="G172" s="229">
        <v>6760</v>
      </c>
      <c r="H172" s="229">
        <v>48419.06</v>
      </c>
      <c r="I172" s="252">
        <v>432666.86</v>
      </c>
      <c r="J172" s="252">
        <v>94784.27</v>
      </c>
      <c r="N172" s="233">
        <v>1151.17</v>
      </c>
      <c r="Q172" s="252">
        <v>2400624.13</v>
      </c>
      <c r="S172" s="230">
        <v>954002.36</v>
      </c>
      <c r="T172" s="230">
        <v>177880</v>
      </c>
      <c r="U172" s="230">
        <v>878.89</v>
      </c>
      <c r="V172" s="230">
        <v>1205260</v>
      </c>
      <c r="W172" s="230">
        <v>3000</v>
      </c>
      <c r="X172" s="233">
        <v>1473952</v>
      </c>
      <c r="AA172" s="233">
        <v>415727.15</v>
      </c>
      <c r="AB172" s="233">
        <v>99043.78</v>
      </c>
      <c r="AE172" s="76">
        <f t="shared" si="15"/>
        <v>999113.10000000009</v>
      </c>
      <c r="AF172" s="31">
        <f t="shared" si="16"/>
        <v>1151.17</v>
      </c>
      <c r="AG172" s="21">
        <f t="shared" si="13"/>
        <v>997961.93</v>
      </c>
      <c r="AH172" s="15">
        <f t="shared" si="17"/>
        <v>2341021.25</v>
      </c>
      <c r="AI172" s="16">
        <f t="shared" si="18"/>
        <v>1988722.93</v>
      </c>
      <c r="AJ172" s="26">
        <f t="shared" si="14"/>
        <v>352298.32000000007</v>
      </c>
    </row>
    <row r="173" spans="1:36" x14ac:dyDescent="0.2">
      <c r="A173" s="1" t="s">
        <v>521</v>
      </c>
      <c r="B173" s="1" t="s">
        <v>522</v>
      </c>
      <c r="C173" s="66">
        <v>3470</v>
      </c>
      <c r="D173" s="67" t="s">
        <v>1247</v>
      </c>
      <c r="E173" s="252" t="s">
        <v>3182</v>
      </c>
      <c r="F173" s="229">
        <v>1379061.87</v>
      </c>
      <c r="H173" s="229">
        <v>63094.79</v>
      </c>
      <c r="I173" s="252">
        <v>108274</v>
      </c>
      <c r="J173" s="252">
        <v>403875.24</v>
      </c>
      <c r="N173" s="233">
        <v>616.98</v>
      </c>
      <c r="P173" s="252">
        <v>0.05</v>
      </c>
      <c r="Q173" s="252">
        <v>1658240.02</v>
      </c>
      <c r="S173" s="230">
        <v>1390038.91</v>
      </c>
      <c r="T173" s="230">
        <v>61450</v>
      </c>
      <c r="U173" s="230">
        <v>1394.73</v>
      </c>
      <c r="V173" s="230">
        <v>843290</v>
      </c>
      <c r="W173" s="230">
        <v>1500</v>
      </c>
      <c r="X173" s="233">
        <v>1288550</v>
      </c>
      <c r="AA173" s="233">
        <v>536991.11</v>
      </c>
      <c r="AB173" s="233">
        <v>84418.91</v>
      </c>
      <c r="AE173" s="76">
        <f t="shared" si="15"/>
        <v>1442156.6600000001</v>
      </c>
      <c r="AF173" s="31">
        <f t="shared" si="16"/>
        <v>616.98</v>
      </c>
      <c r="AG173" s="21">
        <f t="shared" si="13"/>
        <v>1441539.6800000002</v>
      </c>
      <c r="AH173" s="15">
        <f t="shared" si="17"/>
        <v>2297673.6399999997</v>
      </c>
      <c r="AI173" s="16">
        <f t="shared" si="18"/>
        <v>1909960.0199999998</v>
      </c>
      <c r="AJ173" s="26">
        <f t="shared" si="14"/>
        <v>387713.61999999988</v>
      </c>
    </row>
    <row r="174" spans="1:36" x14ac:dyDescent="0.2">
      <c r="A174" s="1" t="s">
        <v>521</v>
      </c>
      <c r="B174" s="1" t="s">
        <v>522</v>
      </c>
      <c r="C174" s="66">
        <v>6314</v>
      </c>
      <c r="D174" s="67" t="s">
        <v>1248</v>
      </c>
      <c r="E174" s="252" t="s">
        <v>3183</v>
      </c>
      <c r="F174" s="229">
        <v>1025527.4</v>
      </c>
      <c r="H174" s="229">
        <v>54521.25</v>
      </c>
      <c r="I174" s="252">
        <v>411990.82</v>
      </c>
      <c r="J174" s="252">
        <v>79830.429999999993</v>
      </c>
      <c r="N174" s="233">
        <v>552.20000000000005</v>
      </c>
      <c r="P174" s="252">
        <v>23473.56</v>
      </c>
      <c r="Q174" s="252">
        <v>2400624.13</v>
      </c>
      <c r="S174" s="230">
        <v>1556854.14</v>
      </c>
      <c r="U174" s="230">
        <v>893.31</v>
      </c>
      <c r="V174" s="230">
        <v>844650</v>
      </c>
      <c r="W174" s="230">
        <v>5100</v>
      </c>
      <c r="X174" s="233">
        <v>1296237.8400000001</v>
      </c>
      <c r="AA174" s="233">
        <v>611524.74</v>
      </c>
      <c r="AB174" s="233">
        <v>55151.34</v>
      </c>
      <c r="AE174" s="76">
        <f t="shared" si="15"/>
        <v>1080048.6499999999</v>
      </c>
      <c r="AF174" s="31">
        <f t="shared" si="16"/>
        <v>552.20000000000005</v>
      </c>
      <c r="AG174" s="21">
        <f t="shared" si="13"/>
        <v>1079496.45</v>
      </c>
      <c r="AH174" s="15">
        <f t="shared" si="17"/>
        <v>2407497.4500000002</v>
      </c>
      <c r="AI174" s="16">
        <f t="shared" si="18"/>
        <v>1962913.9200000002</v>
      </c>
      <c r="AJ174" s="26">
        <f t="shared" si="14"/>
        <v>444583.53</v>
      </c>
    </row>
    <row r="175" spans="1:36" x14ac:dyDescent="0.2">
      <c r="A175" s="1" t="s">
        <v>525</v>
      </c>
      <c r="B175" s="1" t="s">
        <v>526</v>
      </c>
      <c r="C175" s="66">
        <v>4818</v>
      </c>
      <c r="D175" s="67" t="s">
        <v>1249</v>
      </c>
      <c r="E175" s="252" t="s">
        <v>3184</v>
      </c>
      <c r="F175" s="229">
        <v>1405381.81</v>
      </c>
      <c r="H175" s="229">
        <v>128108.09</v>
      </c>
      <c r="I175" s="252">
        <v>116077.87</v>
      </c>
      <c r="J175" s="252">
        <v>67967.7</v>
      </c>
      <c r="N175" s="233">
        <v>65.42</v>
      </c>
      <c r="Q175" s="252">
        <v>1908740.29</v>
      </c>
      <c r="R175" s="230">
        <v>1246.73</v>
      </c>
      <c r="S175" s="230">
        <v>847673.56</v>
      </c>
      <c r="T175" s="230">
        <v>336060</v>
      </c>
      <c r="V175" s="230">
        <v>940172</v>
      </c>
      <c r="W175" s="230">
        <v>232105.5</v>
      </c>
      <c r="X175" s="233">
        <v>1261406</v>
      </c>
      <c r="AA175" s="233">
        <v>349138.58</v>
      </c>
      <c r="AB175" s="233">
        <v>32404.14</v>
      </c>
      <c r="AE175" s="76">
        <f t="shared" si="15"/>
        <v>1533489.9000000001</v>
      </c>
      <c r="AF175" s="31">
        <f t="shared" si="16"/>
        <v>65.42</v>
      </c>
      <c r="AG175" s="21">
        <f t="shared" si="13"/>
        <v>1533424.4800000002</v>
      </c>
      <c r="AH175" s="15">
        <f t="shared" si="17"/>
        <v>2357257.79</v>
      </c>
      <c r="AI175" s="16">
        <f t="shared" si="18"/>
        <v>1642948.72</v>
      </c>
      <c r="AJ175" s="26">
        <f t="shared" si="14"/>
        <v>714309.07000000007</v>
      </c>
    </row>
    <row r="176" spans="1:36" x14ac:dyDescent="0.2">
      <c r="A176" s="1" t="s">
        <v>525</v>
      </c>
      <c r="B176" s="1" t="s">
        <v>526</v>
      </c>
      <c r="C176" s="66">
        <v>3493</v>
      </c>
      <c r="D176" s="67" t="s">
        <v>1250</v>
      </c>
      <c r="E176" s="252" t="s">
        <v>3185</v>
      </c>
      <c r="F176" s="229">
        <v>1039186.49</v>
      </c>
      <c r="H176" s="229">
        <v>82554.52</v>
      </c>
      <c r="I176" s="252">
        <v>348694.73</v>
      </c>
      <c r="J176" s="252">
        <v>150052.34</v>
      </c>
      <c r="N176" s="233">
        <v>660.62</v>
      </c>
      <c r="P176" s="252">
        <v>246.5</v>
      </c>
      <c r="Q176" s="252">
        <v>2036218.61</v>
      </c>
      <c r="R176" s="230">
        <v>62.77</v>
      </c>
      <c r="S176" s="230">
        <v>1111782.78</v>
      </c>
      <c r="T176" s="230">
        <v>80000</v>
      </c>
      <c r="U176" s="230">
        <v>996.29</v>
      </c>
      <c r="V176" s="230">
        <v>838733.31</v>
      </c>
      <c r="W176" s="230">
        <v>5800</v>
      </c>
      <c r="X176" s="233">
        <v>1227167.31</v>
      </c>
      <c r="AA176" s="233">
        <v>431172.99</v>
      </c>
      <c r="AB176" s="233">
        <v>111984.1</v>
      </c>
      <c r="AE176" s="76">
        <f t="shared" si="15"/>
        <v>1121741.01</v>
      </c>
      <c r="AF176" s="31">
        <f t="shared" si="16"/>
        <v>660.62</v>
      </c>
      <c r="AG176" s="21">
        <f t="shared" si="13"/>
        <v>1121080.3899999999</v>
      </c>
      <c r="AH176" s="15">
        <f t="shared" si="17"/>
        <v>2037375.1500000001</v>
      </c>
      <c r="AI176" s="16">
        <f t="shared" si="18"/>
        <v>1770324.4000000001</v>
      </c>
      <c r="AJ176" s="26">
        <f t="shared" si="14"/>
        <v>267050.75</v>
      </c>
    </row>
    <row r="177" spans="1:36" x14ac:dyDescent="0.2">
      <c r="A177" s="1" t="s">
        <v>525</v>
      </c>
      <c r="B177" s="1" t="s">
        <v>526</v>
      </c>
      <c r="C177" s="66">
        <v>2171</v>
      </c>
      <c r="D177" s="67" t="s">
        <v>1251</v>
      </c>
      <c r="E177" s="252" t="s">
        <v>3186</v>
      </c>
      <c r="F177" s="229">
        <v>874777.89</v>
      </c>
      <c r="H177" s="229">
        <v>112047.41</v>
      </c>
      <c r="I177" s="252">
        <v>-317.61</v>
      </c>
      <c r="J177" s="252">
        <v>167116.96</v>
      </c>
      <c r="N177" s="233">
        <v>606.88</v>
      </c>
      <c r="P177" s="252">
        <v>1992.11</v>
      </c>
      <c r="Q177" s="252">
        <v>2581996.2400000002</v>
      </c>
      <c r="R177" s="230">
        <v>893.35</v>
      </c>
      <c r="S177" s="230">
        <v>617588.43999999994</v>
      </c>
      <c r="T177" s="230">
        <v>90276</v>
      </c>
      <c r="V177" s="230">
        <v>574680</v>
      </c>
      <c r="W177" s="230">
        <v>214942.5</v>
      </c>
      <c r="X177" s="233">
        <v>876780</v>
      </c>
      <c r="AA177" s="233">
        <v>296829.86</v>
      </c>
      <c r="AB177" s="233">
        <v>38636.519999999997</v>
      </c>
      <c r="AE177" s="76">
        <f t="shared" si="15"/>
        <v>986825.3</v>
      </c>
      <c r="AF177" s="31">
        <f t="shared" si="16"/>
        <v>606.88</v>
      </c>
      <c r="AG177" s="21">
        <f t="shared" si="13"/>
        <v>986218.42</v>
      </c>
      <c r="AH177" s="15">
        <f t="shared" si="17"/>
        <v>1498380.29</v>
      </c>
      <c r="AI177" s="16">
        <f t="shared" si="18"/>
        <v>1212246.3799999999</v>
      </c>
      <c r="AJ177" s="26">
        <f t="shared" si="14"/>
        <v>286133.91000000015</v>
      </c>
    </row>
    <row r="178" spans="1:36" x14ac:dyDescent="0.2">
      <c r="A178" s="1" t="s">
        <v>525</v>
      </c>
      <c r="B178" s="1" t="s">
        <v>526</v>
      </c>
      <c r="C178" s="66">
        <v>4974</v>
      </c>
      <c r="D178" s="67" t="s">
        <v>1252</v>
      </c>
      <c r="E178" s="252" t="s">
        <v>3187</v>
      </c>
      <c r="F178" s="229">
        <v>987247.44</v>
      </c>
      <c r="G178" s="229">
        <v>10400</v>
      </c>
      <c r="H178" s="229">
        <v>120960.7</v>
      </c>
      <c r="I178" s="252">
        <v>86922.39</v>
      </c>
      <c r="J178" s="252">
        <v>564361.15</v>
      </c>
      <c r="N178" s="233">
        <v>3227.45</v>
      </c>
      <c r="Q178" s="252">
        <v>1442473.15</v>
      </c>
      <c r="R178" s="230">
        <v>1057.0999999999999</v>
      </c>
      <c r="S178" s="230">
        <v>1095776.29</v>
      </c>
      <c r="T178" s="230">
        <v>60313</v>
      </c>
      <c r="V178" s="230">
        <v>709100</v>
      </c>
      <c r="W178" s="230">
        <v>6300</v>
      </c>
      <c r="X178" s="233">
        <v>977180</v>
      </c>
      <c r="AA178" s="233">
        <v>401040.52</v>
      </c>
      <c r="AB178" s="233">
        <v>369304.08</v>
      </c>
      <c r="AE178" s="76">
        <f t="shared" si="15"/>
        <v>1118608.1399999999</v>
      </c>
      <c r="AF178" s="31">
        <f t="shared" si="16"/>
        <v>3227.45</v>
      </c>
      <c r="AG178" s="21">
        <f t="shared" si="13"/>
        <v>1115380.69</v>
      </c>
      <c r="AH178" s="15">
        <f t="shared" si="17"/>
        <v>1872546.3900000001</v>
      </c>
      <c r="AI178" s="16">
        <f t="shared" si="18"/>
        <v>1747524.6</v>
      </c>
      <c r="AJ178" s="26">
        <f t="shared" si="14"/>
        <v>125021.79000000004</v>
      </c>
    </row>
    <row r="179" spans="1:36" x14ac:dyDescent="0.2">
      <c r="A179" s="1" t="s">
        <v>525</v>
      </c>
      <c r="B179" s="1" t="s">
        <v>526</v>
      </c>
      <c r="C179" s="66">
        <v>2190</v>
      </c>
      <c r="D179" s="67" t="s">
        <v>1253</v>
      </c>
      <c r="E179" s="252" t="s">
        <v>3188</v>
      </c>
      <c r="F179" s="229">
        <v>912300.36</v>
      </c>
      <c r="H179" s="229">
        <v>4329.88</v>
      </c>
      <c r="I179" s="252">
        <v>150035.72</v>
      </c>
      <c r="J179" s="252">
        <v>123260.81</v>
      </c>
      <c r="N179" s="233">
        <v>0</v>
      </c>
      <c r="Q179" s="252">
        <v>1708773.29</v>
      </c>
      <c r="R179" s="230">
        <v>915.75</v>
      </c>
      <c r="S179" s="230">
        <v>655448.13</v>
      </c>
      <c r="T179" s="230">
        <v>65400</v>
      </c>
      <c r="V179" s="230">
        <v>512140</v>
      </c>
      <c r="W179" s="230">
        <v>2000</v>
      </c>
      <c r="X179" s="233">
        <v>673372</v>
      </c>
      <c r="AA179" s="233">
        <v>330253.34000000003</v>
      </c>
      <c r="AB179" s="233">
        <v>80907.06</v>
      </c>
      <c r="AE179" s="76">
        <f t="shared" si="15"/>
        <v>916630.24</v>
      </c>
      <c r="AF179" s="31">
        <f t="shared" si="16"/>
        <v>0</v>
      </c>
      <c r="AG179" s="21">
        <f t="shared" si="13"/>
        <v>916630.24</v>
      </c>
      <c r="AH179" s="15">
        <f t="shared" si="17"/>
        <v>1235903.8799999999</v>
      </c>
      <c r="AI179" s="16">
        <f t="shared" si="18"/>
        <v>1084532.4000000001</v>
      </c>
      <c r="AJ179" s="26">
        <f t="shared" si="14"/>
        <v>151371.47999999975</v>
      </c>
    </row>
    <row r="180" spans="1:36" x14ac:dyDescent="0.2">
      <c r="A180" s="1" t="s">
        <v>525</v>
      </c>
      <c r="B180" s="1" t="s">
        <v>526</v>
      </c>
      <c r="C180" s="66">
        <v>3183</v>
      </c>
      <c r="D180" s="67" t="s">
        <v>1254</v>
      </c>
      <c r="E180" s="252" t="s">
        <v>3189</v>
      </c>
      <c r="F180" s="229">
        <v>760192.61</v>
      </c>
      <c r="H180" s="229">
        <v>99130.95</v>
      </c>
      <c r="I180" s="252">
        <v>18990.330000000002</v>
      </c>
      <c r="J180" s="252">
        <v>16736.03</v>
      </c>
      <c r="N180" s="233">
        <v>257.67</v>
      </c>
      <c r="Q180" s="252">
        <v>1572242.02</v>
      </c>
      <c r="R180" s="230">
        <v>941.88</v>
      </c>
      <c r="S180" s="230">
        <v>764850.7</v>
      </c>
      <c r="T180" s="230">
        <v>146335</v>
      </c>
      <c r="V180" s="230">
        <v>686580</v>
      </c>
      <c r="W180" s="230">
        <v>300</v>
      </c>
      <c r="X180" s="233">
        <v>936891</v>
      </c>
      <c r="AA180" s="233">
        <v>275483.18</v>
      </c>
      <c r="AB180" s="233">
        <v>23176.02</v>
      </c>
      <c r="AE180" s="76">
        <f t="shared" si="15"/>
        <v>859323.55999999994</v>
      </c>
      <c r="AF180" s="31">
        <f t="shared" si="16"/>
        <v>257.67</v>
      </c>
      <c r="AG180" s="21">
        <f t="shared" si="13"/>
        <v>859065.8899999999</v>
      </c>
      <c r="AH180" s="15">
        <f t="shared" si="17"/>
        <v>1599007.58</v>
      </c>
      <c r="AI180" s="16">
        <f t="shared" si="18"/>
        <v>1235550.2</v>
      </c>
      <c r="AJ180" s="26">
        <f t="shared" si="14"/>
        <v>363457.38000000012</v>
      </c>
    </row>
    <row r="181" spans="1:36" x14ac:dyDescent="0.2">
      <c r="A181" s="1" t="s">
        <v>525</v>
      </c>
      <c r="B181" s="1" t="s">
        <v>526</v>
      </c>
      <c r="C181" s="66">
        <v>3642</v>
      </c>
      <c r="D181" s="67" t="s">
        <v>1255</v>
      </c>
      <c r="E181" s="252" t="s">
        <v>3190</v>
      </c>
      <c r="F181" s="229">
        <v>893248.94</v>
      </c>
      <c r="H181" s="229">
        <v>26355.84</v>
      </c>
      <c r="I181" s="252">
        <v>86018.48</v>
      </c>
      <c r="J181" s="252">
        <v>545201.88</v>
      </c>
      <c r="N181" s="233">
        <v>547.76</v>
      </c>
      <c r="P181" s="252">
        <v>74599</v>
      </c>
      <c r="Q181" s="252">
        <v>1286359.3700000001</v>
      </c>
      <c r="R181" s="230">
        <v>903.2</v>
      </c>
      <c r="S181" s="230">
        <v>846149.8</v>
      </c>
      <c r="T181" s="230">
        <v>195000</v>
      </c>
      <c r="U181" s="230">
        <v>68.56</v>
      </c>
      <c r="V181" s="230">
        <v>776740</v>
      </c>
      <c r="W181" s="230">
        <v>3800</v>
      </c>
      <c r="X181" s="233">
        <v>1008099</v>
      </c>
      <c r="AA181" s="233">
        <v>581335.81999999995</v>
      </c>
      <c r="AB181" s="233">
        <v>239249.16</v>
      </c>
      <c r="AE181" s="76">
        <f t="shared" si="15"/>
        <v>919604.77999999991</v>
      </c>
      <c r="AF181" s="31">
        <f t="shared" si="16"/>
        <v>547.76</v>
      </c>
      <c r="AG181" s="21">
        <f t="shared" si="13"/>
        <v>919057.0199999999</v>
      </c>
      <c r="AH181" s="15">
        <f t="shared" si="17"/>
        <v>1822661.56</v>
      </c>
      <c r="AI181" s="16">
        <f t="shared" si="18"/>
        <v>1828683.9799999997</v>
      </c>
      <c r="AJ181" s="26">
        <f t="shared" si="14"/>
        <v>-6022.4199999996927</v>
      </c>
    </row>
    <row r="182" spans="1:36" x14ac:dyDescent="0.2">
      <c r="A182" s="1" t="s">
        <v>529</v>
      </c>
      <c r="B182" s="1" t="s">
        <v>531</v>
      </c>
      <c r="C182" s="66">
        <v>3093</v>
      </c>
      <c r="D182" s="67" t="s">
        <v>1256</v>
      </c>
      <c r="E182" s="252" t="s">
        <v>3191</v>
      </c>
      <c r="F182" s="229">
        <v>784357.46</v>
      </c>
      <c r="H182" s="229">
        <v>49258.17</v>
      </c>
      <c r="I182" s="252">
        <v>216587.57</v>
      </c>
      <c r="J182" s="252">
        <v>96654.14</v>
      </c>
      <c r="K182" s="233">
        <v>31486.47</v>
      </c>
      <c r="L182" s="233">
        <v>59.43</v>
      </c>
      <c r="M182" s="233">
        <v>1107</v>
      </c>
      <c r="Q182" s="252">
        <v>1621669.25</v>
      </c>
      <c r="S182" s="230">
        <v>605050.65</v>
      </c>
      <c r="T182" s="230">
        <v>133110</v>
      </c>
      <c r="U182" s="230">
        <v>644.9</v>
      </c>
      <c r="V182" s="230">
        <v>353412</v>
      </c>
      <c r="W182" s="230">
        <v>180320.89</v>
      </c>
      <c r="X182" s="233">
        <v>639624</v>
      </c>
      <c r="AA182" s="233">
        <v>221448.71</v>
      </c>
      <c r="AB182" s="233">
        <v>43419.18</v>
      </c>
      <c r="AE182" s="76">
        <f t="shared" si="15"/>
        <v>833615.63</v>
      </c>
      <c r="AF182" s="31">
        <f t="shared" si="16"/>
        <v>32652.9</v>
      </c>
      <c r="AG182" s="21">
        <f t="shared" si="13"/>
        <v>800962.73</v>
      </c>
      <c r="AH182" s="15">
        <f t="shared" si="17"/>
        <v>1272538.44</v>
      </c>
      <c r="AI182" s="16">
        <f t="shared" si="18"/>
        <v>904491.89</v>
      </c>
      <c r="AJ182" s="26">
        <f t="shared" si="14"/>
        <v>368046.54999999993</v>
      </c>
    </row>
    <row r="183" spans="1:36" x14ac:dyDescent="0.2">
      <c r="A183" s="1" t="s">
        <v>529</v>
      </c>
      <c r="B183" s="1" t="s">
        <v>531</v>
      </c>
      <c r="C183" s="66">
        <v>2775</v>
      </c>
      <c r="D183" s="67" t="s">
        <v>1257</v>
      </c>
      <c r="E183" s="252" t="s">
        <v>3192</v>
      </c>
      <c r="F183" s="229">
        <v>424004.14</v>
      </c>
      <c r="H183" s="229">
        <v>85909.73</v>
      </c>
      <c r="I183" s="252">
        <v>227196.69</v>
      </c>
      <c r="J183" s="252">
        <v>764627.43</v>
      </c>
      <c r="K183" s="233">
        <v>39685</v>
      </c>
      <c r="P183" s="252">
        <v>-2464.19</v>
      </c>
      <c r="Q183" s="252">
        <v>2143817.25</v>
      </c>
      <c r="S183" s="230">
        <v>886221.65</v>
      </c>
      <c r="T183" s="230">
        <v>144530</v>
      </c>
      <c r="U183" s="230">
        <v>147.19999999999999</v>
      </c>
      <c r="V183" s="230">
        <v>850120</v>
      </c>
      <c r="W183" s="230">
        <v>81500</v>
      </c>
      <c r="X183" s="233">
        <v>1200118</v>
      </c>
      <c r="AA183" s="233">
        <v>334193.24</v>
      </c>
      <c r="AB183" s="233">
        <v>128697.66</v>
      </c>
      <c r="AE183" s="76">
        <f t="shared" si="15"/>
        <v>509913.87</v>
      </c>
      <c r="AF183" s="31">
        <f t="shared" si="16"/>
        <v>39685</v>
      </c>
      <c r="AG183" s="21">
        <f t="shared" si="13"/>
        <v>470228.87</v>
      </c>
      <c r="AH183" s="15">
        <f t="shared" si="17"/>
        <v>1962518.85</v>
      </c>
      <c r="AI183" s="16">
        <f t="shared" si="18"/>
        <v>1663008.9</v>
      </c>
      <c r="AJ183" s="26">
        <f t="shared" si="14"/>
        <v>299509.95000000019</v>
      </c>
    </row>
    <row r="184" spans="1:36" x14ac:dyDescent="0.2">
      <c r="A184" s="1" t="s">
        <v>529</v>
      </c>
      <c r="B184" s="1" t="s">
        <v>531</v>
      </c>
      <c r="C184" s="66">
        <v>2224</v>
      </c>
      <c r="D184" s="67" t="s">
        <v>1258</v>
      </c>
      <c r="E184" s="252" t="s">
        <v>3193</v>
      </c>
      <c r="F184" s="229">
        <v>546623.76</v>
      </c>
      <c r="H184" s="229">
        <v>39006.120000000003</v>
      </c>
      <c r="I184" s="252">
        <v>2159373.0499999998</v>
      </c>
      <c r="J184" s="252">
        <v>183214.52</v>
      </c>
      <c r="K184" s="233">
        <v>1000</v>
      </c>
      <c r="Q184" s="252">
        <v>309335.96999999997</v>
      </c>
      <c r="S184" s="230">
        <v>618265.31000000006</v>
      </c>
      <c r="U184" s="230">
        <v>548.46</v>
      </c>
      <c r="V184" s="230">
        <v>536800</v>
      </c>
      <c r="W184" s="230">
        <v>117537.60000000001</v>
      </c>
      <c r="X184" s="233">
        <v>795125</v>
      </c>
      <c r="AA184" s="233">
        <v>265090.25</v>
      </c>
      <c r="AB184" s="233">
        <v>88390.02</v>
      </c>
      <c r="AE184" s="76">
        <f t="shared" si="15"/>
        <v>585629.88</v>
      </c>
      <c r="AF184" s="31">
        <f t="shared" si="16"/>
        <v>1000</v>
      </c>
      <c r="AG184" s="21">
        <f t="shared" si="13"/>
        <v>584629.88</v>
      </c>
      <c r="AH184" s="15">
        <f t="shared" si="17"/>
        <v>1273151.3700000001</v>
      </c>
      <c r="AI184" s="16">
        <f t="shared" si="18"/>
        <v>1148605.27</v>
      </c>
      <c r="AJ184" s="26">
        <f t="shared" si="14"/>
        <v>124546.10000000009</v>
      </c>
    </row>
    <row r="185" spans="1:36" x14ac:dyDescent="0.2">
      <c r="A185" s="1" t="s">
        <v>529</v>
      </c>
      <c r="B185" s="1" t="s">
        <v>531</v>
      </c>
      <c r="C185" s="66">
        <v>2037</v>
      </c>
      <c r="D185" s="67" t="s">
        <v>1259</v>
      </c>
      <c r="E185" s="252" t="s">
        <v>3194</v>
      </c>
      <c r="F185" s="229">
        <v>297392</v>
      </c>
      <c r="H185" s="229">
        <v>32510.93</v>
      </c>
      <c r="I185" s="252">
        <v>90989.85</v>
      </c>
      <c r="J185" s="252">
        <v>708524.73</v>
      </c>
      <c r="K185" s="233">
        <v>18531</v>
      </c>
      <c r="L185" s="233">
        <v>63594</v>
      </c>
      <c r="N185" s="233">
        <v>250</v>
      </c>
      <c r="Q185" s="252">
        <v>1558084.6</v>
      </c>
      <c r="S185" s="230">
        <v>507659.31</v>
      </c>
      <c r="U185" s="230">
        <v>261.76</v>
      </c>
      <c r="V185" s="230">
        <v>346998</v>
      </c>
      <c r="W185" s="230">
        <v>806070.81</v>
      </c>
      <c r="X185" s="233">
        <v>575655</v>
      </c>
      <c r="AA185" s="233">
        <v>215233.77</v>
      </c>
      <c r="AB185" s="233">
        <v>32108.35</v>
      </c>
      <c r="AE185" s="76">
        <f t="shared" si="15"/>
        <v>329902.93</v>
      </c>
      <c r="AF185" s="31">
        <f t="shared" si="16"/>
        <v>82375</v>
      </c>
      <c r="AG185" s="21">
        <f t="shared" si="13"/>
        <v>247527.93</v>
      </c>
      <c r="AH185" s="15">
        <f t="shared" si="17"/>
        <v>1660989.8800000001</v>
      </c>
      <c r="AI185" s="16">
        <f t="shared" si="18"/>
        <v>822997.12</v>
      </c>
      <c r="AJ185" s="26">
        <f t="shared" si="14"/>
        <v>837992.76000000013</v>
      </c>
    </row>
    <row r="186" spans="1:36" x14ac:dyDescent="0.2">
      <c r="A186" s="1" t="s">
        <v>529</v>
      </c>
      <c r="B186" s="1" t="s">
        <v>531</v>
      </c>
      <c r="C186" s="66">
        <v>3571</v>
      </c>
      <c r="D186" s="67" t="s">
        <v>1260</v>
      </c>
      <c r="E186" s="252" t="s">
        <v>3195</v>
      </c>
      <c r="F186" s="229">
        <v>447809.42</v>
      </c>
      <c r="H186" s="229">
        <v>20838.8</v>
      </c>
      <c r="I186" s="252">
        <v>355393.83</v>
      </c>
      <c r="J186" s="252">
        <v>100589.71</v>
      </c>
      <c r="K186" s="233">
        <v>0</v>
      </c>
      <c r="N186" s="233">
        <v>918</v>
      </c>
      <c r="Q186" s="252">
        <v>1939631.19</v>
      </c>
      <c r="S186" s="230">
        <v>801345.37</v>
      </c>
      <c r="U186" s="230">
        <v>401.52</v>
      </c>
      <c r="V186" s="230">
        <v>725560</v>
      </c>
      <c r="W186" s="230">
        <v>127514.34</v>
      </c>
      <c r="X186" s="233">
        <v>1066062</v>
      </c>
      <c r="AA186" s="233">
        <v>428199.01</v>
      </c>
      <c r="AB186" s="233">
        <v>60195.72</v>
      </c>
      <c r="AE186" s="76">
        <f t="shared" si="15"/>
        <v>468648.22</v>
      </c>
      <c r="AF186" s="31">
        <f t="shared" si="16"/>
        <v>918</v>
      </c>
      <c r="AG186" s="21">
        <f t="shared" si="13"/>
        <v>467730.22</v>
      </c>
      <c r="AH186" s="15">
        <f t="shared" si="17"/>
        <v>1654821.2300000002</v>
      </c>
      <c r="AI186" s="16">
        <f t="shared" si="18"/>
        <v>1554456.73</v>
      </c>
      <c r="AJ186" s="26">
        <f t="shared" si="14"/>
        <v>100364.50000000023</v>
      </c>
    </row>
    <row r="187" spans="1:36" x14ac:dyDescent="0.2">
      <c r="A187" s="1" t="s">
        <v>529</v>
      </c>
      <c r="B187" s="1" t="s">
        <v>531</v>
      </c>
      <c r="C187" s="66">
        <v>6793</v>
      </c>
      <c r="D187" s="67" t="s">
        <v>1261</v>
      </c>
      <c r="E187" s="252" t="s">
        <v>3196</v>
      </c>
      <c r="F187" s="229">
        <v>611104.48</v>
      </c>
      <c r="H187" s="229">
        <v>65513.13</v>
      </c>
      <c r="I187" s="252">
        <v>106364.88</v>
      </c>
      <c r="J187" s="252">
        <v>61788.73</v>
      </c>
      <c r="K187" s="233">
        <v>34609.97</v>
      </c>
      <c r="L187" s="233">
        <v>615</v>
      </c>
      <c r="Q187" s="252">
        <v>2258666.42</v>
      </c>
      <c r="S187" s="230">
        <v>1091102.26</v>
      </c>
      <c r="U187" s="230">
        <v>0.04</v>
      </c>
      <c r="V187" s="230">
        <v>1164132</v>
      </c>
      <c r="W187" s="230">
        <v>125438.32</v>
      </c>
      <c r="X187" s="233">
        <v>1723969</v>
      </c>
      <c r="AA187" s="233">
        <v>453028.81</v>
      </c>
      <c r="AB187" s="233">
        <v>39543.160000000003</v>
      </c>
      <c r="AE187" s="76">
        <f t="shared" si="15"/>
        <v>676617.61</v>
      </c>
      <c r="AF187" s="31">
        <f t="shared" si="16"/>
        <v>35224.97</v>
      </c>
      <c r="AG187" s="21">
        <f t="shared" si="13"/>
        <v>641392.64000000001</v>
      </c>
      <c r="AH187" s="15">
        <f t="shared" si="17"/>
        <v>2380672.6199999996</v>
      </c>
      <c r="AI187" s="16">
        <f t="shared" si="18"/>
        <v>2216540.9700000002</v>
      </c>
      <c r="AJ187" s="26">
        <f t="shared" si="14"/>
        <v>164131.64999999944</v>
      </c>
    </row>
    <row r="188" spans="1:36" x14ac:dyDescent="0.2">
      <c r="A188" s="1" t="s">
        <v>529</v>
      </c>
      <c r="B188" s="1" t="s">
        <v>531</v>
      </c>
      <c r="C188" s="66">
        <v>1011</v>
      </c>
      <c r="D188" s="67" t="s">
        <v>1262</v>
      </c>
      <c r="E188" s="252" t="s">
        <v>3197</v>
      </c>
      <c r="F188" s="229">
        <v>252374.18</v>
      </c>
      <c r="H188" s="229">
        <v>62298.37</v>
      </c>
      <c r="I188" s="252">
        <v>-49685.16</v>
      </c>
      <c r="J188" s="252">
        <v>435782.59</v>
      </c>
      <c r="K188" s="233">
        <v>33722</v>
      </c>
      <c r="L188" s="233">
        <v>11920</v>
      </c>
      <c r="Q188" s="252">
        <v>3335566.08</v>
      </c>
      <c r="S188" s="230">
        <v>452943.67</v>
      </c>
      <c r="U188" s="230">
        <v>246.74</v>
      </c>
      <c r="V188" s="230">
        <v>465080</v>
      </c>
      <c r="W188" s="230">
        <v>52959.519999999997</v>
      </c>
      <c r="X188" s="233">
        <v>641007</v>
      </c>
      <c r="AA188" s="233">
        <v>179764.45</v>
      </c>
      <c r="AB188" s="233">
        <v>87459.92</v>
      </c>
      <c r="AE188" s="76">
        <f t="shared" si="15"/>
        <v>314672.55</v>
      </c>
      <c r="AF188" s="31">
        <f t="shared" si="16"/>
        <v>45642</v>
      </c>
      <c r="AG188" s="21">
        <f t="shared" si="13"/>
        <v>269030.55</v>
      </c>
      <c r="AH188" s="15">
        <f t="shared" si="17"/>
        <v>971229.92999999993</v>
      </c>
      <c r="AI188" s="16">
        <f t="shared" si="18"/>
        <v>908231.37</v>
      </c>
      <c r="AJ188" s="26">
        <f t="shared" si="14"/>
        <v>62998.559999999939</v>
      </c>
    </row>
    <row r="189" spans="1:36" x14ac:dyDescent="0.2">
      <c r="A189" s="1" t="s">
        <v>529</v>
      </c>
      <c r="B189" s="1" t="s">
        <v>531</v>
      </c>
      <c r="C189" s="66">
        <v>3164</v>
      </c>
      <c r="D189" s="67" t="s">
        <v>1263</v>
      </c>
      <c r="E189" s="252" t="s">
        <v>3198</v>
      </c>
      <c r="F189" s="229">
        <v>631289.99</v>
      </c>
      <c r="G189" s="229">
        <v>14850</v>
      </c>
      <c r="H189" s="229">
        <v>22390.99</v>
      </c>
      <c r="I189" s="252">
        <v>160519.24</v>
      </c>
      <c r="J189" s="252">
        <v>67727.86</v>
      </c>
      <c r="K189" s="233">
        <v>12770.77</v>
      </c>
      <c r="L189" s="233">
        <v>36107.43</v>
      </c>
      <c r="Q189" s="252">
        <v>1980732.96</v>
      </c>
      <c r="S189" s="230">
        <v>732495.97</v>
      </c>
      <c r="T189" s="230">
        <v>72385</v>
      </c>
      <c r="U189" s="230">
        <v>570.55999999999995</v>
      </c>
      <c r="V189" s="230">
        <v>659524</v>
      </c>
      <c r="W189" s="230">
        <v>127728.81</v>
      </c>
      <c r="X189" s="233">
        <v>1061012</v>
      </c>
      <c r="AA189" s="233">
        <v>228160.04</v>
      </c>
      <c r="AB189" s="233">
        <v>41078.339999999997</v>
      </c>
      <c r="AE189" s="76">
        <f t="shared" si="15"/>
        <v>668530.98</v>
      </c>
      <c r="AF189" s="31">
        <f t="shared" si="16"/>
        <v>48878.2</v>
      </c>
      <c r="AG189" s="21">
        <f t="shared" si="13"/>
        <v>619652.78</v>
      </c>
      <c r="AH189" s="15">
        <f t="shared" si="17"/>
        <v>1592704.34</v>
      </c>
      <c r="AI189" s="16">
        <f t="shared" si="18"/>
        <v>1330250.3800000001</v>
      </c>
      <c r="AJ189" s="26">
        <f t="shared" si="14"/>
        <v>262453.95999999996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80"/>
  <sheetViews>
    <sheetView topLeftCell="AE1" zoomScale="120" zoomScaleNormal="120" workbookViewId="0">
      <selection activeCell="AG13" sqref="AG13"/>
    </sheetView>
  </sheetViews>
  <sheetFormatPr defaultColWidth="33.125" defaultRowHeight="14.25" x14ac:dyDescent="0.2"/>
  <cols>
    <col min="1" max="1" width="33.125" style="250"/>
    <col min="2" max="4" width="33.125" style="89"/>
    <col min="5" max="8" width="33.125" style="250"/>
    <col min="9" max="9" width="33.125" style="44"/>
    <col min="10" max="12" width="33.125" style="232"/>
    <col min="13" max="13" width="33.125" style="416"/>
    <col min="14" max="16" width="33.125" style="250"/>
    <col min="17" max="23" width="33.125" style="73"/>
    <col min="24" max="33" width="33.125" style="90"/>
    <col min="34" max="16384" width="33.125" style="250"/>
  </cols>
  <sheetData>
    <row r="1" spans="1:33" x14ac:dyDescent="0.2">
      <c r="A1" s="249" t="s">
        <v>2459</v>
      </c>
      <c r="B1" s="89" t="s">
        <v>2460</v>
      </c>
      <c r="C1" s="89" t="s">
        <v>2461</v>
      </c>
      <c r="D1" s="89" t="s">
        <v>2462</v>
      </c>
      <c r="E1" s="250" t="s">
        <v>2608</v>
      </c>
      <c r="F1" s="250" t="s">
        <v>2463</v>
      </c>
      <c r="G1" s="250" t="s">
        <v>2464</v>
      </c>
      <c r="H1" s="250" t="s">
        <v>2465</v>
      </c>
      <c r="I1" s="44" t="s">
        <v>2610</v>
      </c>
      <c r="J1" s="232" t="s">
        <v>2466</v>
      </c>
      <c r="K1" s="232" t="s">
        <v>2467</v>
      </c>
      <c r="L1" s="232" t="s">
        <v>2469</v>
      </c>
      <c r="M1" s="416" t="s">
        <v>2470</v>
      </c>
      <c r="N1" s="250" t="s">
        <v>2471</v>
      </c>
      <c r="O1" s="250" t="s">
        <v>2472</v>
      </c>
      <c r="P1" s="250" t="s">
        <v>2473</v>
      </c>
      <c r="Q1" s="73" t="s">
        <v>2474</v>
      </c>
      <c r="R1" s="73" t="s">
        <v>3215</v>
      </c>
      <c r="S1" s="73" t="s">
        <v>2475</v>
      </c>
      <c r="T1" s="73" t="s">
        <v>2476</v>
      </c>
      <c r="U1" s="73" t="s">
        <v>2477</v>
      </c>
      <c r="V1" s="73" t="s">
        <v>2478</v>
      </c>
      <c r="W1" s="73" t="s">
        <v>2479</v>
      </c>
      <c r="X1" s="90" t="s">
        <v>2480</v>
      </c>
      <c r="Y1" s="90" t="s">
        <v>2482</v>
      </c>
      <c r="Z1" s="90" t="s">
        <v>2483</v>
      </c>
      <c r="AA1" s="90" t="s">
        <v>2484</v>
      </c>
      <c r="AB1" s="90" t="s">
        <v>2485</v>
      </c>
      <c r="AC1" s="90" t="s">
        <v>2486</v>
      </c>
      <c r="AD1" s="90" t="s">
        <v>2487</v>
      </c>
      <c r="AE1" s="90" t="s">
        <v>2488</v>
      </c>
      <c r="AF1" s="90" t="s">
        <v>2613</v>
      </c>
      <c r="AG1" s="90" t="s">
        <v>2489</v>
      </c>
    </row>
    <row r="2" spans="1:33" x14ac:dyDescent="0.2">
      <c r="A2" s="249" t="s">
        <v>2490</v>
      </c>
      <c r="B2" s="89" t="s">
        <v>2491</v>
      </c>
      <c r="C2" s="89" t="s">
        <v>2492</v>
      </c>
      <c r="D2" s="89" t="s">
        <v>2493</v>
      </c>
      <c r="E2" s="250" t="s">
        <v>2614</v>
      </c>
      <c r="F2" s="250" t="s">
        <v>2494</v>
      </c>
      <c r="G2" s="250" t="s">
        <v>2495</v>
      </c>
      <c r="H2" s="250" t="s">
        <v>2496</v>
      </c>
      <c r="I2" s="44" t="s">
        <v>2616</v>
      </c>
      <c r="J2" s="232" t="s">
        <v>2497</v>
      </c>
      <c r="K2" s="232" t="s">
        <v>2498</v>
      </c>
      <c r="L2" s="232" t="s">
        <v>2500</v>
      </c>
      <c r="M2" s="416" t="s">
        <v>2501</v>
      </c>
      <c r="N2" s="250" t="s">
        <v>2502</v>
      </c>
      <c r="O2" s="250" t="s">
        <v>2503</v>
      </c>
      <c r="P2" s="250" t="s">
        <v>2504</v>
      </c>
      <c r="Q2" s="73" t="s">
        <v>2505</v>
      </c>
      <c r="R2" s="73" t="s">
        <v>3216</v>
      </c>
      <c r="S2" s="73" t="s">
        <v>2506</v>
      </c>
      <c r="T2" s="73" t="s">
        <v>2507</v>
      </c>
      <c r="U2" s="73" t="s">
        <v>2508</v>
      </c>
      <c r="V2" s="73" t="s">
        <v>2509</v>
      </c>
      <c r="W2" s="73" t="s">
        <v>2510</v>
      </c>
      <c r="X2" s="90" t="s">
        <v>2511</v>
      </c>
      <c r="Y2" s="90" t="s">
        <v>2513</v>
      </c>
      <c r="Z2" s="90" t="s">
        <v>2514</v>
      </c>
      <c r="AA2" s="90" t="s">
        <v>2515</v>
      </c>
      <c r="AB2" s="90" t="s">
        <v>2516</v>
      </c>
      <c r="AC2" s="90" t="s">
        <v>2517</v>
      </c>
      <c r="AD2" s="90" t="s">
        <v>2518</v>
      </c>
      <c r="AE2" s="90" t="s">
        <v>2519</v>
      </c>
      <c r="AF2" s="90" t="s">
        <v>2619</v>
      </c>
      <c r="AG2" s="90" t="s">
        <v>2520</v>
      </c>
    </row>
    <row r="3" spans="1:33" x14ac:dyDescent="0.2">
      <c r="A3" s="249" t="s">
        <v>2521</v>
      </c>
      <c r="B3" s="89">
        <v>72452829.640000001</v>
      </c>
      <c r="C3" s="89">
        <v>633277</v>
      </c>
      <c r="D3" s="89">
        <v>17877720.960000001</v>
      </c>
      <c r="E3" s="250">
        <v>24</v>
      </c>
      <c r="F3" s="250">
        <v>105887796.84</v>
      </c>
      <c r="G3" s="250">
        <v>35861802.700000003</v>
      </c>
      <c r="H3" s="250">
        <v>464.73</v>
      </c>
      <c r="I3" s="44">
        <v>315400</v>
      </c>
      <c r="J3" s="232">
        <v>424900</v>
      </c>
      <c r="K3" s="232">
        <v>2609799.73</v>
      </c>
      <c r="L3" s="232">
        <v>3865078.73</v>
      </c>
      <c r="M3" s="416">
        <v>434529.43</v>
      </c>
      <c r="N3" s="250">
        <v>516496</v>
      </c>
      <c r="O3" s="250">
        <v>-246434.05</v>
      </c>
      <c r="P3" s="250">
        <v>1436447.16</v>
      </c>
      <c r="Q3" s="73">
        <v>273748269.48000002</v>
      </c>
      <c r="R3" s="73">
        <v>16</v>
      </c>
      <c r="S3" s="73">
        <v>4140.59</v>
      </c>
      <c r="T3" s="73">
        <v>77375721.540000007</v>
      </c>
      <c r="U3" s="73">
        <v>5097893.6399999997</v>
      </c>
      <c r="V3" s="73">
        <v>60156.55</v>
      </c>
      <c r="W3" s="73">
        <v>2300</v>
      </c>
      <c r="X3" s="90">
        <v>88626514.329999998</v>
      </c>
      <c r="Y3" s="90">
        <v>10627700.619999999</v>
      </c>
      <c r="Z3" s="90">
        <v>108660124.09</v>
      </c>
      <c r="AA3" s="90">
        <v>26252</v>
      </c>
      <c r="AB3" s="90">
        <v>256336.96</v>
      </c>
      <c r="AC3" s="90">
        <v>40206472.799999997</v>
      </c>
      <c r="AD3" s="90">
        <v>11616654.880000001</v>
      </c>
      <c r="AE3" s="90">
        <v>120000</v>
      </c>
      <c r="AF3" s="90">
        <v>19902</v>
      </c>
      <c r="AG3" s="90">
        <v>327641</v>
      </c>
    </row>
    <row r="4" spans="1:33" x14ac:dyDescent="0.2">
      <c r="A4" s="249" t="s">
        <v>3217</v>
      </c>
      <c r="B4" s="89">
        <v>654725.16</v>
      </c>
      <c r="D4" s="89">
        <v>74726.789999999994</v>
      </c>
      <c r="F4" s="250">
        <v>133187.72</v>
      </c>
      <c r="G4" s="250">
        <v>159415.12</v>
      </c>
      <c r="K4" s="232">
        <v>15171</v>
      </c>
      <c r="N4" s="250">
        <v>0</v>
      </c>
      <c r="O4" s="250">
        <v>4655.03</v>
      </c>
      <c r="Q4" s="73">
        <v>2193223.69</v>
      </c>
      <c r="T4" s="73">
        <v>714363.4</v>
      </c>
      <c r="V4" s="73">
        <v>548.41</v>
      </c>
      <c r="X4" s="90">
        <v>741740</v>
      </c>
      <c r="Z4" s="90">
        <v>808192</v>
      </c>
      <c r="AC4" s="90">
        <v>273211.51</v>
      </c>
      <c r="AD4" s="90">
        <v>14693.75</v>
      </c>
    </row>
    <row r="5" spans="1:33" x14ac:dyDescent="0.2">
      <c r="A5" s="249" t="s">
        <v>3218</v>
      </c>
      <c r="B5" s="89">
        <v>846846.25</v>
      </c>
      <c r="D5" s="89">
        <v>91322.39</v>
      </c>
      <c r="F5" s="250">
        <v>872753.23</v>
      </c>
      <c r="G5" s="250">
        <v>727113.09</v>
      </c>
      <c r="K5" s="232">
        <v>8083</v>
      </c>
      <c r="M5" s="416">
        <v>1104.6600000000001</v>
      </c>
      <c r="N5" s="250">
        <v>0</v>
      </c>
      <c r="Q5" s="73">
        <v>1265427.9099999999</v>
      </c>
      <c r="T5" s="73">
        <v>879820.54</v>
      </c>
      <c r="V5" s="73">
        <v>735.1</v>
      </c>
      <c r="X5" s="90">
        <v>942660</v>
      </c>
      <c r="Z5" s="90">
        <v>1041365</v>
      </c>
      <c r="AC5" s="90">
        <v>292326.49</v>
      </c>
      <c r="AD5" s="90">
        <v>5454.34</v>
      </c>
    </row>
    <row r="6" spans="1:33" x14ac:dyDescent="0.2">
      <c r="A6" s="249" t="s">
        <v>3219</v>
      </c>
      <c r="B6" s="89">
        <v>818027.76</v>
      </c>
      <c r="D6" s="89">
        <v>113642.96</v>
      </c>
      <c r="F6" s="250">
        <v>1015430.25</v>
      </c>
      <c r="G6" s="250">
        <v>738461.58</v>
      </c>
      <c r="J6" s="232">
        <v>4500</v>
      </c>
      <c r="K6" s="232">
        <v>12550</v>
      </c>
      <c r="L6" s="232">
        <v>248700</v>
      </c>
      <c r="M6" s="416">
        <v>46255.91</v>
      </c>
      <c r="Q6" s="73">
        <v>3482828.65</v>
      </c>
      <c r="T6" s="73">
        <v>606680.04</v>
      </c>
      <c r="U6" s="73">
        <v>97390</v>
      </c>
      <c r="V6" s="73">
        <v>12.61</v>
      </c>
      <c r="X6" s="90">
        <v>958200</v>
      </c>
      <c r="Z6" s="90">
        <v>1050792</v>
      </c>
      <c r="AC6" s="90">
        <v>248236.92</v>
      </c>
      <c r="AD6" s="90">
        <v>78688.87</v>
      </c>
    </row>
    <row r="7" spans="1:33" x14ac:dyDescent="0.2">
      <c r="A7" s="249" t="s">
        <v>3220</v>
      </c>
      <c r="B7" s="89">
        <v>580534.47</v>
      </c>
      <c r="D7" s="89">
        <v>121554.99</v>
      </c>
      <c r="F7" s="250">
        <v>356215.88</v>
      </c>
      <c r="G7" s="250">
        <v>347316.88</v>
      </c>
      <c r="J7" s="232">
        <v>2000</v>
      </c>
      <c r="K7" s="232">
        <v>147266.63</v>
      </c>
      <c r="N7" s="250">
        <v>12000</v>
      </c>
      <c r="Q7" s="73">
        <v>3940312</v>
      </c>
      <c r="T7" s="73">
        <v>819720.28</v>
      </c>
      <c r="V7" s="73">
        <v>340.93</v>
      </c>
      <c r="X7" s="90">
        <v>296330</v>
      </c>
      <c r="Z7" s="90">
        <v>363716</v>
      </c>
      <c r="AC7" s="90">
        <v>362411.42</v>
      </c>
      <c r="AD7" s="90">
        <v>92840.16</v>
      </c>
    </row>
    <row r="8" spans="1:33" x14ac:dyDescent="0.2">
      <c r="A8" s="249" t="s">
        <v>3221</v>
      </c>
      <c r="B8" s="89">
        <v>689355.46</v>
      </c>
      <c r="D8" s="89">
        <v>129757.9</v>
      </c>
      <c r="F8" s="250">
        <v>297960.86</v>
      </c>
      <c r="G8" s="250">
        <v>296085.82</v>
      </c>
      <c r="I8" s="44">
        <v>194900</v>
      </c>
      <c r="J8" s="232">
        <v>2500</v>
      </c>
      <c r="K8" s="232">
        <v>26470</v>
      </c>
      <c r="M8" s="416">
        <v>0</v>
      </c>
      <c r="N8" s="250">
        <v>31500</v>
      </c>
      <c r="Q8" s="73">
        <v>2735240.51</v>
      </c>
      <c r="T8" s="73">
        <v>643460.01</v>
      </c>
      <c r="V8" s="73">
        <v>650.34</v>
      </c>
      <c r="X8" s="90">
        <v>569900</v>
      </c>
      <c r="Z8" s="90">
        <v>624694</v>
      </c>
      <c r="AC8" s="90">
        <v>320544.48</v>
      </c>
      <c r="AD8" s="90">
        <v>15091</v>
      </c>
    </row>
    <row r="9" spans="1:33" x14ac:dyDescent="0.2">
      <c r="A9" s="249" t="s">
        <v>3222</v>
      </c>
      <c r="B9" s="89">
        <v>329657.34999999998</v>
      </c>
      <c r="D9" s="89">
        <v>34288.28</v>
      </c>
      <c r="E9" s="250">
        <v>24</v>
      </c>
      <c r="F9" s="250">
        <v>757035.11</v>
      </c>
      <c r="G9" s="250">
        <v>1147191.31</v>
      </c>
      <c r="K9" s="232">
        <v>31785</v>
      </c>
      <c r="N9" s="250">
        <v>18000</v>
      </c>
      <c r="P9" s="250">
        <v>181285.8</v>
      </c>
      <c r="Q9" s="73">
        <v>2266802.89</v>
      </c>
      <c r="T9" s="73">
        <v>456633.85</v>
      </c>
      <c r="V9" s="73">
        <v>181.64</v>
      </c>
      <c r="X9" s="90">
        <v>358356</v>
      </c>
      <c r="Z9" s="90">
        <v>412123</v>
      </c>
      <c r="AC9" s="90">
        <v>201300.53</v>
      </c>
      <c r="AD9" s="90">
        <v>10999.98</v>
      </c>
    </row>
    <row r="10" spans="1:33" x14ac:dyDescent="0.2">
      <c r="A10" s="249" t="s">
        <v>3223</v>
      </c>
      <c r="B10" s="89">
        <v>686864.01</v>
      </c>
      <c r="D10" s="89">
        <v>122837.83</v>
      </c>
      <c r="F10" s="250">
        <v>945289.06</v>
      </c>
      <c r="G10" s="250">
        <v>507967.19</v>
      </c>
      <c r="K10" s="232">
        <v>24438</v>
      </c>
      <c r="L10" s="232">
        <v>59320</v>
      </c>
      <c r="M10" s="416">
        <v>418.69</v>
      </c>
      <c r="N10" s="250">
        <v>84000</v>
      </c>
      <c r="Q10" s="73">
        <v>2678016.84</v>
      </c>
      <c r="T10" s="73">
        <v>689537.53</v>
      </c>
      <c r="V10" s="73">
        <v>594.54</v>
      </c>
      <c r="X10" s="90">
        <v>681600</v>
      </c>
      <c r="Z10" s="90">
        <v>747655</v>
      </c>
      <c r="AC10" s="90">
        <v>312785.45</v>
      </c>
      <c r="AD10" s="90">
        <v>147804.66</v>
      </c>
    </row>
    <row r="11" spans="1:33" x14ac:dyDescent="0.2">
      <c r="A11" s="249" t="s">
        <v>3224</v>
      </c>
      <c r="B11" s="89">
        <v>674165.26</v>
      </c>
      <c r="D11" s="89">
        <v>193833.32</v>
      </c>
      <c r="F11" s="250">
        <v>1837242.02</v>
      </c>
      <c r="G11" s="250">
        <v>250100.74</v>
      </c>
      <c r="K11" s="232">
        <v>23300</v>
      </c>
      <c r="L11" s="232">
        <v>75800</v>
      </c>
      <c r="M11" s="416">
        <v>26376.73</v>
      </c>
      <c r="N11" s="250">
        <v>36000</v>
      </c>
      <c r="Q11" s="73">
        <v>585220.22</v>
      </c>
      <c r="T11" s="73">
        <v>690693.78</v>
      </c>
      <c r="V11" s="73">
        <v>570.01</v>
      </c>
      <c r="X11" s="90">
        <v>536350</v>
      </c>
      <c r="Z11" s="90">
        <v>635253</v>
      </c>
      <c r="AC11" s="90">
        <v>212630.16</v>
      </c>
      <c r="AD11" s="90">
        <v>93154.17</v>
      </c>
    </row>
    <row r="12" spans="1:33" x14ac:dyDescent="0.2">
      <c r="A12" s="249" t="s">
        <v>3225</v>
      </c>
      <c r="B12" s="89">
        <v>635551.38</v>
      </c>
      <c r="D12" s="89">
        <v>197865.69</v>
      </c>
      <c r="F12" s="250">
        <v>381364.88</v>
      </c>
      <c r="G12" s="250">
        <v>836742.65</v>
      </c>
      <c r="J12" s="232">
        <v>0</v>
      </c>
      <c r="K12" s="232">
        <v>26240</v>
      </c>
      <c r="Q12" s="73">
        <v>1804328.64</v>
      </c>
      <c r="T12" s="73">
        <v>456817.79</v>
      </c>
      <c r="V12" s="73">
        <v>603.67999999999995</v>
      </c>
      <c r="X12" s="90">
        <v>758520</v>
      </c>
      <c r="Z12" s="90">
        <v>813520</v>
      </c>
      <c r="AC12" s="90">
        <v>185163.06</v>
      </c>
      <c r="AD12" s="90">
        <v>183505.18</v>
      </c>
    </row>
    <row r="13" spans="1:33" x14ac:dyDescent="0.2">
      <c r="A13" s="249" t="s">
        <v>3226</v>
      </c>
      <c r="B13" s="89">
        <v>618367.82999999996</v>
      </c>
      <c r="D13" s="89">
        <v>49022.38</v>
      </c>
      <c r="F13" s="250">
        <v>189513.97</v>
      </c>
      <c r="G13" s="250">
        <v>441522.36</v>
      </c>
      <c r="K13" s="232">
        <v>19600</v>
      </c>
      <c r="M13" s="416">
        <v>694.39</v>
      </c>
      <c r="N13" s="250">
        <v>34400</v>
      </c>
      <c r="Q13" s="73">
        <v>667029.63</v>
      </c>
      <c r="T13" s="73">
        <v>906887.6</v>
      </c>
      <c r="V13" s="73">
        <v>500.02</v>
      </c>
      <c r="X13" s="90">
        <v>382530</v>
      </c>
      <c r="Y13" s="90">
        <v>495.32</v>
      </c>
      <c r="Z13" s="90">
        <v>455604</v>
      </c>
      <c r="AC13" s="90">
        <v>487184.9</v>
      </c>
      <c r="AD13" s="90">
        <v>45139.7</v>
      </c>
    </row>
    <row r="14" spans="1:33" x14ac:dyDescent="0.2">
      <c r="A14" s="249" t="s">
        <v>3227</v>
      </c>
      <c r="B14" s="89">
        <v>518504.25</v>
      </c>
      <c r="D14" s="89">
        <v>209918.4</v>
      </c>
      <c r="F14" s="250">
        <v>3</v>
      </c>
      <c r="G14" s="250">
        <v>596487.24</v>
      </c>
      <c r="K14" s="232">
        <v>16750</v>
      </c>
      <c r="N14" s="250">
        <v>6450</v>
      </c>
      <c r="Q14" s="73">
        <v>818351.54</v>
      </c>
      <c r="T14" s="73">
        <v>1018775.9</v>
      </c>
      <c r="V14" s="73">
        <v>414.42</v>
      </c>
      <c r="X14" s="90">
        <v>402540</v>
      </c>
      <c r="Z14" s="90">
        <v>502489</v>
      </c>
      <c r="AC14" s="90">
        <v>300982.18</v>
      </c>
      <c r="AD14" s="90">
        <v>28350.560000000001</v>
      </c>
      <c r="AG14" s="90">
        <v>20000</v>
      </c>
    </row>
    <row r="15" spans="1:33" x14ac:dyDescent="0.2">
      <c r="A15" s="249" t="s">
        <v>3228</v>
      </c>
      <c r="B15" s="89">
        <v>594638.84</v>
      </c>
      <c r="D15" s="89">
        <v>33600.839999999997</v>
      </c>
      <c r="F15" s="250">
        <v>473351.33</v>
      </c>
      <c r="G15" s="250">
        <v>-136028.79</v>
      </c>
      <c r="K15" s="232">
        <v>22720</v>
      </c>
      <c r="L15" s="232">
        <v>114580</v>
      </c>
      <c r="M15" s="416">
        <v>-968.26</v>
      </c>
      <c r="Q15" s="73">
        <v>3873985.05</v>
      </c>
      <c r="T15" s="73">
        <v>817526.74</v>
      </c>
      <c r="V15" s="73">
        <v>332.55</v>
      </c>
      <c r="X15" s="90">
        <v>702830</v>
      </c>
      <c r="Z15" s="90">
        <v>720830</v>
      </c>
      <c r="AC15" s="90">
        <v>306176.40999999997</v>
      </c>
      <c r="AD15" s="90">
        <v>152954.87</v>
      </c>
    </row>
    <row r="16" spans="1:33" x14ac:dyDescent="0.2">
      <c r="A16" s="249" t="s">
        <v>3229</v>
      </c>
      <c r="B16" s="89">
        <v>352201.66</v>
      </c>
      <c r="D16" s="89">
        <v>141059.91</v>
      </c>
      <c r="F16" s="250">
        <v>1464789.61</v>
      </c>
      <c r="G16" s="250">
        <v>153403.85</v>
      </c>
      <c r="K16" s="232">
        <v>32986</v>
      </c>
      <c r="L16" s="232">
        <v>38858.01</v>
      </c>
      <c r="N16" s="250">
        <v>-4500</v>
      </c>
      <c r="Q16" s="73">
        <v>2037072.22</v>
      </c>
      <c r="T16" s="73">
        <v>526627.05000000005</v>
      </c>
      <c r="U16" s="73">
        <v>30411</v>
      </c>
      <c r="V16" s="73">
        <v>194.73</v>
      </c>
      <c r="X16" s="90">
        <v>556660</v>
      </c>
      <c r="Z16" s="90">
        <v>632896</v>
      </c>
      <c r="AC16" s="90">
        <v>217673.34</v>
      </c>
      <c r="AD16" s="90">
        <v>75391.990000000005</v>
      </c>
    </row>
    <row r="17" spans="1:33" x14ac:dyDescent="0.2">
      <c r="A17" s="249" t="s">
        <v>3230</v>
      </c>
      <c r="B17" s="89">
        <v>364196.27</v>
      </c>
      <c r="D17" s="89">
        <v>56557.7</v>
      </c>
      <c r="F17" s="250">
        <v>110287.75</v>
      </c>
      <c r="G17" s="250">
        <v>489196.35</v>
      </c>
      <c r="K17" s="232">
        <v>25848</v>
      </c>
      <c r="O17" s="250">
        <v>7161.58</v>
      </c>
      <c r="Q17" s="73">
        <v>2706524.69</v>
      </c>
      <c r="T17" s="73">
        <v>450018.87</v>
      </c>
      <c r="V17" s="73">
        <v>332.19</v>
      </c>
      <c r="X17" s="90">
        <v>647850</v>
      </c>
      <c r="Z17" s="90">
        <v>649513.5</v>
      </c>
      <c r="AC17" s="90">
        <v>233784.58</v>
      </c>
      <c r="AD17" s="90">
        <v>104378.29</v>
      </c>
    </row>
    <row r="18" spans="1:33" x14ac:dyDescent="0.2">
      <c r="A18" s="249" t="s">
        <v>3231</v>
      </c>
      <c r="B18" s="89">
        <v>358834.52</v>
      </c>
      <c r="D18" s="89">
        <v>283843.32</v>
      </c>
      <c r="F18" s="250">
        <v>1956917.47</v>
      </c>
      <c r="G18" s="250">
        <v>303024.92</v>
      </c>
      <c r="J18" s="232">
        <v>22000</v>
      </c>
      <c r="K18" s="232">
        <v>42990</v>
      </c>
      <c r="M18" s="416">
        <v>0</v>
      </c>
      <c r="N18" s="250">
        <v>12000</v>
      </c>
      <c r="Q18" s="73">
        <v>865508.28</v>
      </c>
      <c r="T18" s="73">
        <v>700792.77</v>
      </c>
      <c r="V18" s="73">
        <v>267.42</v>
      </c>
      <c r="X18" s="90">
        <v>522630</v>
      </c>
      <c r="Z18" s="90">
        <v>653669</v>
      </c>
      <c r="AC18" s="90">
        <v>342716.49</v>
      </c>
      <c r="AD18" s="90">
        <v>82790.850000000006</v>
      </c>
    </row>
    <row r="19" spans="1:33" x14ac:dyDescent="0.2">
      <c r="A19" s="249" t="s">
        <v>3232</v>
      </c>
      <c r="B19" s="89">
        <v>652022.93000000005</v>
      </c>
      <c r="D19" s="89">
        <v>52779.38</v>
      </c>
      <c r="F19" s="250">
        <v>3343.77</v>
      </c>
      <c r="G19" s="250">
        <v>-73752.38</v>
      </c>
      <c r="K19" s="232">
        <v>11763</v>
      </c>
      <c r="N19" s="250">
        <v>90000</v>
      </c>
      <c r="O19" s="250">
        <v>10715</v>
      </c>
      <c r="Q19" s="73">
        <v>2831701.19</v>
      </c>
      <c r="T19" s="73">
        <v>540841.51</v>
      </c>
      <c r="U19" s="73">
        <v>299670</v>
      </c>
      <c r="V19" s="73">
        <v>575.1</v>
      </c>
      <c r="X19" s="90">
        <v>654750</v>
      </c>
      <c r="Z19" s="90">
        <v>744046</v>
      </c>
      <c r="AC19" s="90">
        <v>173458.78</v>
      </c>
      <c r="AD19" s="90">
        <v>347817.83</v>
      </c>
    </row>
    <row r="20" spans="1:33" x14ac:dyDescent="0.2">
      <c r="A20" s="249" t="s">
        <v>3233</v>
      </c>
      <c r="B20" s="89">
        <v>663697.07999999996</v>
      </c>
      <c r="D20" s="89">
        <v>206902.04</v>
      </c>
      <c r="F20" s="250">
        <v>2445107.5699999998</v>
      </c>
      <c r="G20" s="250">
        <v>655175.79</v>
      </c>
      <c r="K20" s="232">
        <v>23381.5</v>
      </c>
      <c r="M20" s="416">
        <v>120</v>
      </c>
      <c r="N20" s="250">
        <v>78000</v>
      </c>
      <c r="Q20" s="73">
        <v>5546813.3099999996</v>
      </c>
      <c r="T20" s="73">
        <v>712569.51</v>
      </c>
      <c r="U20" s="73">
        <v>285000</v>
      </c>
      <c r="V20" s="73">
        <v>1007.87</v>
      </c>
      <c r="X20" s="90">
        <v>745740</v>
      </c>
      <c r="Y20" s="90">
        <v>1015</v>
      </c>
      <c r="Z20" s="90">
        <v>855688.26</v>
      </c>
      <c r="AC20" s="90">
        <v>256722.29</v>
      </c>
      <c r="AD20" s="90">
        <v>104722.48</v>
      </c>
    </row>
    <row r="21" spans="1:33" x14ac:dyDescent="0.2">
      <c r="A21" s="249" t="s">
        <v>3234</v>
      </c>
      <c r="B21" s="89">
        <v>943255.77</v>
      </c>
      <c r="D21" s="89">
        <v>77511.789999999994</v>
      </c>
      <c r="F21" s="250">
        <v>2400001.2999999998</v>
      </c>
      <c r="G21" s="250">
        <v>1234728.23</v>
      </c>
      <c r="J21" s="232">
        <v>6000</v>
      </c>
      <c r="K21" s="232">
        <v>27373</v>
      </c>
      <c r="M21" s="416">
        <v>214.95</v>
      </c>
      <c r="N21" s="250">
        <v>12000</v>
      </c>
      <c r="Q21" s="73">
        <v>1606327.04</v>
      </c>
      <c r="T21" s="73">
        <v>941689.61</v>
      </c>
      <c r="V21" s="73">
        <v>1032.1199999999999</v>
      </c>
      <c r="X21" s="90">
        <v>1280480</v>
      </c>
      <c r="Z21" s="90">
        <v>1442282</v>
      </c>
      <c r="AC21" s="90">
        <v>444270.53</v>
      </c>
      <c r="AD21" s="90">
        <v>186799.08</v>
      </c>
    </row>
    <row r="22" spans="1:33" x14ac:dyDescent="0.2">
      <c r="A22" s="249" t="s">
        <v>3235</v>
      </c>
      <c r="B22" s="89">
        <v>1081000.8700000001</v>
      </c>
      <c r="D22" s="89">
        <v>135270</v>
      </c>
      <c r="E22" s="250">
        <v>0</v>
      </c>
      <c r="F22" s="250">
        <v>1713565.17</v>
      </c>
      <c r="G22" s="250">
        <v>470246.97</v>
      </c>
      <c r="K22" s="232">
        <v>23070</v>
      </c>
      <c r="N22" s="250">
        <v>6000</v>
      </c>
      <c r="Q22" s="73">
        <v>1373222.93</v>
      </c>
      <c r="T22" s="73">
        <v>563470.01</v>
      </c>
      <c r="V22" s="73">
        <v>1165.54</v>
      </c>
      <c r="X22" s="90">
        <v>437370</v>
      </c>
      <c r="Z22" s="90">
        <v>503747</v>
      </c>
      <c r="AC22" s="90">
        <v>219081.78</v>
      </c>
      <c r="AD22" s="90">
        <v>98325</v>
      </c>
      <c r="AG22" s="90">
        <v>20000</v>
      </c>
    </row>
    <row r="23" spans="1:33" x14ac:dyDescent="0.2">
      <c r="A23" s="249" t="s">
        <v>3236</v>
      </c>
      <c r="B23" s="89">
        <v>504127.58</v>
      </c>
      <c r="D23" s="89">
        <v>95695.84</v>
      </c>
      <c r="F23" s="250">
        <v>1852906.39</v>
      </c>
      <c r="G23" s="250">
        <v>493107.19</v>
      </c>
      <c r="K23" s="232">
        <v>6240</v>
      </c>
      <c r="L23" s="232">
        <v>52600</v>
      </c>
      <c r="M23" s="416">
        <v>2103.8200000000002</v>
      </c>
      <c r="N23" s="250">
        <v>2700</v>
      </c>
      <c r="Q23" s="73">
        <v>466379.49</v>
      </c>
      <c r="T23" s="73">
        <v>720561.7</v>
      </c>
      <c r="U23" s="73">
        <v>29500</v>
      </c>
      <c r="V23" s="73">
        <v>512.21</v>
      </c>
      <c r="W23" s="73">
        <v>2300</v>
      </c>
      <c r="X23" s="90">
        <v>464200</v>
      </c>
      <c r="Z23" s="90">
        <v>525845</v>
      </c>
      <c r="AC23" s="90">
        <v>318349.18</v>
      </c>
      <c r="AD23" s="90">
        <v>107686.35</v>
      </c>
    </row>
    <row r="24" spans="1:33" x14ac:dyDescent="0.2">
      <c r="A24" s="249" t="s">
        <v>3237</v>
      </c>
      <c r="B24" s="89">
        <v>531974.98</v>
      </c>
      <c r="D24" s="89">
        <v>120337.77</v>
      </c>
      <c r="F24" s="250">
        <v>178742.94</v>
      </c>
      <c r="G24" s="250">
        <v>306667.74</v>
      </c>
      <c r="J24" s="232">
        <v>50000</v>
      </c>
      <c r="K24" s="232">
        <v>25960</v>
      </c>
      <c r="N24" s="250">
        <v>1800</v>
      </c>
      <c r="Q24" s="73">
        <v>1804328.64</v>
      </c>
      <c r="T24" s="73">
        <v>677111.4</v>
      </c>
      <c r="V24" s="73">
        <v>232.23</v>
      </c>
      <c r="Y24" s="90">
        <v>102000</v>
      </c>
      <c r="Z24" s="90">
        <v>65948</v>
      </c>
      <c r="AC24" s="90">
        <v>271900.68</v>
      </c>
      <c r="AD24" s="90">
        <v>107671.82</v>
      </c>
    </row>
    <row r="25" spans="1:33" x14ac:dyDescent="0.2">
      <c r="A25" s="249" t="s">
        <v>3238</v>
      </c>
      <c r="B25" s="89">
        <v>320851.65000000002</v>
      </c>
      <c r="D25" s="89">
        <v>298050.75</v>
      </c>
      <c r="F25" s="250">
        <v>393612.98</v>
      </c>
      <c r="G25" s="250">
        <v>244717.01</v>
      </c>
      <c r="J25" s="232">
        <v>4000</v>
      </c>
      <c r="K25" s="232">
        <v>53212</v>
      </c>
      <c r="M25" s="416">
        <v>504.68</v>
      </c>
      <c r="N25" s="250">
        <v>19560</v>
      </c>
      <c r="Q25" s="73">
        <v>1601555.91</v>
      </c>
      <c r="T25" s="73">
        <v>573335.31000000006</v>
      </c>
      <c r="U25" s="73">
        <v>21720</v>
      </c>
      <c r="V25" s="73">
        <v>325.56</v>
      </c>
      <c r="X25" s="90">
        <v>672310</v>
      </c>
      <c r="Z25" s="90">
        <v>762014</v>
      </c>
      <c r="AC25" s="90">
        <v>436971.77</v>
      </c>
      <c r="AD25" s="90">
        <v>33756.720000000001</v>
      </c>
    </row>
    <row r="26" spans="1:33" x14ac:dyDescent="0.2">
      <c r="A26" s="249" t="s">
        <v>3239</v>
      </c>
      <c r="B26" s="89">
        <v>381732.72</v>
      </c>
      <c r="D26" s="89">
        <v>130953.46</v>
      </c>
      <c r="F26" s="250">
        <v>48034.54</v>
      </c>
      <c r="G26" s="250">
        <v>372286.64</v>
      </c>
      <c r="J26" s="232">
        <v>2000</v>
      </c>
      <c r="K26" s="232">
        <v>21791</v>
      </c>
      <c r="L26" s="232">
        <v>141805</v>
      </c>
      <c r="M26" s="416">
        <v>790.65</v>
      </c>
      <c r="N26" s="250">
        <v>37200</v>
      </c>
      <c r="Q26" s="73">
        <v>1188537.31</v>
      </c>
      <c r="T26" s="73">
        <v>654330.55000000005</v>
      </c>
      <c r="V26" s="73">
        <v>282.48</v>
      </c>
      <c r="X26" s="90">
        <v>604960</v>
      </c>
      <c r="Z26" s="90">
        <v>670149</v>
      </c>
      <c r="AC26" s="90">
        <v>243847.14</v>
      </c>
      <c r="AD26" s="90">
        <v>52962.400000000001</v>
      </c>
    </row>
    <row r="27" spans="1:33" x14ac:dyDescent="0.2">
      <c r="A27" s="249" t="s">
        <v>3359</v>
      </c>
      <c r="B27" s="89">
        <v>318379.69</v>
      </c>
      <c r="D27" s="89">
        <v>55846</v>
      </c>
      <c r="F27" s="250">
        <v>672882.83</v>
      </c>
      <c r="G27" s="250">
        <v>343023.89</v>
      </c>
      <c r="K27" s="232">
        <v>13240</v>
      </c>
      <c r="L27" s="232">
        <v>195760</v>
      </c>
      <c r="M27" s="416">
        <v>0</v>
      </c>
      <c r="O27" s="250">
        <v>14425.64</v>
      </c>
      <c r="Q27" s="73">
        <v>3378480.39</v>
      </c>
      <c r="T27" s="73">
        <v>1081070.74</v>
      </c>
      <c r="U27" s="73">
        <v>104100</v>
      </c>
      <c r="V27" s="73">
        <v>459.46</v>
      </c>
      <c r="X27" s="90">
        <v>158160</v>
      </c>
      <c r="Z27" s="90">
        <v>237944</v>
      </c>
      <c r="AC27" s="90">
        <v>177767.97</v>
      </c>
      <c r="AD27" s="90">
        <v>43471.839999999997</v>
      </c>
    </row>
    <row r="28" spans="1:33" x14ac:dyDescent="0.2">
      <c r="A28" s="249" t="s">
        <v>3364</v>
      </c>
      <c r="B28" s="89">
        <v>439626.83</v>
      </c>
      <c r="D28" s="89">
        <v>140856.84</v>
      </c>
      <c r="F28" s="250">
        <v>3397386.39</v>
      </c>
      <c r="G28" s="250">
        <v>359112.66</v>
      </c>
      <c r="K28" s="232">
        <v>40224</v>
      </c>
      <c r="M28" s="416">
        <v>998.69</v>
      </c>
      <c r="P28" s="250">
        <v>25000</v>
      </c>
      <c r="Q28" s="73">
        <v>4652638.84</v>
      </c>
      <c r="T28" s="73">
        <v>489190.71</v>
      </c>
      <c r="U28" s="73">
        <v>110000</v>
      </c>
      <c r="V28" s="73">
        <v>349.97</v>
      </c>
      <c r="X28" s="90">
        <v>257820</v>
      </c>
      <c r="Z28" s="90">
        <v>322805.42</v>
      </c>
      <c r="AC28" s="90">
        <v>227516.06</v>
      </c>
      <c r="AD28" s="90">
        <v>117689.95</v>
      </c>
    </row>
    <row r="29" spans="1:33" x14ac:dyDescent="0.2">
      <c r="A29" s="249" t="s">
        <v>3240</v>
      </c>
      <c r="B29" s="89">
        <v>348386.67</v>
      </c>
      <c r="D29" s="89">
        <v>28307.38</v>
      </c>
      <c r="F29" s="250">
        <v>2109548.5699999998</v>
      </c>
      <c r="G29" s="250">
        <v>272618.78999999998</v>
      </c>
      <c r="P29" s="250">
        <v>-1255164.97</v>
      </c>
      <c r="Q29" s="73">
        <v>3908830.71</v>
      </c>
      <c r="T29" s="73">
        <v>574316.36</v>
      </c>
      <c r="V29" s="73">
        <v>284.54000000000002</v>
      </c>
      <c r="X29" s="90">
        <v>1123020</v>
      </c>
      <c r="Y29" s="90">
        <v>263750</v>
      </c>
      <c r="Z29" s="90">
        <v>1301736</v>
      </c>
      <c r="AB29" s="90">
        <v>640</v>
      </c>
      <c r="AC29" s="90">
        <v>409856.76</v>
      </c>
      <c r="AD29" s="90">
        <v>127882.47</v>
      </c>
      <c r="AG29" s="90">
        <v>12180</v>
      </c>
    </row>
    <row r="30" spans="1:33" x14ac:dyDescent="0.2">
      <c r="A30" s="249" t="s">
        <v>3241</v>
      </c>
      <c r="B30" s="89">
        <v>605562.93000000005</v>
      </c>
      <c r="D30" s="89">
        <v>104399.41</v>
      </c>
      <c r="F30" s="250">
        <v>820728</v>
      </c>
      <c r="G30" s="250">
        <v>534933</v>
      </c>
      <c r="M30" s="416">
        <v>638</v>
      </c>
      <c r="P30" s="250">
        <v>-2764505.63</v>
      </c>
      <c r="Q30" s="73">
        <v>4779390.07</v>
      </c>
      <c r="S30" s="73">
        <v>653.1</v>
      </c>
      <c r="T30" s="73">
        <v>692583.53</v>
      </c>
      <c r="X30" s="90">
        <v>666120</v>
      </c>
      <c r="Y30" s="90">
        <v>140000</v>
      </c>
      <c r="Z30" s="90">
        <v>803301</v>
      </c>
      <c r="AB30" s="90">
        <v>5750</v>
      </c>
      <c r="AC30" s="90">
        <v>560065.31000000006</v>
      </c>
      <c r="AD30" s="90">
        <v>77736</v>
      </c>
    </row>
    <row r="31" spans="1:33" x14ac:dyDescent="0.2">
      <c r="A31" s="249" t="s">
        <v>3242</v>
      </c>
      <c r="B31" s="89">
        <v>260677.8</v>
      </c>
      <c r="D31" s="89">
        <v>55129</v>
      </c>
      <c r="G31" s="250">
        <v>388192.85</v>
      </c>
      <c r="P31" s="250">
        <v>-649</v>
      </c>
      <c r="Q31" s="73">
        <v>1728640.99</v>
      </c>
      <c r="T31" s="73">
        <v>494900.93</v>
      </c>
      <c r="V31" s="73">
        <v>391.45</v>
      </c>
      <c r="X31" s="90">
        <v>720000</v>
      </c>
      <c r="Y31" s="90">
        <v>37001.919999999998</v>
      </c>
      <c r="Z31" s="90">
        <v>796980</v>
      </c>
      <c r="AC31" s="90">
        <v>450304.84</v>
      </c>
      <c r="AD31" s="90">
        <v>57734.17</v>
      </c>
    </row>
    <row r="32" spans="1:33" x14ac:dyDescent="0.2">
      <c r="A32" s="249" t="s">
        <v>3243</v>
      </c>
      <c r="B32" s="89">
        <v>397226.17</v>
      </c>
      <c r="C32" s="89">
        <v>20000</v>
      </c>
      <c r="D32" s="89">
        <v>73902.62</v>
      </c>
      <c r="F32" s="250">
        <v>3298857.11</v>
      </c>
      <c r="G32" s="250">
        <v>165932.95000000001</v>
      </c>
      <c r="K32" s="232">
        <v>460.2</v>
      </c>
      <c r="M32" s="416">
        <v>165000</v>
      </c>
      <c r="Q32" s="73">
        <v>2399403.2599999998</v>
      </c>
      <c r="T32" s="73">
        <v>721917.5</v>
      </c>
      <c r="Z32" s="90">
        <v>65081</v>
      </c>
      <c r="AC32" s="90">
        <v>293390.63</v>
      </c>
      <c r="AD32" s="90">
        <v>65395.62</v>
      </c>
      <c r="AG32" s="90">
        <v>440</v>
      </c>
    </row>
    <row r="33" spans="1:33" x14ac:dyDescent="0.2">
      <c r="A33" s="249" t="s">
        <v>3244</v>
      </c>
      <c r="B33" s="89">
        <v>612296.84</v>
      </c>
      <c r="C33" s="89">
        <v>15000</v>
      </c>
      <c r="D33" s="89">
        <v>110968.54</v>
      </c>
      <c r="F33" s="250">
        <v>11240481.560000001</v>
      </c>
      <c r="G33" s="250">
        <v>496945.29</v>
      </c>
      <c r="M33" s="416">
        <v>647.89</v>
      </c>
      <c r="P33" s="250">
        <v>12405553.76</v>
      </c>
      <c r="T33" s="73">
        <v>542981.69999999995</v>
      </c>
      <c r="V33" s="73">
        <v>816.04</v>
      </c>
      <c r="X33" s="90">
        <v>445460</v>
      </c>
      <c r="Y33" s="90">
        <v>273790</v>
      </c>
      <c r="Z33" s="90">
        <v>750754</v>
      </c>
      <c r="AB33" s="90">
        <v>14184</v>
      </c>
      <c r="AC33" s="90">
        <v>313090.73</v>
      </c>
      <c r="AD33" s="90">
        <v>102530.98</v>
      </c>
      <c r="AE33" s="90">
        <v>10000</v>
      </c>
      <c r="AG33" s="90">
        <v>10000</v>
      </c>
    </row>
    <row r="34" spans="1:33" x14ac:dyDescent="0.2">
      <c r="A34" s="249" t="s">
        <v>3245</v>
      </c>
      <c r="B34" s="89">
        <v>705816.42</v>
      </c>
      <c r="D34" s="89">
        <v>21654.05</v>
      </c>
      <c r="F34" s="250">
        <v>819856.47</v>
      </c>
      <c r="G34" s="250">
        <v>62844.67</v>
      </c>
      <c r="M34" s="416">
        <v>62516.77</v>
      </c>
      <c r="Q34" s="73">
        <v>2109112.34</v>
      </c>
      <c r="T34" s="73">
        <v>408586.03</v>
      </c>
      <c r="V34" s="73">
        <v>1000.18</v>
      </c>
      <c r="Y34" s="90">
        <v>87430</v>
      </c>
      <c r="Z34" s="90">
        <v>96359</v>
      </c>
      <c r="AB34" s="90">
        <v>2000</v>
      </c>
      <c r="AC34" s="90">
        <v>302749</v>
      </c>
      <c r="AD34" s="90">
        <v>69884.710000000006</v>
      </c>
      <c r="AG34" s="90">
        <v>10000</v>
      </c>
    </row>
    <row r="35" spans="1:33" x14ac:dyDescent="0.2">
      <c r="A35" s="249" t="s">
        <v>3246</v>
      </c>
      <c r="B35" s="89">
        <v>226906.5</v>
      </c>
      <c r="C35" s="89">
        <v>10000</v>
      </c>
      <c r="D35" s="89">
        <v>47332.45</v>
      </c>
      <c r="F35" s="250">
        <v>2040483.52</v>
      </c>
      <c r="G35" s="250">
        <v>300392.28000000003</v>
      </c>
      <c r="O35" s="250">
        <v>-67697.34</v>
      </c>
      <c r="P35" s="250">
        <v>879294.19</v>
      </c>
      <c r="Q35" s="73">
        <v>2003005.18</v>
      </c>
      <c r="T35" s="73">
        <v>509410.8</v>
      </c>
      <c r="Y35" s="90">
        <v>52400</v>
      </c>
      <c r="Z35" s="90">
        <v>266939</v>
      </c>
      <c r="AB35" s="90">
        <v>5780</v>
      </c>
      <c r="AC35" s="90">
        <v>362999</v>
      </c>
      <c r="AD35" s="90">
        <v>106818.08</v>
      </c>
      <c r="AG35" s="90">
        <v>10000</v>
      </c>
    </row>
    <row r="36" spans="1:33" x14ac:dyDescent="0.2">
      <c r="A36" s="249" t="s">
        <v>3247</v>
      </c>
      <c r="B36" s="89">
        <v>271730.69</v>
      </c>
      <c r="D36" s="89">
        <v>47107.42</v>
      </c>
      <c r="F36" s="250">
        <v>1196298.8</v>
      </c>
      <c r="G36" s="250">
        <v>193183.8</v>
      </c>
      <c r="P36" s="250">
        <v>-290153.67</v>
      </c>
      <c r="Q36" s="73">
        <v>2067007.72</v>
      </c>
      <c r="T36" s="73">
        <v>471484.79</v>
      </c>
      <c r="V36" s="73">
        <v>266.62</v>
      </c>
      <c r="Y36" s="90">
        <v>84000</v>
      </c>
      <c r="Z36" s="90">
        <v>162840</v>
      </c>
      <c r="AC36" s="90">
        <v>314910.63</v>
      </c>
      <c r="AD36" s="90">
        <v>52494.18</v>
      </c>
    </row>
    <row r="37" spans="1:33" x14ac:dyDescent="0.2">
      <c r="A37" s="249" t="s">
        <v>3248</v>
      </c>
      <c r="B37" s="89">
        <v>155807.93</v>
      </c>
      <c r="D37" s="89">
        <v>256604.68</v>
      </c>
      <c r="F37" s="250">
        <v>528069.94999999995</v>
      </c>
      <c r="G37" s="250">
        <v>898147.21</v>
      </c>
      <c r="P37" s="250">
        <v>-737011.12</v>
      </c>
      <c r="Q37" s="73">
        <v>2721924.84</v>
      </c>
      <c r="T37" s="73">
        <v>595458.13</v>
      </c>
      <c r="V37" s="73">
        <v>-310.95999999999998</v>
      </c>
      <c r="X37" s="90">
        <v>521594</v>
      </c>
      <c r="Y37" s="90">
        <v>50165.58</v>
      </c>
      <c r="Z37" s="90">
        <v>714153</v>
      </c>
      <c r="AB37" s="90">
        <v>5636</v>
      </c>
      <c r="AC37" s="90">
        <v>525547.48</v>
      </c>
      <c r="AD37" s="90">
        <v>70652</v>
      </c>
    </row>
    <row r="38" spans="1:33" x14ac:dyDescent="0.2">
      <c r="A38" s="249" t="s">
        <v>3249</v>
      </c>
      <c r="B38" s="89">
        <v>684657.6</v>
      </c>
      <c r="D38" s="89">
        <v>104332.32</v>
      </c>
      <c r="F38" s="250">
        <v>3</v>
      </c>
      <c r="G38" s="250">
        <v>-106744.53</v>
      </c>
      <c r="K38" s="232">
        <v>13650</v>
      </c>
      <c r="M38" s="416">
        <v>9</v>
      </c>
      <c r="P38" s="250">
        <v>72986.679999999993</v>
      </c>
      <c r="Q38" s="73">
        <v>1153430.04</v>
      </c>
      <c r="T38" s="73">
        <v>357172.25</v>
      </c>
      <c r="U38" s="73">
        <v>97600</v>
      </c>
      <c r="V38" s="73">
        <v>515.98</v>
      </c>
      <c r="X38" s="90">
        <v>602320</v>
      </c>
      <c r="Y38" s="90">
        <v>165786.37</v>
      </c>
      <c r="Z38" s="90">
        <v>716320</v>
      </c>
      <c r="AB38" s="90">
        <v>3540</v>
      </c>
      <c r="AC38" s="90">
        <v>173176.38</v>
      </c>
      <c r="AD38" s="90">
        <v>18933.7</v>
      </c>
    </row>
    <row r="39" spans="1:33" x14ac:dyDescent="0.2">
      <c r="A39" s="249" t="s">
        <v>3250</v>
      </c>
      <c r="B39" s="89">
        <v>855760.51</v>
      </c>
      <c r="D39" s="89">
        <v>292111.83</v>
      </c>
      <c r="F39" s="250">
        <v>-467370.65</v>
      </c>
      <c r="G39" s="250">
        <v>53994.74</v>
      </c>
      <c r="P39" s="250">
        <v>9934.1</v>
      </c>
      <c r="Q39" s="73">
        <v>2737074.7</v>
      </c>
      <c r="T39" s="73">
        <v>604122.99</v>
      </c>
      <c r="U39" s="73">
        <v>72220</v>
      </c>
      <c r="V39" s="73">
        <v>805.36</v>
      </c>
      <c r="X39" s="90">
        <v>558780</v>
      </c>
      <c r="Y39" s="90">
        <v>63600</v>
      </c>
      <c r="Z39" s="90">
        <v>619260</v>
      </c>
      <c r="AC39" s="90">
        <v>167716.42000000001</v>
      </c>
      <c r="AD39" s="90">
        <v>58571.35</v>
      </c>
    </row>
    <row r="40" spans="1:33" x14ac:dyDescent="0.2">
      <c r="A40" s="249" t="s">
        <v>3251</v>
      </c>
      <c r="B40" s="89">
        <v>638143.6</v>
      </c>
      <c r="D40" s="89">
        <v>136824.9</v>
      </c>
      <c r="F40" s="250">
        <v>77268.98</v>
      </c>
      <c r="G40" s="250">
        <v>73095.73</v>
      </c>
      <c r="K40" s="232">
        <v>6300</v>
      </c>
      <c r="Q40" s="73">
        <v>1656318.18</v>
      </c>
      <c r="T40" s="73">
        <v>347518.07</v>
      </c>
      <c r="U40" s="73">
        <v>41835</v>
      </c>
      <c r="V40" s="73">
        <v>996.66</v>
      </c>
      <c r="X40" s="90">
        <v>621770</v>
      </c>
      <c r="Y40" s="90">
        <v>51052</v>
      </c>
      <c r="Z40" s="90">
        <v>686016</v>
      </c>
      <c r="AB40" s="90">
        <v>26075.8</v>
      </c>
      <c r="AC40" s="90">
        <v>166800.95999999999</v>
      </c>
      <c r="AD40" s="90">
        <v>63018.02</v>
      </c>
    </row>
    <row r="41" spans="1:33" x14ac:dyDescent="0.2">
      <c r="A41" s="249" t="s">
        <v>3252</v>
      </c>
      <c r="B41" s="89">
        <v>400263.43</v>
      </c>
      <c r="C41" s="89">
        <v>4000</v>
      </c>
      <c r="D41" s="89">
        <v>58441.4</v>
      </c>
      <c r="F41" s="250">
        <v>84043.08</v>
      </c>
      <c r="G41" s="250">
        <v>-83679.64</v>
      </c>
      <c r="K41" s="232">
        <v>30230</v>
      </c>
      <c r="M41" s="416">
        <v>176.35</v>
      </c>
      <c r="P41" s="250">
        <v>577325</v>
      </c>
      <c r="Q41" s="73">
        <v>1118559.83</v>
      </c>
      <c r="T41" s="73">
        <v>445927.71</v>
      </c>
      <c r="U41" s="73">
        <v>52860</v>
      </c>
      <c r="V41" s="73">
        <v>343.36</v>
      </c>
      <c r="X41" s="90">
        <v>540600</v>
      </c>
      <c r="Y41" s="90">
        <v>17800</v>
      </c>
      <c r="Z41" s="90">
        <v>675550</v>
      </c>
      <c r="AC41" s="90">
        <v>157095.74</v>
      </c>
      <c r="AD41" s="90">
        <v>25514.89</v>
      </c>
    </row>
    <row r="42" spans="1:33" x14ac:dyDescent="0.2">
      <c r="A42" s="249" t="s">
        <v>3253</v>
      </c>
      <c r="B42" s="89">
        <v>298272.67</v>
      </c>
      <c r="D42" s="89">
        <v>196905.65</v>
      </c>
      <c r="F42" s="250">
        <v>-840079.67</v>
      </c>
      <c r="G42" s="250">
        <v>-162168.07</v>
      </c>
      <c r="K42" s="232">
        <v>48320</v>
      </c>
      <c r="P42" s="250">
        <v>20070</v>
      </c>
      <c r="Q42" s="73">
        <v>1381244.13</v>
      </c>
      <c r="T42" s="73">
        <v>463005.07</v>
      </c>
      <c r="U42" s="73">
        <v>62740</v>
      </c>
      <c r="V42" s="73">
        <v>221.77</v>
      </c>
      <c r="X42" s="90">
        <v>505660</v>
      </c>
      <c r="Y42" s="90">
        <v>58100</v>
      </c>
      <c r="Z42" s="90">
        <v>640520</v>
      </c>
      <c r="AC42" s="90">
        <v>220060.09</v>
      </c>
      <c r="AD42" s="90">
        <v>87122.12</v>
      </c>
    </row>
    <row r="43" spans="1:33" x14ac:dyDescent="0.2">
      <c r="A43" s="249" t="s">
        <v>3254</v>
      </c>
      <c r="B43" s="89">
        <v>605379.91</v>
      </c>
      <c r="D43" s="89">
        <v>169868.73</v>
      </c>
      <c r="F43" s="250">
        <v>59260.55</v>
      </c>
      <c r="G43" s="250">
        <v>-160038.66</v>
      </c>
      <c r="K43" s="232">
        <v>83280</v>
      </c>
      <c r="M43" s="416">
        <v>575.35</v>
      </c>
      <c r="Q43" s="73">
        <v>1240631.49</v>
      </c>
      <c r="T43" s="73">
        <v>534987.47</v>
      </c>
      <c r="U43" s="73">
        <v>128318.54</v>
      </c>
      <c r="V43" s="73">
        <v>615.32000000000005</v>
      </c>
      <c r="X43" s="90">
        <v>736620</v>
      </c>
      <c r="Y43" s="90">
        <v>87000</v>
      </c>
      <c r="Z43" s="90">
        <v>853714</v>
      </c>
      <c r="AB43" s="90">
        <v>12737.9</v>
      </c>
      <c r="AC43" s="90">
        <v>186148.63</v>
      </c>
      <c r="AD43" s="90">
        <v>102848.31</v>
      </c>
    </row>
    <row r="44" spans="1:33" x14ac:dyDescent="0.2">
      <c r="A44" s="249" t="s">
        <v>3255</v>
      </c>
      <c r="B44" s="89">
        <v>552563.5</v>
      </c>
      <c r="D44" s="89">
        <v>166640.4</v>
      </c>
      <c r="F44" s="250">
        <v>24184.41</v>
      </c>
      <c r="G44" s="250">
        <v>3950.35</v>
      </c>
      <c r="K44" s="232">
        <v>9050</v>
      </c>
      <c r="P44" s="250">
        <v>-57300</v>
      </c>
      <c r="Q44" s="73">
        <v>2770050.54</v>
      </c>
      <c r="T44" s="73">
        <v>386535.74</v>
      </c>
      <c r="U44" s="73">
        <v>188340</v>
      </c>
      <c r="V44" s="73">
        <v>469.83</v>
      </c>
      <c r="Z44" s="90">
        <v>67321</v>
      </c>
      <c r="AC44" s="90">
        <v>195303.35</v>
      </c>
      <c r="AD44" s="90">
        <v>27656.85</v>
      </c>
    </row>
    <row r="45" spans="1:33" x14ac:dyDescent="0.2">
      <c r="A45" s="249" t="s">
        <v>3256</v>
      </c>
      <c r="B45" s="89">
        <v>872140.61</v>
      </c>
      <c r="D45" s="89">
        <v>85384.88</v>
      </c>
      <c r="F45" s="250">
        <v>38097.31</v>
      </c>
      <c r="G45" s="250">
        <v>161925.59</v>
      </c>
      <c r="K45" s="232">
        <v>8540</v>
      </c>
      <c r="M45" s="416">
        <v>538.86</v>
      </c>
      <c r="Q45" s="73">
        <v>2356118.79</v>
      </c>
      <c r="T45" s="73">
        <v>456795.58</v>
      </c>
      <c r="U45" s="73">
        <v>86000</v>
      </c>
      <c r="V45" s="73">
        <v>882.24</v>
      </c>
      <c r="X45" s="90">
        <v>526320</v>
      </c>
      <c r="Y45" s="90">
        <v>96663</v>
      </c>
      <c r="Z45" s="90">
        <v>634232</v>
      </c>
      <c r="AC45" s="90">
        <v>162990.68</v>
      </c>
      <c r="AD45" s="90">
        <v>17811.45</v>
      </c>
    </row>
    <row r="46" spans="1:33" x14ac:dyDescent="0.2">
      <c r="A46" s="249" t="s">
        <v>3257</v>
      </c>
      <c r="B46" s="89">
        <v>464745.51</v>
      </c>
      <c r="D46" s="89">
        <v>95439.05</v>
      </c>
      <c r="F46" s="250">
        <v>79611.850000000006</v>
      </c>
      <c r="G46" s="250">
        <v>173908.07</v>
      </c>
      <c r="K46" s="232">
        <v>101230</v>
      </c>
      <c r="L46" s="232">
        <v>2759</v>
      </c>
      <c r="M46" s="416">
        <v>350.1</v>
      </c>
      <c r="O46" s="250">
        <v>-341908.85</v>
      </c>
      <c r="P46" s="250">
        <v>15034.11</v>
      </c>
      <c r="Q46" s="73">
        <v>1990390.15</v>
      </c>
      <c r="T46" s="73">
        <v>473509</v>
      </c>
      <c r="U46" s="73">
        <v>50000</v>
      </c>
      <c r="V46" s="73">
        <v>388.05</v>
      </c>
      <c r="X46" s="90">
        <v>192020</v>
      </c>
      <c r="Y46" s="90">
        <v>94737</v>
      </c>
      <c r="Z46" s="90">
        <v>316550</v>
      </c>
      <c r="AB46" s="90">
        <v>2160</v>
      </c>
      <c r="AC46" s="90">
        <v>262547.65000000002</v>
      </c>
      <c r="AD46" s="90">
        <v>93424.21</v>
      </c>
    </row>
    <row r="47" spans="1:33" x14ac:dyDescent="0.2">
      <c r="A47" s="249" t="s">
        <v>3258</v>
      </c>
      <c r="B47" s="89">
        <v>477113.14</v>
      </c>
      <c r="D47" s="89">
        <v>98214.18</v>
      </c>
      <c r="F47" s="250">
        <v>275449.49</v>
      </c>
      <c r="G47" s="250">
        <v>-14600.26</v>
      </c>
      <c r="J47" s="232">
        <v>100000</v>
      </c>
      <c r="K47" s="232">
        <v>134710</v>
      </c>
      <c r="M47" s="416">
        <v>320.91000000000003</v>
      </c>
      <c r="P47" s="250">
        <v>-41549.97</v>
      </c>
      <c r="Q47" s="73">
        <v>498635.02</v>
      </c>
      <c r="T47" s="73">
        <v>451147.34</v>
      </c>
      <c r="V47" s="73">
        <v>489.42</v>
      </c>
      <c r="X47" s="90">
        <v>303960</v>
      </c>
      <c r="Y47" s="90">
        <v>50600</v>
      </c>
      <c r="Z47" s="90">
        <v>452540</v>
      </c>
      <c r="AB47" s="90">
        <v>25475.8</v>
      </c>
      <c r="AC47" s="90">
        <v>162145.71</v>
      </c>
      <c r="AD47" s="90">
        <v>20725.66</v>
      </c>
    </row>
    <row r="48" spans="1:33" x14ac:dyDescent="0.2">
      <c r="A48" s="249" t="s">
        <v>3259</v>
      </c>
      <c r="B48" s="89">
        <v>118090.53</v>
      </c>
      <c r="D48" s="89">
        <v>180023.27</v>
      </c>
      <c r="F48" s="250">
        <v>3</v>
      </c>
      <c r="G48" s="250">
        <v>-16787.07</v>
      </c>
      <c r="K48" s="232">
        <v>44660</v>
      </c>
      <c r="P48" s="250">
        <v>-904</v>
      </c>
      <c r="Q48" s="73">
        <v>452082.82</v>
      </c>
      <c r="T48" s="73">
        <v>370180.3</v>
      </c>
      <c r="V48" s="73">
        <v>122.85</v>
      </c>
      <c r="X48" s="90">
        <v>415140</v>
      </c>
      <c r="Y48" s="90">
        <v>53100</v>
      </c>
      <c r="Z48" s="90">
        <v>564520</v>
      </c>
      <c r="AC48" s="90">
        <v>285091.96000000002</v>
      </c>
      <c r="AD48" s="90">
        <v>34606.230000000003</v>
      </c>
      <c r="AG48" s="90">
        <v>21585</v>
      </c>
    </row>
    <row r="49" spans="1:33" x14ac:dyDescent="0.2">
      <c r="A49" s="249" t="s">
        <v>3260</v>
      </c>
      <c r="B49" s="89">
        <v>606518.16</v>
      </c>
      <c r="D49" s="89">
        <v>44244.39</v>
      </c>
      <c r="F49" s="250">
        <v>2465403.77</v>
      </c>
      <c r="G49" s="250">
        <v>145614.29999999999</v>
      </c>
      <c r="K49" s="232">
        <v>26980</v>
      </c>
      <c r="Q49" s="73">
        <v>5378772.1500000004</v>
      </c>
      <c r="T49" s="73">
        <v>391484.91</v>
      </c>
      <c r="U49" s="73">
        <v>37800</v>
      </c>
      <c r="V49" s="73">
        <v>1423.89</v>
      </c>
      <c r="X49" s="90">
        <v>593920</v>
      </c>
      <c r="Y49" s="90">
        <v>91200</v>
      </c>
      <c r="Z49" s="90">
        <v>712180</v>
      </c>
      <c r="AB49" s="90">
        <v>12737.9</v>
      </c>
      <c r="AC49" s="90">
        <v>179818.4</v>
      </c>
      <c r="AD49" s="90">
        <v>81729.05</v>
      </c>
    </row>
    <row r="50" spans="1:33" x14ac:dyDescent="0.2">
      <c r="A50" s="249" t="s">
        <v>3261</v>
      </c>
      <c r="B50" s="89">
        <v>465197.52</v>
      </c>
      <c r="D50" s="89">
        <v>348824.95</v>
      </c>
      <c r="F50" s="250">
        <v>-200539.23</v>
      </c>
      <c r="G50" s="250">
        <v>-370217.22</v>
      </c>
      <c r="K50" s="232">
        <v>10400</v>
      </c>
      <c r="N50" s="250">
        <v>4586</v>
      </c>
      <c r="Q50" s="73">
        <v>1780248.13</v>
      </c>
      <c r="T50" s="73">
        <v>493012.49</v>
      </c>
      <c r="U50" s="73">
        <v>57188</v>
      </c>
      <c r="V50" s="73">
        <v>602.88</v>
      </c>
      <c r="X50" s="90">
        <v>709200</v>
      </c>
      <c r="Y50" s="90">
        <v>75600</v>
      </c>
      <c r="Z50" s="90">
        <v>899520</v>
      </c>
      <c r="AC50" s="90">
        <v>154537.29</v>
      </c>
      <c r="AD50" s="90">
        <v>84798.39</v>
      </c>
    </row>
    <row r="51" spans="1:33" x14ac:dyDescent="0.2">
      <c r="A51" s="249" t="s">
        <v>3262</v>
      </c>
      <c r="B51" s="89">
        <v>608348.18000000005</v>
      </c>
      <c r="D51" s="89">
        <v>45718.39</v>
      </c>
      <c r="F51" s="250">
        <v>846846.72</v>
      </c>
      <c r="G51" s="250">
        <v>297627.14</v>
      </c>
      <c r="K51" s="232">
        <v>1000</v>
      </c>
      <c r="L51" s="232">
        <v>57130</v>
      </c>
      <c r="M51" s="416">
        <v>380</v>
      </c>
      <c r="N51" s="250">
        <v>28800</v>
      </c>
      <c r="P51" s="250">
        <v>203805.71</v>
      </c>
      <c r="Q51" s="73">
        <v>2690789.95</v>
      </c>
      <c r="T51" s="73">
        <v>589812.36</v>
      </c>
      <c r="U51" s="73">
        <v>34950</v>
      </c>
      <c r="V51" s="73">
        <v>633.70000000000005</v>
      </c>
      <c r="X51" s="90">
        <v>593030</v>
      </c>
      <c r="Z51" s="90">
        <v>677578</v>
      </c>
      <c r="AC51" s="90">
        <v>380566.24</v>
      </c>
      <c r="AD51" s="90">
        <v>550</v>
      </c>
    </row>
    <row r="52" spans="1:33" x14ac:dyDescent="0.2">
      <c r="A52" s="249" t="s">
        <v>3263</v>
      </c>
      <c r="B52" s="89">
        <v>819029.95</v>
      </c>
      <c r="C52" s="89">
        <v>10000</v>
      </c>
      <c r="D52" s="89">
        <v>158894.73000000001</v>
      </c>
      <c r="F52" s="250">
        <v>392304.57</v>
      </c>
      <c r="G52" s="250">
        <v>-56712.08</v>
      </c>
      <c r="M52" s="416">
        <v>2123</v>
      </c>
      <c r="P52" s="250">
        <v>-873</v>
      </c>
      <c r="Q52" s="73">
        <v>2057308.95</v>
      </c>
      <c r="T52" s="73">
        <v>329358.99</v>
      </c>
      <c r="U52" s="73">
        <v>35200</v>
      </c>
      <c r="X52" s="90">
        <v>543810</v>
      </c>
      <c r="Y52" s="90">
        <v>14800</v>
      </c>
      <c r="Z52" s="90">
        <v>603935</v>
      </c>
      <c r="AC52" s="90">
        <v>154739.78</v>
      </c>
      <c r="AD52" s="90">
        <v>48942.54</v>
      </c>
    </row>
    <row r="53" spans="1:33" x14ac:dyDescent="0.2">
      <c r="A53" s="249" t="s">
        <v>3264</v>
      </c>
      <c r="B53" s="89">
        <v>167025.23000000001</v>
      </c>
      <c r="D53" s="89">
        <v>54032.54</v>
      </c>
      <c r="F53" s="250">
        <v>114046.65</v>
      </c>
      <c r="G53" s="250">
        <v>136023.35</v>
      </c>
      <c r="K53" s="232">
        <v>-69600</v>
      </c>
      <c r="M53" s="416">
        <v>-132.29</v>
      </c>
      <c r="Q53" s="73">
        <v>1988049.06</v>
      </c>
      <c r="T53" s="73">
        <v>381658.74</v>
      </c>
      <c r="V53" s="73">
        <v>132.66</v>
      </c>
      <c r="X53" s="90">
        <v>278910</v>
      </c>
      <c r="Y53" s="90">
        <v>69600</v>
      </c>
      <c r="Z53" s="90">
        <v>386373</v>
      </c>
      <c r="AC53" s="90">
        <v>161074.51999999999</v>
      </c>
      <c r="AD53" s="90">
        <v>24495.61</v>
      </c>
    </row>
    <row r="54" spans="1:33" x14ac:dyDescent="0.2">
      <c r="A54" s="249" t="s">
        <v>3265</v>
      </c>
      <c r="B54" s="89">
        <v>161437.51999999999</v>
      </c>
      <c r="D54" s="89">
        <v>195030.15</v>
      </c>
      <c r="F54" s="250">
        <v>5536.76</v>
      </c>
      <c r="G54" s="250">
        <v>98161.44</v>
      </c>
      <c r="K54" s="232">
        <v>21590</v>
      </c>
      <c r="M54" s="416">
        <v>67.569999999999993</v>
      </c>
      <c r="P54" s="250">
        <v>-420933.18</v>
      </c>
      <c r="Q54" s="73">
        <v>1911374.52</v>
      </c>
      <c r="T54" s="73">
        <v>438707.74</v>
      </c>
      <c r="V54" s="73">
        <v>143.91999999999999</v>
      </c>
      <c r="X54" s="90">
        <v>616540</v>
      </c>
      <c r="Y54" s="90">
        <v>65400</v>
      </c>
      <c r="Z54" s="90">
        <v>798540</v>
      </c>
      <c r="AC54" s="90">
        <v>142640.51999999999</v>
      </c>
      <c r="AD54" s="90">
        <v>25274.7</v>
      </c>
    </row>
    <row r="55" spans="1:33" x14ac:dyDescent="0.2">
      <c r="A55" s="249" t="s">
        <v>3266</v>
      </c>
      <c r="B55" s="89">
        <v>395687.09</v>
      </c>
      <c r="D55" s="89">
        <v>50175.17</v>
      </c>
      <c r="F55" s="250">
        <v>95108.54</v>
      </c>
      <c r="G55" s="250">
        <v>124326.23</v>
      </c>
      <c r="K55" s="232">
        <v>32465</v>
      </c>
      <c r="M55" s="416">
        <v>192.07</v>
      </c>
      <c r="Q55" s="73">
        <v>1946410.43</v>
      </c>
      <c r="S55" s="73">
        <v>429.48</v>
      </c>
      <c r="T55" s="73">
        <v>400518.75</v>
      </c>
      <c r="X55" s="90">
        <v>564522</v>
      </c>
      <c r="Y55" s="90">
        <v>7500</v>
      </c>
      <c r="Z55" s="90">
        <v>643362</v>
      </c>
      <c r="AC55" s="90">
        <v>181892.94</v>
      </c>
      <c r="AD55" s="90">
        <v>32218.12</v>
      </c>
    </row>
    <row r="56" spans="1:33" x14ac:dyDescent="0.2">
      <c r="A56" s="249" t="s">
        <v>3267</v>
      </c>
      <c r="B56" s="89">
        <v>263935.28999999998</v>
      </c>
      <c r="D56" s="89">
        <v>45312.2</v>
      </c>
      <c r="F56" s="250">
        <v>350724.25</v>
      </c>
      <c r="G56" s="250">
        <v>85971.14</v>
      </c>
      <c r="K56" s="232">
        <v>21975</v>
      </c>
      <c r="M56" s="416">
        <v>2500</v>
      </c>
      <c r="Q56" s="73">
        <v>1372237.86</v>
      </c>
      <c r="T56" s="73">
        <v>464975.98</v>
      </c>
      <c r="U56" s="73">
        <v>74200</v>
      </c>
      <c r="V56" s="73">
        <v>428.66</v>
      </c>
      <c r="X56" s="90">
        <v>287298</v>
      </c>
      <c r="Y56" s="90">
        <v>7500</v>
      </c>
      <c r="Z56" s="90">
        <v>294798</v>
      </c>
      <c r="AC56" s="90">
        <v>436103.85</v>
      </c>
      <c r="AD56" s="90">
        <v>92688.78</v>
      </c>
    </row>
    <row r="57" spans="1:33" x14ac:dyDescent="0.2">
      <c r="A57" s="249" t="s">
        <v>3268</v>
      </c>
      <c r="B57" s="89">
        <v>168391.75</v>
      </c>
      <c r="D57" s="89">
        <v>120806.89</v>
      </c>
      <c r="F57" s="250">
        <v>19155.75</v>
      </c>
      <c r="G57" s="250">
        <v>27602.5</v>
      </c>
      <c r="J57" s="232">
        <v>3000</v>
      </c>
      <c r="K57" s="232">
        <v>27465</v>
      </c>
      <c r="M57" s="416">
        <v>2612.16</v>
      </c>
      <c r="Q57" s="73">
        <v>1028783.07</v>
      </c>
      <c r="S57" s="73">
        <v>413.33</v>
      </c>
      <c r="T57" s="73">
        <v>610251.5</v>
      </c>
      <c r="X57" s="90">
        <v>297216</v>
      </c>
      <c r="Y57" s="90">
        <v>6000</v>
      </c>
      <c r="Z57" s="90">
        <v>350256</v>
      </c>
      <c r="AC57" s="90">
        <v>475623.45</v>
      </c>
      <c r="AD57" s="90">
        <v>16626.43</v>
      </c>
    </row>
    <row r="58" spans="1:33" x14ac:dyDescent="0.2">
      <c r="A58" s="249" t="s">
        <v>3269</v>
      </c>
      <c r="B58" s="89">
        <v>713538.72</v>
      </c>
      <c r="D58" s="89">
        <v>42242.61</v>
      </c>
      <c r="F58" s="250">
        <v>64984.04</v>
      </c>
      <c r="G58" s="250">
        <v>49387.76</v>
      </c>
      <c r="J58" s="232">
        <v>2000</v>
      </c>
      <c r="K58" s="232">
        <v>34933.410000000003</v>
      </c>
      <c r="M58" s="416">
        <v>2719.65</v>
      </c>
      <c r="Q58" s="73">
        <v>566631.65</v>
      </c>
      <c r="T58" s="73">
        <v>636008.41</v>
      </c>
      <c r="U58" s="73">
        <v>98500</v>
      </c>
      <c r="V58" s="73">
        <v>899.23</v>
      </c>
      <c r="X58" s="90">
        <v>381638.79</v>
      </c>
      <c r="Y58" s="90">
        <v>7500</v>
      </c>
      <c r="Z58" s="90">
        <v>436178.79</v>
      </c>
      <c r="AC58" s="90">
        <v>479078.62</v>
      </c>
      <c r="AD58" s="90">
        <v>12193.77</v>
      </c>
    </row>
    <row r="59" spans="1:33" x14ac:dyDescent="0.2">
      <c r="A59" s="249" t="s">
        <v>3270</v>
      </c>
      <c r="B59" s="89">
        <v>109098.62</v>
      </c>
      <c r="D59" s="89">
        <v>12244.2</v>
      </c>
      <c r="F59" s="250">
        <v>108733.56</v>
      </c>
      <c r="G59" s="250">
        <v>151370.09</v>
      </c>
      <c r="K59" s="232">
        <v>30195</v>
      </c>
      <c r="Q59" s="73">
        <v>1787234.17</v>
      </c>
      <c r="T59" s="73">
        <v>318357.76000000001</v>
      </c>
      <c r="V59" s="73">
        <v>146.74</v>
      </c>
      <c r="X59" s="90">
        <v>434271.25</v>
      </c>
      <c r="Y59" s="90">
        <v>11340</v>
      </c>
      <c r="Z59" s="90">
        <v>397991.25</v>
      </c>
      <c r="AC59" s="90">
        <v>191744.28</v>
      </c>
      <c r="AD59" s="90">
        <v>69937.399999999994</v>
      </c>
    </row>
    <row r="60" spans="1:33" x14ac:dyDescent="0.2">
      <c r="A60" s="249" t="s">
        <v>3271</v>
      </c>
      <c r="B60" s="89">
        <v>82540.55</v>
      </c>
      <c r="D60" s="89">
        <v>53454.33</v>
      </c>
      <c r="F60" s="250">
        <v>1994968.64</v>
      </c>
      <c r="G60" s="250">
        <v>35335.629999999997</v>
      </c>
      <c r="K60" s="232">
        <v>7575</v>
      </c>
      <c r="M60" s="416">
        <v>7</v>
      </c>
      <c r="Q60" s="73">
        <v>3909726.18</v>
      </c>
      <c r="T60" s="73">
        <v>324130.17</v>
      </c>
      <c r="V60" s="73">
        <v>131.25</v>
      </c>
      <c r="X60" s="90">
        <v>651084</v>
      </c>
      <c r="Y60" s="90">
        <v>11100</v>
      </c>
      <c r="Z60" s="90">
        <v>707364</v>
      </c>
      <c r="AC60" s="90">
        <v>240966.34</v>
      </c>
      <c r="AD60" s="90">
        <v>78383.240000000005</v>
      </c>
    </row>
    <row r="61" spans="1:33" x14ac:dyDescent="0.2">
      <c r="A61" s="249" t="s">
        <v>3272</v>
      </c>
      <c r="B61" s="89">
        <v>395404.64</v>
      </c>
      <c r="D61" s="89">
        <v>32864.410000000003</v>
      </c>
      <c r="F61" s="250">
        <v>62890.12</v>
      </c>
      <c r="G61" s="250">
        <v>868418.23</v>
      </c>
      <c r="J61" s="232">
        <v>3000</v>
      </c>
      <c r="K61" s="232">
        <v>32695</v>
      </c>
      <c r="M61" s="416">
        <v>28.03</v>
      </c>
      <c r="Q61" s="73">
        <v>2469567.41</v>
      </c>
      <c r="S61" s="73">
        <v>6.41</v>
      </c>
      <c r="T61" s="73">
        <v>582447.61</v>
      </c>
      <c r="X61" s="90">
        <v>714735</v>
      </c>
      <c r="Y61" s="90">
        <v>10000</v>
      </c>
      <c r="Z61" s="90">
        <v>774055</v>
      </c>
      <c r="AC61" s="90">
        <v>210307.92</v>
      </c>
      <c r="AD61" s="90">
        <v>94580.08</v>
      </c>
    </row>
    <row r="62" spans="1:33" ht="16.5" customHeight="1" x14ac:dyDescent="0.2">
      <c r="A62" s="249" t="s">
        <v>3357</v>
      </c>
      <c r="B62" s="89">
        <v>208715.51</v>
      </c>
      <c r="D62" s="89">
        <v>82102.25</v>
      </c>
      <c r="F62" s="250">
        <v>335519.18</v>
      </c>
      <c r="G62" s="250">
        <v>115075.09</v>
      </c>
      <c r="J62" s="232">
        <v>3000</v>
      </c>
      <c r="K62" s="232">
        <v>24844.22</v>
      </c>
      <c r="M62" s="416">
        <v>222.47</v>
      </c>
      <c r="O62" s="250">
        <v>-204294.74</v>
      </c>
      <c r="P62" s="250">
        <v>39216.730000000003</v>
      </c>
      <c r="Q62" s="73">
        <v>2114448.44</v>
      </c>
      <c r="T62" s="73">
        <v>332892.05</v>
      </c>
      <c r="X62" s="90">
        <v>641904.54</v>
      </c>
      <c r="Y62" s="90">
        <v>7500</v>
      </c>
      <c r="Z62" s="90">
        <v>710604.54</v>
      </c>
      <c r="AC62" s="90">
        <v>229438.14</v>
      </c>
      <c r="AD62" s="90">
        <v>73702.539999999994</v>
      </c>
      <c r="AG62" s="90">
        <v>7440</v>
      </c>
    </row>
    <row r="63" spans="1:33" x14ac:dyDescent="0.2">
      <c r="A63" s="249" t="s">
        <v>3360</v>
      </c>
      <c r="B63" s="89">
        <v>174844.11</v>
      </c>
      <c r="D63" s="89">
        <v>12232.52</v>
      </c>
      <c r="F63" s="250">
        <v>1645357.86</v>
      </c>
      <c r="G63" s="250">
        <v>97482.19</v>
      </c>
      <c r="K63" s="232">
        <v>30995</v>
      </c>
      <c r="Q63" s="73">
        <v>2791483.6</v>
      </c>
      <c r="T63" s="73">
        <v>372351.76</v>
      </c>
      <c r="V63" s="73">
        <v>238.41</v>
      </c>
      <c r="X63" s="90">
        <v>785600</v>
      </c>
      <c r="Y63" s="90">
        <v>9000</v>
      </c>
      <c r="Z63" s="90">
        <v>894920</v>
      </c>
      <c r="AC63" s="90">
        <v>205273.29</v>
      </c>
      <c r="AD63" s="90">
        <v>60024</v>
      </c>
    </row>
    <row r="64" spans="1:33" x14ac:dyDescent="0.2">
      <c r="A64" s="249" t="s">
        <v>3273</v>
      </c>
      <c r="B64" s="89">
        <v>890635.48</v>
      </c>
      <c r="D64" s="89">
        <v>333357.03000000003</v>
      </c>
      <c r="F64" s="250">
        <v>292865.56</v>
      </c>
      <c r="G64" s="250">
        <v>207519.2</v>
      </c>
      <c r="K64" s="232">
        <v>9700</v>
      </c>
      <c r="L64" s="232">
        <v>35845</v>
      </c>
      <c r="P64" s="250">
        <v>389215.79</v>
      </c>
      <c r="Q64" s="73">
        <v>1683662.57</v>
      </c>
      <c r="T64" s="73">
        <v>438447.56</v>
      </c>
      <c r="U64" s="73">
        <v>6375</v>
      </c>
      <c r="V64" s="73">
        <v>1020.68</v>
      </c>
      <c r="X64" s="90">
        <v>1172272.5</v>
      </c>
      <c r="Y64" s="90">
        <v>116800</v>
      </c>
      <c r="Z64" s="90">
        <v>1261732.5</v>
      </c>
      <c r="AC64" s="90">
        <v>189925.03</v>
      </c>
      <c r="AD64" s="90">
        <v>26642.5</v>
      </c>
    </row>
    <row r="65" spans="1:33" x14ac:dyDescent="0.2">
      <c r="A65" s="249" t="s">
        <v>3274</v>
      </c>
      <c r="B65" s="89">
        <v>650074.28</v>
      </c>
      <c r="C65" s="89">
        <v>0</v>
      </c>
      <c r="D65" s="89">
        <v>48969.96</v>
      </c>
      <c r="F65" s="250">
        <v>14515.1</v>
      </c>
      <c r="G65" s="250">
        <v>293072.65000000002</v>
      </c>
      <c r="K65" s="232">
        <v>15550</v>
      </c>
      <c r="L65" s="232">
        <v>73800</v>
      </c>
      <c r="O65" s="250">
        <v>-239565.73</v>
      </c>
      <c r="P65" s="250">
        <v>31279.25</v>
      </c>
      <c r="Q65" s="73">
        <v>1188971.67</v>
      </c>
      <c r="T65" s="73">
        <v>256643.77</v>
      </c>
      <c r="V65" s="73">
        <v>797.41</v>
      </c>
      <c r="X65" s="90">
        <v>377940.03</v>
      </c>
      <c r="Y65" s="90">
        <v>80119.94</v>
      </c>
      <c r="Z65" s="90">
        <v>529061.97</v>
      </c>
      <c r="AC65" s="90">
        <v>176557.51</v>
      </c>
      <c r="AD65" s="90">
        <v>55966.87</v>
      </c>
    </row>
    <row r="66" spans="1:33" x14ac:dyDescent="0.2">
      <c r="A66" s="249" t="s">
        <v>3275</v>
      </c>
      <c r="B66" s="89">
        <v>425133.81</v>
      </c>
      <c r="D66" s="89">
        <v>85721.74</v>
      </c>
      <c r="F66" s="250">
        <v>463125.94</v>
      </c>
      <c r="G66" s="250">
        <v>279353.53999999998</v>
      </c>
      <c r="K66" s="232">
        <v>16683.86</v>
      </c>
      <c r="P66" s="250">
        <v>245</v>
      </c>
      <c r="Q66" s="73">
        <v>2121250.9300000002</v>
      </c>
      <c r="S66" s="73">
        <v>831.41</v>
      </c>
      <c r="T66" s="73">
        <v>360857.79</v>
      </c>
      <c r="U66" s="73">
        <v>510</v>
      </c>
      <c r="X66" s="90">
        <v>470490.5</v>
      </c>
      <c r="Y66" s="90">
        <v>17500</v>
      </c>
      <c r="Z66" s="90">
        <v>614896.5</v>
      </c>
      <c r="AB66" s="90">
        <v>960</v>
      </c>
      <c r="AC66" s="90">
        <v>201576.34</v>
      </c>
      <c r="AD66" s="90">
        <v>133412.12</v>
      </c>
    </row>
    <row r="67" spans="1:33" x14ac:dyDescent="0.2">
      <c r="A67" s="249" t="s">
        <v>3276</v>
      </c>
      <c r="B67" s="89">
        <v>499938.08</v>
      </c>
      <c r="D67" s="89">
        <v>267926.7</v>
      </c>
      <c r="F67" s="250">
        <v>26900.3</v>
      </c>
      <c r="G67" s="250">
        <v>-149893.54999999999</v>
      </c>
      <c r="K67" s="232">
        <v>22620</v>
      </c>
      <c r="L67" s="232">
        <v>58700</v>
      </c>
      <c r="M67" s="416">
        <v>100</v>
      </c>
      <c r="O67" s="250">
        <v>165092.32999999999</v>
      </c>
      <c r="P67" s="250">
        <v>2000.81</v>
      </c>
      <c r="Q67" s="73">
        <v>1374864.38</v>
      </c>
      <c r="S67" s="73">
        <v>28.71</v>
      </c>
      <c r="T67" s="73">
        <v>631034.74</v>
      </c>
      <c r="U67" s="73">
        <v>55500</v>
      </c>
      <c r="V67" s="73">
        <v>449.58</v>
      </c>
      <c r="X67" s="90">
        <v>596463.9</v>
      </c>
      <c r="Y67" s="90">
        <v>83200</v>
      </c>
      <c r="Z67" s="90">
        <v>823203.9</v>
      </c>
      <c r="AC67" s="90">
        <v>254075.02</v>
      </c>
      <c r="AD67" s="90">
        <v>67084.850000000006</v>
      </c>
    </row>
    <row r="68" spans="1:33" x14ac:dyDescent="0.2">
      <c r="A68" s="249" t="s">
        <v>3277</v>
      </c>
      <c r="B68" s="89">
        <v>847062.48</v>
      </c>
      <c r="D68" s="89">
        <v>56225.74</v>
      </c>
      <c r="F68" s="250">
        <v>263728.08</v>
      </c>
      <c r="G68" s="250">
        <v>977180.4</v>
      </c>
      <c r="K68" s="232">
        <v>61050</v>
      </c>
      <c r="L68" s="232">
        <v>620000</v>
      </c>
      <c r="P68" s="250">
        <v>1072340.18</v>
      </c>
      <c r="Q68" s="73">
        <v>2680574.06</v>
      </c>
      <c r="T68" s="73">
        <v>1144263.3700000001</v>
      </c>
      <c r="V68" s="73">
        <v>767.49</v>
      </c>
      <c r="X68" s="90">
        <v>1494643.5</v>
      </c>
      <c r="Y68" s="90">
        <v>210200</v>
      </c>
      <c r="Z68" s="90">
        <v>1761343.5</v>
      </c>
      <c r="AC68" s="90">
        <v>243442.15</v>
      </c>
      <c r="AD68" s="90">
        <v>216911.7</v>
      </c>
    </row>
    <row r="69" spans="1:33" x14ac:dyDescent="0.2">
      <c r="A69" s="249" t="s">
        <v>3278</v>
      </c>
      <c r="B69" s="89">
        <v>921512.42</v>
      </c>
      <c r="C69" s="89">
        <v>5000</v>
      </c>
      <c r="D69" s="89">
        <v>206651.96</v>
      </c>
      <c r="F69" s="250">
        <v>12217.75</v>
      </c>
      <c r="G69" s="250">
        <v>115116.64</v>
      </c>
      <c r="K69" s="232">
        <v>5850</v>
      </c>
      <c r="L69" s="232">
        <v>4020</v>
      </c>
      <c r="M69" s="416">
        <v>1703</v>
      </c>
      <c r="N69" s="250">
        <v>5000</v>
      </c>
      <c r="P69" s="250">
        <v>-7416.8</v>
      </c>
      <c r="Q69" s="73">
        <v>2191965</v>
      </c>
      <c r="T69" s="73">
        <v>341562.34</v>
      </c>
      <c r="U69" s="73">
        <v>74000</v>
      </c>
      <c r="V69" s="73">
        <v>1005.26</v>
      </c>
      <c r="X69" s="90">
        <v>544980</v>
      </c>
      <c r="Y69" s="90">
        <v>76800</v>
      </c>
      <c r="Z69" s="90">
        <v>679002</v>
      </c>
      <c r="AA69" s="90">
        <v>3770</v>
      </c>
      <c r="AB69" s="90">
        <v>3680</v>
      </c>
      <c r="AC69" s="90">
        <v>185941.18</v>
      </c>
      <c r="AD69" s="90">
        <v>13092.31</v>
      </c>
    </row>
    <row r="70" spans="1:33" x14ac:dyDescent="0.2">
      <c r="A70" s="249" t="s">
        <v>3279</v>
      </c>
      <c r="B70" s="89">
        <v>761069.99</v>
      </c>
      <c r="D70" s="89">
        <v>76627.460000000006</v>
      </c>
      <c r="F70" s="250">
        <v>28254.48</v>
      </c>
      <c r="G70" s="250">
        <v>322246.2</v>
      </c>
      <c r="K70" s="232">
        <v>8273.74</v>
      </c>
      <c r="P70" s="250">
        <v>-628643.16</v>
      </c>
      <c r="Q70" s="73">
        <v>1302561.3500000001</v>
      </c>
      <c r="T70" s="73">
        <v>1477111.07</v>
      </c>
      <c r="U70" s="73">
        <v>6660</v>
      </c>
      <c r="V70" s="73">
        <v>31.39</v>
      </c>
      <c r="X70" s="90">
        <v>781419.14</v>
      </c>
      <c r="Z70" s="90">
        <v>915195.14</v>
      </c>
      <c r="AB70" s="90">
        <v>660</v>
      </c>
      <c r="AC70" s="90">
        <v>346239.75</v>
      </c>
      <c r="AD70" s="90">
        <v>77284.53</v>
      </c>
    </row>
    <row r="71" spans="1:33" x14ac:dyDescent="0.2">
      <c r="A71" s="249" t="s">
        <v>3280</v>
      </c>
      <c r="B71" s="89">
        <v>1061550.3799999999</v>
      </c>
      <c r="D71" s="89">
        <v>76886.13</v>
      </c>
      <c r="F71" s="250">
        <v>370851.48</v>
      </c>
      <c r="G71" s="250">
        <v>162877.31</v>
      </c>
      <c r="K71" s="232">
        <v>5850</v>
      </c>
      <c r="L71" s="232">
        <v>146450</v>
      </c>
      <c r="P71" s="250">
        <v>440645.18</v>
      </c>
      <c r="Q71" s="73">
        <v>1726865.73</v>
      </c>
      <c r="S71" s="73">
        <v>1003.58</v>
      </c>
      <c r="T71" s="73">
        <v>450422.38</v>
      </c>
      <c r="U71" s="73">
        <v>30000</v>
      </c>
      <c r="X71" s="90">
        <v>733707.5</v>
      </c>
      <c r="Y71" s="90">
        <v>120800</v>
      </c>
      <c r="Z71" s="90">
        <v>935847.5</v>
      </c>
      <c r="AC71" s="90">
        <v>239553.08</v>
      </c>
      <c r="AD71" s="90">
        <v>41798.65</v>
      </c>
    </row>
    <row r="72" spans="1:33" x14ac:dyDescent="0.2">
      <c r="A72" s="249" t="s">
        <v>3281</v>
      </c>
      <c r="B72" s="89">
        <v>427222.23</v>
      </c>
      <c r="D72" s="89">
        <v>171614.46</v>
      </c>
      <c r="F72" s="250">
        <v>217905.43</v>
      </c>
      <c r="G72" s="250">
        <v>121442.69</v>
      </c>
      <c r="K72" s="232">
        <v>6150</v>
      </c>
      <c r="L72" s="232">
        <v>44850</v>
      </c>
      <c r="P72" s="250">
        <v>359352.29</v>
      </c>
      <c r="Q72" s="73">
        <v>1340923.19</v>
      </c>
      <c r="T72" s="73">
        <v>254991.83</v>
      </c>
      <c r="U72" s="73">
        <v>31500</v>
      </c>
      <c r="V72" s="73">
        <v>553.42999999999995</v>
      </c>
      <c r="X72" s="90">
        <v>951797.3</v>
      </c>
      <c r="Y72" s="90">
        <v>132000</v>
      </c>
      <c r="Z72" s="90">
        <v>1156937.3</v>
      </c>
      <c r="AA72" s="90">
        <v>7800</v>
      </c>
      <c r="AC72" s="90">
        <v>330481.09000000003</v>
      </c>
      <c r="AD72" s="90">
        <v>84011.06</v>
      </c>
    </row>
    <row r="73" spans="1:33" x14ac:dyDescent="0.2">
      <c r="A73" s="249" t="s">
        <v>3282</v>
      </c>
      <c r="B73" s="89">
        <v>836641.89</v>
      </c>
      <c r="D73" s="89">
        <v>148492.70000000001</v>
      </c>
      <c r="F73" s="250">
        <v>644454.52</v>
      </c>
      <c r="G73" s="250">
        <v>156875.15</v>
      </c>
      <c r="K73" s="232">
        <v>6966.28</v>
      </c>
      <c r="P73" s="250">
        <v>183693.9</v>
      </c>
      <c r="Q73" s="73">
        <v>1494202.14</v>
      </c>
      <c r="T73" s="73">
        <v>516236.53</v>
      </c>
      <c r="U73" s="73">
        <v>41000</v>
      </c>
      <c r="V73" s="73">
        <v>1586.71</v>
      </c>
      <c r="X73" s="90">
        <v>737539.8</v>
      </c>
      <c r="Y73" s="90">
        <v>111900</v>
      </c>
      <c r="Z73" s="90">
        <v>906205.8</v>
      </c>
      <c r="AC73" s="90">
        <v>247361.71</v>
      </c>
      <c r="AD73" s="90">
        <v>114144.54</v>
      </c>
    </row>
    <row r="74" spans="1:33" x14ac:dyDescent="0.2">
      <c r="A74" s="249" t="s">
        <v>3283</v>
      </c>
      <c r="B74" s="89">
        <v>814190.55</v>
      </c>
      <c r="D74" s="89">
        <v>101130.95</v>
      </c>
      <c r="F74" s="250">
        <v>1957749.12</v>
      </c>
      <c r="G74" s="250">
        <v>288345.87</v>
      </c>
      <c r="K74" s="232">
        <v>6183</v>
      </c>
      <c r="L74" s="232">
        <v>76106.899999999994</v>
      </c>
      <c r="M74" s="416">
        <v>275.7</v>
      </c>
      <c r="P74" s="250">
        <v>64865.17</v>
      </c>
      <c r="Q74" s="73">
        <v>464694.52</v>
      </c>
      <c r="T74" s="73">
        <v>292515.71000000002</v>
      </c>
      <c r="U74" s="73">
        <v>44293.1</v>
      </c>
      <c r="V74" s="73">
        <v>931.27</v>
      </c>
      <c r="X74" s="90">
        <v>705067.8</v>
      </c>
      <c r="Y74" s="90">
        <v>75200</v>
      </c>
      <c r="Z74" s="90">
        <v>846699.8</v>
      </c>
      <c r="AC74" s="90">
        <v>193519.37</v>
      </c>
      <c r="AD74" s="90">
        <v>104840.43</v>
      </c>
    </row>
    <row r="75" spans="1:33" x14ac:dyDescent="0.2">
      <c r="A75" s="249" t="s">
        <v>3284</v>
      </c>
      <c r="B75" s="89">
        <v>851366.48</v>
      </c>
      <c r="D75" s="89">
        <v>112108.77</v>
      </c>
      <c r="F75" s="250">
        <v>1157484.3600000001</v>
      </c>
      <c r="G75" s="250">
        <v>166487.95000000001</v>
      </c>
      <c r="K75" s="232">
        <v>13320.92</v>
      </c>
      <c r="L75" s="232">
        <v>175000</v>
      </c>
      <c r="M75" s="416">
        <v>0</v>
      </c>
      <c r="P75" s="250">
        <v>383146.26</v>
      </c>
      <c r="Q75" s="73">
        <v>961521.58</v>
      </c>
      <c r="T75" s="73">
        <v>186310.67</v>
      </c>
      <c r="V75" s="73">
        <v>737.62</v>
      </c>
      <c r="X75" s="90">
        <v>848625.3</v>
      </c>
      <c r="Y75" s="90">
        <v>154600</v>
      </c>
      <c r="Z75" s="90">
        <v>1042675.3</v>
      </c>
      <c r="AC75" s="90">
        <v>164468.06</v>
      </c>
      <c r="AD75" s="90">
        <v>111327.22</v>
      </c>
    </row>
    <row r="76" spans="1:33" x14ac:dyDescent="0.2">
      <c r="A76" s="249" t="s">
        <v>3285</v>
      </c>
      <c r="B76" s="89">
        <v>951328.8</v>
      </c>
      <c r="D76" s="89">
        <v>82392.77</v>
      </c>
      <c r="F76" s="250">
        <v>1509712.1</v>
      </c>
      <c r="G76" s="250">
        <v>395262.27</v>
      </c>
      <c r="K76" s="232">
        <v>22350</v>
      </c>
      <c r="L76" s="232">
        <v>206140</v>
      </c>
      <c r="M76" s="416">
        <v>187.1</v>
      </c>
      <c r="P76" s="250">
        <v>20312.14</v>
      </c>
      <c r="Q76" s="73">
        <v>2317512.06</v>
      </c>
      <c r="T76" s="73">
        <v>413644.9</v>
      </c>
      <c r="U76" s="73">
        <v>37700</v>
      </c>
      <c r="V76" s="73">
        <v>130.72</v>
      </c>
      <c r="X76" s="90">
        <v>523716.7</v>
      </c>
      <c r="Y76" s="90">
        <v>142600</v>
      </c>
      <c r="Z76" s="90">
        <v>782046.7</v>
      </c>
      <c r="AC76" s="90">
        <v>249460.16</v>
      </c>
      <c r="AD76" s="90">
        <v>46653.14</v>
      </c>
    </row>
    <row r="77" spans="1:33" x14ac:dyDescent="0.2">
      <c r="A77" s="249" t="s">
        <v>3286</v>
      </c>
      <c r="B77" s="89">
        <v>790469.62</v>
      </c>
      <c r="D77" s="89">
        <v>60312.42</v>
      </c>
      <c r="F77" s="250">
        <v>478989</v>
      </c>
      <c r="G77" s="250">
        <v>173222.74</v>
      </c>
      <c r="K77" s="232">
        <v>33711.47</v>
      </c>
      <c r="L77" s="232">
        <v>428560</v>
      </c>
      <c r="M77" s="416">
        <v>240.4</v>
      </c>
      <c r="P77" s="250">
        <v>442918.59</v>
      </c>
      <c r="Q77" s="73">
        <v>2233839.69</v>
      </c>
      <c r="T77" s="73">
        <v>325310.61</v>
      </c>
      <c r="V77" s="73">
        <v>845.63</v>
      </c>
      <c r="X77" s="90">
        <v>673711.48</v>
      </c>
      <c r="Y77" s="90">
        <v>114200</v>
      </c>
      <c r="Z77" s="90">
        <v>803839.48</v>
      </c>
      <c r="AC77" s="90">
        <v>246049.71</v>
      </c>
      <c r="AD77" s="90">
        <v>89283.61</v>
      </c>
    </row>
    <row r="78" spans="1:33" x14ac:dyDescent="0.2">
      <c r="A78" s="249" t="s">
        <v>3358</v>
      </c>
      <c r="B78" s="89">
        <v>687451.09</v>
      </c>
      <c r="D78" s="89">
        <v>62521.279999999999</v>
      </c>
      <c r="F78" s="250">
        <v>223104.64000000001</v>
      </c>
      <c r="G78" s="250">
        <v>510444.36</v>
      </c>
      <c r="K78" s="232">
        <v>31350</v>
      </c>
      <c r="M78" s="416">
        <v>152.59</v>
      </c>
      <c r="P78" s="250">
        <v>35917.410000000003</v>
      </c>
      <c r="Q78" s="73">
        <v>2560558.21</v>
      </c>
      <c r="T78" s="73">
        <v>316677.26</v>
      </c>
      <c r="U78" s="73">
        <v>22000</v>
      </c>
      <c r="V78" s="73">
        <v>31.95</v>
      </c>
      <c r="X78" s="90">
        <v>695830</v>
      </c>
      <c r="Y78" s="90">
        <v>-9600</v>
      </c>
      <c r="Z78" s="90">
        <v>790827</v>
      </c>
      <c r="AC78" s="90">
        <v>199024.32</v>
      </c>
      <c r="AD78" s="90">
        <v>58919.42</v>
      </c>
    </row>
    <row r="79" spans="1:33" x14ac:dyDescent="0.2">
      <c r="A79" s="249" t="s">
        <v>3287</v>
      </c>
      <c r="B79" s="89">
        <v>231307.78</v>
      </c>
      <c r="D79" s="89">
        <v>30058.39</v>
      </c>
      <c r="F79" s="250">
        <v>383923.25</v>
      </c>
      <c r="G79" s="250">
        <v>676750.81</v>
      </c>
      <c r="K79" s="232">
        <v>-36925.760000000002</v>
      </c>
      <c r="P79" s="250">
        <v>22471.66</v>
      </c>
      <c r="Q79" s="73">
        <v>1212676.51</v>
      </c>
      <c r="T79" s="73">
        <v>545279.32999999996</v>
      </c>
      <c r="V79" s="73">
        <v>334.87</v>
      </c>
      <c r="X79" s="90">
        <v>833160</v>
      </c>
      <c r="Y79" s="90">
        <v>54000</v>
      </c>
      <c r="Z79" s="90">
        <v>1070264</v>
      </c>
      <c r="AB79" s="90">
        <v>40111.360000000001</v>
      </c>
      <c r="AC79" s="90">
        <v>131749.64000000001</v>
      </c>
      <c r="AD79" s="90">
        <v>21932.18</v>
      </c>
      <c r="AG79" s="90">
        <v>30001</v>
      </c>
    </row>
    <row r="80" spans="1:33" x14ac:dyDescent="0.2">
      <c r="A80" s="249" t="s">
        <v>3288</v>
      </c>
      <c r="B80" s="89">
        <v>351469.85</v>
      </c>
      <c r="D80" s="89">
        <v>61072.31</v>
      </c>
      <c r="F80" s="250">
        <v>116445.3</v>
      </c>
      <c r="G80" s="250">
        <v>166117.49</v>
      </c>
      <c r="K80" s="232">
        <v>203370</v>
      </c>
      <c r="L80" s="232">
        <v>153100</v>
      </c>
      <c r="P80" s="250">
        <v>-1162542.96</v>
      </c>
      <c r="Q80" s="73">
        <v>1431387.54</v>
      </c>
      <c r="T80" s="73">
        <v>510178.67</v>
      </c>
      <c r="V80" s="73">
        <v>15.76</v>
      </c>
      <c r="X80" s="90">
        <v>849780</v>
      </c>
      <c r="Z80" s="90">
        <v>1005800</v>
      </c>
      <c r="AC80" s="90">
        <v>206104.86</v>
      </c>
      <c r="AD80" s="90">
        <v>69469.399999999994</v>
      </c>
    </row>
    <row r="81" spans="1:33" x14ac:dyDescent="0.2">
      <c r="A81" s="249" t="s">
        <v>3289</v>
      </c>
      <c r="B81" s="89">
        <v>755837.54</v>
      </c>
      <c r="D81" s="89">
        <v>26752.799999999999</v>
      </c>
      <c r="F81" s="250">
        <v>385007.89</v>
      </c>
      <c r="G81" s="250">
        <v>776626.24</v>
      </c>
      <c r="J81" s="232">
        <v>0</v>
      </c>
      <c r="K81" s="232">
        <v>88264.62</v>
      </c>
      <c r="L81" s="232">
        <v>194740</v>
      </c>
      <c r="M81" s="416">
        <v>1405.67</v>
      </c>
      <c r="P81" s="250">
        <v>-372161.7</v>
      </c>
      <c r="Q81" s="73">
        <v>2041384.85</v>
      </c>
      <c r="T81" s="73">
        <v>546593.81000000006</v>
      </c>
      <c r="V81" s="73">
        <v>676.86</v>
      </c>
      <c r="X81" s="90">
        <v>752880</v>
      </c>
      <c r="Y81" s="90">
        <v>58800</v>
      </c>
      <c r="Z81" s="90">
        <v>1006469.92</v>
      </c>
      <c r="AB81" s="90">
        <v>20707</v>
      </c>
      <c r="AC81" s="90">
        <v>166875.35</v>
      </c>
      <c r="AD81" s="90">
        <v>81881.75</v>
      </c>
      <c r="AG81" s="90">
        <v>30000</v>
      </c>
    </row>
    <row r="82" spans="1:33" x14ac:dyDescent="0.2">
      <c r="A82" s="249" t="s">
        <v>3290</v>
      </c>
      <c r="B82" s="89">
        <v>355315.20000000001</v>
      </c>
      <c r="D82" s="89">
        <v>65716.17</v>
      </c>
      <c r="F82" s="250">
        <v>421600.71</v>
      </c>
      <c r="G82" s="250">
        <v>393736.26</v>
      </c>
      <c r="K82" s="232">
        <v>26700</v>
      </c>
      <c r="L82" s="232">
        <v>137687.82</v>
      </c>
      <c r="M82" s="416">
        <v>684.66</v>
      </c>
      <c r="P82" s="250">
        <v>-308058.27</v>
      </c>
      <c r="Q82" s="73">
        <v>1173118.0900000001</v>
      </c>
      <c r="T82" s="73">
        <v>500062.74</v>
      </c>
      <c r="U82" s="73">
        <v>45000</v>
      </c>
      <c r="V82" s="73">
        <v>8.27</v>
      </c>
      <c r="X82" s="90">
        <v>702620</v>
      </c>
      <c r="Y82" s="90">
        <v>108000</v>
      </c>
      <c r="Z82" s="90">
        <v>872372</v>
      </c>
      <c r="AC82" s="90">
        <v>232369.94</v>
      </c>
      <c r="AD82" s="90">
        <v>47307.03</v>
      </c>
    </row>
    <row r="83" spans="1:33" x14ac:dyDescent="0.2">
      <c r="A83" s="249" t="s">
        <v>3291</v>
      </c>
      <c r="B83" s="89">
        <v>984730.2</v>
      </c>
      <c r="D83" s="89">
        <v>31705.67</v>
      </c>
      <c r="F83" s="250">
        <v>526096.42000000004</v>
      </c>
      <c r="G83" s="250">
        <v>181017.21</v>
      </c>
      <c r="K83" s="232">
        <v>948</v>
      </c>
      <c r="L83" s="232">
        <v>-18000</v>
      </c>
      <c r="P83" s="250">
        <v>-14043.01</v>
      </c>
      <c r="Q83" s="73">
        <v>1745362.84</v>
      </c>
      <c r="T83" s="73">
        <v>333972.02</v>
      </c>
      <c r="U83" s="73">
        <v>232890</v>
      </c>
      <c r="V83" s="73">
        <v>1187.42</v>
      </c>
      <c r="X83" s="90">
        <v>815520</v>
      </c>
      <c r="Y83" s="90">
        <v>95200</v>
      </c>
      <c r="Z83" s="90">
        <v>1017269</v>
      </c>
      <c r="AB83" s="90">
        <v>14804</v>
      </c>
      <c r="AC83" s="90">
        <v>320752.46000000002</v>
      </c>
      <c r="AD83" s="90">
        <v>114108.31</v>
      </c>
    </row>
    <row r="84" spans="1:33" x14ac:dyDescent="0.2">
      <c r="A84" s="249" t="s">
        <v>3292</v>
      </c>
      <c r="B84" s="89">
        <v>361905.24</v>
      </c>
      <c r="D84" s="89">
        <v>50411.89</v>
      </c>
      <c r="F84" s="250">
        <v>1042562.91</v>
      </c>
      <c r="G84" s="250">
        <v>432780.51</v>
      </c>
      <c r="K84" s="232">
        <v>28901.13</v>
      </c>
      <c r="M84" s="416">
        <v>24.76</v>
      </c>
      <c r="P84" s="250">
        <v>-155564.79</v>
      </c>
      <c r="Q84" s="73">
        <v>1929262.58</v>
      </c>
      <c r="S84" s="73">
        <v>72.540000000000006</v>
      </c>
      <c r="T84" s="73">
        <v>601749.41</v>
      </c>
      <c r="U84" s="73">
        <v>92425</v>
      </c>
      <c r="V84" s="73">
        <v>268.55</v>
      </c>
      <c r="X84" s="90">
        <v>779160</v>
      </c>
      <c r="Z84" s="90">
        <v>949182</v>
      </c>
      <c r="AB84" s="90">
        <v>488</v>
      </c>
      <c r="AC84" s="90">
        <v>250333.99</v>
      </c>
      <c r="AD84" s="90">
        <v>89656.87</v>
      </c>
      <c r="AG84" s="90">
        <v>864.13</v>
      </c>
    </row>
    <row r="85" spans="1:33" x14ac:dyDescent="0.2">
      <c r="A85" s="249" t="s">
        <v>3293</v>
      </c>
      <c r="B85" s="89">
        <v>608932.81999999995</v>
      </c>
      <c r="C85" s="89">
        <v>0</v>
      </c>
      <c r="D85" s="89">
        <v>52977.29</v>
      </c>
      <c r="F85" s="250">
        <v>241065.55</v>
      </c>
      <c r="G85" s="250">
        <v>253200.01</v>
      </c>
      <c r="L85" s="232">
        <v>56602</v>
      </c>
      <c r="M85" s="416">
        <v>572</v>
      </c>
      <c r="P85" s="250">
        <v>-940045.83</v>
      </c>
      <c r="Q85" s="73">
        <v>1851699.47</v>
      </c>
      <c r="T85" s="73">
        <v>706654.03</v>
      </c>
      <c r="V85" s="73">
        <v>212.39</v>
      </c>
      <c r="X85" s="90">
        <v>663123</v>
      </c>
      <c r="Y85" s="90">
        <v>44400</v>
      </c>
      <c r="Z85" s="90">
        <v>985793</v>
      </c>
      <c r="AA85" s="90">
        <v>2064</v>
      </c>
      <c r="AB85" s="90">
        <v>4800</v>
      </c>
      <c r="AC85" s="90">
        <v>115285.84</v>
      </c>
      <c r="AD85" s="90">
        <v>100609.55</v>
      </c>
    </row>
    <row r="86" spans="1:33" x14ac:dyDescent="0.2">
      <c r="A86" s="249" t="s">
        <v>3294</v>
      </c>
      <c r="B86" s="89">
        <v>168002.35</v>
      </c>
      <c r="C86" s="89">
        <v>13540</v>
      </c>
      <c r="D86" s="89">
        <v>54124.73</v>
      </c>
      <c r="F86" s="250">
        <v>535206.05000000005</v>
      </c>
      <c r="G86" s="250">
        <v>338782.11</v>
      </c>
      <c r="K86" s="232">
        <v>-69900</v>
      </c>
      <c r="P86" s="250">
        <v>-185357.02</v>
      </c>
      <c r="Q86" s="73">
        <v>1211766.1200000001</v>
      </c>
      <c r="T86" s="73">
        <v>180720.36</v>
      </c>
      <c r="V86" s="73">
        <v>7.66</v>
      </c>
      <c r="X86" s="90">
        <v>546670</v>
      </c>
      <c r="Y86" s="90">
        <v>326348.76</v>
      </c>
      <c r="Z86" s="90">
        <v>707268</v>
      </c>
      <c r="AB86" s="90">
        <v>3820</v>
      </c>
      <c r="AC86" s="90">
        <v>142876.76999999999</v>
      </c>
      <c r="AD86" s="90">
        <v>27316.74</v>
      </c>
    </row>
    <row r="87" spans="1:33" x14ac:dyDescent="0.2">
      <c r="A87" s="249" t="s">
        <v>3295</v>
      </c>
      <c r="B87" s="89">
        <v>694355.2</v>
      </c>
      <c r="D87" s="89">
        <v>68872</v>
      </c>
      <c r="F87" s="250">
        <v>6182.11</v>
      </c>
      <c r="G87" s="250">
        <v>579783.6</v>
      </c>
      <c r="K87" s="232">
        <v>350</v>
      </c>
      <c r="L87" s="232">
        <v>142500</v>
      </c>
      <c r="P87" s="250">
        <v>197592.44</v>
      </c>
      <c r="Q87" s="73">
        <v>858319.49</v>
      </c>
      <c r="T87" s="73">
        <v>576947.36</v>
      </c>
      <c r="X87" s="90">
        <v>1021920</v>
      </c>
      <c r="Y87" s="90">
        <v>143700</v>
      </c>
      <c r="Z87" s="90">
        <v>1276630</v>
      </c>
      <c r="AB87" s="90">
        <v>4496</v>
      </c>
      <c r="AC87" s="90">
        <v>239447.57</v>
      </c>
      <c r="AD87" s="90">
        <v>68797.81</v>
      </c>
    </row>
    <row r="88" spans="1:33" x14ac:dyDescent="0.2">
      <c r="A88" s="249" t="s">
        <v>3365</v>
      </c>
      <c r="B88" s="89">
        <v>212702.4</v>
      </c>
      <c r="D88" s="89">
        <v>8088.17</v>
      </c>
      <c r="F88" s="250">
        <v>463050.1</v>
      </c>
      <c r="G88" s="250">
        <v>184191.4</v>
      </c>
      <c r="K88" s="232">
        <v>34057.53</v>
      </c>
      <c r="P88" s="250">
        <v>-693413.42</v>
      </c>
      <c r="Q88" s="73">
        <v>1583723.57</v>
      </c>
      <c r="T88" s="73">
        <v>480184.51</v>
      </c>
      <c r="V88" s="73">
        <v>308.3</v>
      </c>
      <c r="X88" s="90">
        <v>739380</v>
      </c>
      <c r="Y88" s="90">
        <v>0</v>
      </c>
      <c r="Z88" s="90">
        <v>948980</v>
      </c>
      <c r="AB88" s="90">
        <v>800</v>
      </c>
      <c r="AC88" s="90">
        <v>167541.70000000001</v>
      </c>
      <c r="AD88" s="90">
        <v>110161.28</v>
      </c>
    </row>
    <row r="89" spans="1:33" x14ac:dyDescent="0.2">
      <c r="A89" s="249" t="s">
        <v>3296</v>
      </c>
      <c r="B89" s="89">
        <v>311076.92</v>
      </c>
      <c r="D89" s="89">
        <v>21595.58</v>
      </c>
      <c r="F89" s="250">
        <v>47060.88</v>
      </c>
      <c r="G89" s="250">
        <v>62274.22</v>
      </c>
      <c r="K89" s="232">
        <v>6600</v>
      </c>
      <c r="P89" s="250">
        <v>1590</v>
      </c>
      <c r="Q89" s="73">
        <v>378255.7</v>
      </c>
      <c r="T89" s="73">
        <v>448879.52</v>
      </c>
      <c r="V89" s="73">
        <v>201.25</v>
      </c>
      <c r="Y89" s="90">
        <v>51000</v>
      </c>
      <c r="Z89" s="90">
        <v>117165</v>
      </c>
      <c r="AC89" s="90">
        <v>159033.21</v>
      </c>
      <c r="AD89" s="90">
        <v>61505.08</v>
      </c>
    </row>
    <row r="90" spans="1:33" x14ac:dyDescent="0.2">
      <c r="A90" s="249" t="s">
        <v>3297</v>
      </c>
      <c r="B90" s="89">
        <v>399069.58</v>
      </c>
      <c r="D90" s="89">
        <v>15673.4</v>
      </c>
      <c r="F90" s="250">
        <v>70449.149999999994</v>
      </c>
      <c r="G90" s="250">
        <v>21552.01</v>
      </c>
      <c r="J90" s="232">
        <v>6000</v>
      </c>
      <c r="K90" s="232">
        <v>0</v>
      </c>
      <c r="P90" s="250">
        <v>20708.23</v>
      </c>
      <c r="Q90" s="73">
        <v>646850.12</v>
      </c>
      <c r="T90" s="73">
        <v>341198.82</v>
      </c>
      <c r="V90" s="73">
        <v>342.24</v>
      </c>
      <c r="X90" s="90">
        <v>771276</v>
      </c>
      <c r="Y90" s="90">
        <v>25740</v>
      </c>
      <c r="Z90" s="90">
        <v>834818</v>
      </c>
      <c r="AC90" s="90">
        <v>133986.60999999999</v>
      </c>
      <c r="AD90" s="90">
        <v>45709.3</v>
      </c>
    </row>
    <row r="91" spans="1:33" x14ac:dyDescent="0.2">
      <c r="A91" s="249" t="s">
        <v>3298</v>
      </c>
      <c r="B91" s="89">
        <v>358841.43</v>
      </c>
      <c r="C91" s="89">
        <v>0</v>
      </c>
      <c r="D91" s="89">
        <v>41457.74</v>
      </c>
      <c r="F91" s="250">
        <v>2660465.48</v>
      </c>
      <c r="G91" s="250">
        <v>201268.05</v>
      </c>
      <c r="J91" s="232">
        <v>5500</v>
      </c>
      <c r="K91" s="232">
        <v>18200</v>
      </c>
      <c r="Q91" s="73">
        <v>3382854.97</v>
      </c>
      <c r="T91" s="73">
        <v>382435.85</v>
      </c>
      <c r="U91" s="73">
        <v>75000</v>
      </c>
      <c r="V91" s="73">
        <v>415.73</v>
      </c>
      <c r="X91" s="90">
        <v>921160</v>
      </c>
      <c r="Y91" s="90">
        <v>285462</v>
      </c>
      <c r="Z91" s="90">
        <v>1055806</v>
      </c>
      <c r="AC91" s="90">
        <v>340872.85</v>
      </c>
      <c r="AD91" s="90">
        <v>134274.45000000001</v>
      </c>
    </row>
    <row r="92" spans="1:33" x14ac:dyDescent="0.2">
      <c r="A92" s="249" t="s">
        <v>3299</v>
      </c>
      <c r="B92" s="89">
        <v>411564.71</v>
      </c>
      <c r="C92" s="89">
        <v>0</v>
      </c>
      <c r="D92" s="89">
        <v>119144.16</v>
      </c>
      <c r="F92" s="250">
        <v>399520.85</v>
      </c>
      <c r="G92" s="250">
        <v>75165.66</v>
      </c>
      <c r="J92" s="232">
        <v>5600</v>
      </c>
      <c r="K92" s="232">
        <v>5640</v>
      </c>
      <c r="M92" s="416">
        <v>289</v>
      </c>
      <c r="Q92" s="73">
        <v>1045747.78</v>
      </c>
      <c r="T92" s="73">
        <v>391563.46</v>
      </c>
      <c r="V92" s="73">
        <v>295.25</v>
      </c>
      <c r="X92" s="90">
        <v>651960</v>
      </c>
      <c r="Y92" s="90">
        <v>25800</v>
      </c>
      <c r="Z92" s="90">
        <v>711960</v>
      </c>
      <c r="AC92" s="90">
        <v>182225.4</v>
      </c>
      <c r="AD92" s="90">
        <v>61352.03</v>
      </c>
    </row>
    <row r="93" spans="1:33" x14ac:dyDescent="0.2">
      <c r="A93" s="249" t="s">
        <v>3300</v>
      </c>
      <c r="B93" s="89">
        <v>526232.09</v>
      </c>
      <c r="D93" s="89">
        <v>17662.12</v>
      </c>
      <c r="F93" s="250">
        <v>31903.83</v>
      </c>
      <c r="G93" s="250">
        <v>134707.07</v>
      </c>
      <c r="O93" s="250">
        <v>256891.42</v>
      </c>
      <c r="Q93" s="73">
        <v>320699.84999999998</v>
      </c>
      <c r="T93" s="73">
        <v>632528.98</v>
      </c>
      <c r="V93" s="73">
        <v>228.89</v>
      </c>
      <c r="X93" s="90">
        <v>583182.5</v>
      </c>
      <c r="Y93" s="90">
        <v>263733</v>
      </c>
      <c r="Z93" s="90">
        <v>771693.5</v>
      </c>
      <c r="AC93" s="90">
        <v>225300.28</v>
      </c>
      <c r="AD93" s="90">
        <v>22806.560000000001</v>
      </c>
    </row>
    <row r="94" spans="1:33" x14ac:dyDescent="0.2">
      <c r="A94" s="249" t="s">
        <v>3301</v>
      </c>
      <c r="B94" s="89">
        <v>388611.3</v>
      </c>
      <c r="D94" s="89">
        <v>8911.5</v>
      </c>
      <c r="F94" s="250">
        <v>560134.18000000005</v>
      </c>
      <c r="G94" s="250">
        <v>39834.47</v>
      </c>
      <c r="P94" s="250">
        <v>94569.16</v>
      </c>
      <c r="Q94" s="73">
        <v>1001354.77</v>
      </c>
      <c r="R94" s="73">
        <v>8</v>
      </c>
      <c r="T94" s="73">
        <v>286756.36</v>
      </c>
      <c r="V94" s="73">
        <v>390.04</v>
      </c>
      <c r="X94" s="90">
        <v>442680</v>
      </c>
      <c r="Y94" s="90">
        <v>96100</v>
      </c>
      <c r="Z94" s="90">
        <v>506466</v>
      </c>
      <c r="AC94" s="90">
        <v>319379.15999999997</v>
      </c>
      <c r="AD94" s="90">
        <v>57089.2</v>
      </c>
    </row>
    <row r="95" spans="1:33" x14ac:dyDescent="0.2">
      <c r="A95" s="249" t="s">
        <v>3302</v>
      </c>
      <c r="B95" s="89">
        <v>537982.04</v>
      </c>
      <c r="D95" s="89">
        <v>159827.37</v>
      </c>
      <c r="F95" s="250">
        <v>3</v>
      </c>
      <c r="G95" s="250">
        <v>755681.11</v>
      </c>
      <c r="J95" s="232">
        <v>6000</v>
      </c>
      <c r="K95" s="232">
        <v>-4505</v>
      </c>
      <c r="M95" s="416">
        <v>0</v>
      </c>
      <c r="P95" s="250">
        <v>-85375.27</v>
      </c>
      <c r="Q95" s="73">
        <v>573056.03</v>
      </c>
      <c r="S95" s="73">
        <v>583.07000000000005</v>
      </c>
      <c r="T95" s="73">
        <v>530935.21</v>
      </c>
      <c r="U95" s="73">
        <v>80000</v>
      </c>
      <c r="X95" s="90">
        <v>877230</v>
      </c>
      <c r="Y95" s="90">
        <v>448191.49</v>
      </c>
      <c r="Z95" s="90">
        <v>950476</v>
      </c>
      <c r="AC95" s="90">
        <v>353917.18</v>
      </c>
      <c r="AD95" s="90">
        <v>75472.5</v>
      </c>
    </row>
    <row r="96" spans="1:33" x14ac:dyDescent="0.2">
      <c r="A96" s="249" t="s">
        <v>3303</v>
      </c>
      <c r="B96" s="89">
        <v>334942.78999999998</v>
      </c>
      <c r="D96" s="89">
        <v>131587</v>
      </c>
      <c r="F96" s="250">
        <v>1450159.31</v>
      </c>
      <c r="G96" s="250">
        <v>121239.28</v>
      </c>
      <c r="J96" s="232">
        <v>6000</v>
      </c>
      <c r="K96" s="232">
        <v>2400</v>
      </c>
      <c r="M96" s="416">
        <v>1652.68</v>
      </c>
      <c r="Q96" s="73">
        <v>1997218.5</v>
      </c>
      <c r="T96" s="73">
        <v>502049.41</v>
      </c>
      <c r="V96" s="73">
        <v>208.82</v>
      </c>
      <c r="X96" s="90">
        <v>641106</v>
      </c>
      <c r="Y96" s="90">
        <v>261282</v>
      </c>
      <c r="Z96" s="90">
        <v>732012</v>
      </c>
      <c r="AC96" s="90">
        <v>254708.36</v>
      </c>
      <c r="AD96" s="90">
        <v>91262.29</v>
      </c>
      <c r="AG96" s="90">
        <v>51000</v>
      </c>
    </row>
    <row r="97" spans="1:33" x14ac:dyDescent="0.2">
      <c r="A97" s="249" t="s">
        <v>3304</v>
      </c>
      <c r="B97" s="89">
        <v>464293</v>
      </c>
      <c r="C97" s="89">
        <v>116520</v>
      </c>
      <c r="D97" s="89">
        <v>43237.75</v>
      </c>
      <c r="F97" s="250">
        <v>173737.46</v>
      </c>
      <c r="G97" s="250">
        <v>189674.27</v>
      </c>
      <c r="J97" s="232">
        <v>6000</v>
      </c>
      <c r="K97" s="232">
        <v>0</v>
      </c>
      <c r="Q97" s="73">
        <v>569833.9</v>
      </c>
      <c r="T97" s="73">
        <v>412345.95</v>
      </c>
      <c r="V97" s="73">
        <v>443.19</v>
      </c>
      <c r="Y97" s="90">
        <v>218912</v>
      </c>
      <c r="Z97" s="90">
        <v>132375</v>
      </c>
      <c r="AC97" s="90">
        <v>95988.11</v>
      </c>
      <c r="AD97" s="90">
        <v>37228.160000000003</v>
      </c>
      <c r="AG97" s="90">
        <v>7980</v>
      </c>
    </row>
    <row r="98" spans="1:33" x14ac:dyDescent="0.2">
      <c r="A98" s="249" t="s">
        <v>3305</v>
      </c>
      <c r="B98" s="89">
        <v>535822.53</v>
      </c>
      <c r="D98" s="89">
        <v>64994.99</v>
      </c>
      <c r="F98" s="250">
        <v>10315.02</v>
      </c>
      <c r="G98" s="250">
        <v>266395.09999999998</v>
      </c>
      <c r="J98" s="232">
        <v>6000</v>
      </c>
      <c r="K98" s="232">
        <v>7436.64</v>
      </c>
      <c r="M98" s="416">
        <v>171</v>
      </c>
      <c r="Q98" s="73">
        <v>528870.26</v>
      </c>
      <c r="T98" s="73">
        <v>453783.5</v>
      </c>
      <c r="U98" s="73">
        <v>23250</v>
      </c>
      <c r="V98" s="73">
        <v>646.54</v>
      </c>
      <c r="X98" s="90">
        <v>564150</v>
      </c>
      <c r="Y98" s="90">
        <v>110100</v>
      </c>
      <c r="Z98" s="90">
        <v>685930</v>
      </c>
      <c r="AC98" s="90">
        <v>255526.6</v>
      </c>
      <c r="AD98" s="90">
        <v>54606.61</v>
      </c>
    </row>
    <row r="99" spans="1:33" x14ac:dyDescent="0.2">
      <c r="A99" s="249" t="s">
        <v>3306</v>
      </c>
      <c r="B99" s="89">
        <v>456911.59</v>
      </c>
      <c r="C99" s="89">
        <v>20160</v>
      </c>
      <c r="D99" s="89">
        <v>148894.17000000001</v>
      </c>
      <c r="F99" s="250">
        <v>12212.5</v>
      </c>
      <c r="G99" s="250">
        <v>151846.97</v>
      </c>
      <c r="J99" s="232">
        <v>5200</v>
      </c>
      <c r="K99" s="232">
        <v>5850</v>
      </c>
      <c r="M99" s="416">
        <v>2293.54</v>
      </c>
      <c r="Q99" s="73">
        <v>713142.2</v>
      </c>
      <c r="R99" s="73">
        <v>8</v>
      </c>
      <c r="T99" s="73">
        <v>469275.61</v>
      </c>
      <c r="V99" s="73">
        <v>489.13</v>
      </c>
      <c r="X99" s="90">
        <v>857897.4</v>
      </c>
      <c r="Y99" s="90">
        <v>261036</v>
      </c>
      <c r="Z99" s="90">
        <v>995946.4</v>
      </c>
      <c r="AC99" s="90">
        <v>367759.6</v>
      </c>
      <c r="AD99" s="90">
        <v>36644.339999999997</v>
      </c>
      <c r="AE99" s="90">
        <v>100000</v>
      </c>
    </row>
    <row r="100" spans="1:33" s="77" customFormat="1" x14ac:dyDescent="0.2">
      <c r="A100" s="249" t="s">
        <v>3307</v>
      </c>
      <c r="B100" s="330">
        <v>291027.76</v>
      </c>
      <c r="C100" s="330"/>
      <c r="D100" s="330">
        <v>189135.1</v>
      </c>
      <c r="E100" s="251"/>
      <c r="F100" s="251">
        <v>247752.99</v>
      </c>
      <c r="G100" s="251">
        <v>194028.92</v>
      </c>
      <c r="H100" s="251"/>
      <c r="I100" s="418"/>
      <c r="J100" s="331">
        <v>6000</v>
      </c>
      <c r="K100" s="331">
        <v>5850</v>
      </c>
      <c r="L100" s="331"/>
      <c r="M100" s="419"/>
      <c r="N100" s="251"/>
      <c r="O100" s="251"/>
      <c r="P100" s="251">
        <v>22425.75</v>
      </c>
      <c r="Q100" s="42">
        <v>673323.61</v>
      </c>
      <c r="R100" s="42"/>
      <c r="S100" s="42"/>
      <c r="T100" s="42">
        <v>412067.86</v>
      </c>
      <c r="U100" s="42"/>
      <c r="V100" s="42">
        <v>273.13</v>
      </c>
      <c r="W100" s="42"/>
      <c r="X100" s="333">
        <v>433460</v>
      </c>
      <c r="Y100" s="333">
        <v>87300</v>
      </c>
      <c r="Z100" s="333">
        <v>558430</v>
      </c>
      <c r="AA100" s="333"/>
      <c r="AB100" s="333"/>
      <c r="AC100" s="333">
        <v>184736.95</v>
      </c>
      <c r="AD100" s="333">
        <v>89608.93</v>
      </c>
      <c r="AE100" s="333"/>
      <c r="AF100" s="421"/>
      <c r="AG100" s="421">
        <v>4500</v>
      </c>
    </row>
    <row r="101" spans="1:33" x14ac:dyDescent="0.2">
      <c r="A101" s="249" t="s">
        <v>3308</v>
      </c>
      <c r="B101" s="89">
        <v>471885.94</v>
      </c>
      <c r="D101" s="89">
        <v>17992.2</v>
      </c>
      <c r="F101" s="250">
        <v>3</v>
      </c>
      <c r="G101" s="250">
        <v>116998.79</v>
      </c>
      <c r="J101" s="232">
        <v>5000</v>
      </c>
      <c r="K101" s="232">
        <v>6000</v>
      </c>
      <c r="P101" s="250">
        <v>-174950</v>
      </c>
      <c r="Q101" s="73">
        <v>1404582.07</v>
      </c>
      <c r="T101" s="73">
        <v>331123.75</v>
      </c>
      <c r="V101" s="73">
        <v>444.31</v>
      </c>
      <c r="X101" s="90">
        <v>505800</v>
      </c>
      <c r="Y101" s="90">
        <v>101100</v>
      </c>
      <c r="Z101" s="90">
        <v>562500</v>
      </c>
      <c r="AC101" s="90">
        <v>347935.13</v>
      </c>
      <c r="AD101" s="90">
        <v>35061.03</v>
      </c>
    </row>
    <row r="102" spans="1:33" x14ac:dyDescent="0.2">
      <c r="A102" s="249" t="s">
        <v>3309</v>
      </c>
      <c r="B102" s="89">
        <v>389174.13</v>
      </c>
      <c r="D102" s="89">
        <v>789426.83</v>
      </c>
      <c r="F102" s="250">
        <v>227252.53</v>
      </c>
      <c r="G102" s="250">
        <v>138011.57999999999</v>
      </c>
      <c r="K102" s="232">
        <v>0</v>
      </c>
      <c r="P102" s="250">
        <v>210786.12</v>
      </c>
      <c r="Q102" s="73">
        <v>819557.49</v>
      </c>
      <c r="T102" s="73">
        <v>469397.33</v>
      </c>
      <c r="U102" s="73">
        <v>30000</v>
      </c>
      <c r="X102" s="90">
        <v>708390</v>
      </c>
      <c r="Y102" s="90">
        <v>113400</v>
      </c>
      <c r="Z102" s="90">
        <v>837724.5</v>
      </c>
      <c r="AC102" s="90">
        <v>282757.24</v>
      </c>
      <c r="AD102" s="90">
        <v>32120.55</v>
      </c>
    </row>
    <row r="103" spans="1:33" x14ac:dyDescent="0.2">
      <c r="A103" s="249" t="s">
        <v>3312</v>
      </c>
      <c r="B103" s="89">
        <v>375532.36</v>
      </c>
      <c r="D103" s="89">
        <v>181618.54</v>
      </c>
      <c r="F103" s="250">
        <v>34576.29</v>
      </c>
      <c r="G103" s="250">
        <v>-151567.17000000001</v>
      </c>
      <c r="J103" s="232">
        <v>11000</v>
      </c>
      <c r="K103" s="232">
        <v>15090</v>
      </c>
      <c r="P103" s="250">
        <v>97829.87</v>
      </c>
      <c r="Q103" s="73">
        <v>474645.55</v>
      </c>
      <c r="T103" s="73">
        <v>454167.83</v>
      </c>
      <c r="V103" s="73">
        <v>304.44</v>
      </c>
      <c r="X103" s="90">
        <v>917112</v>
      </c>
      <c r="Y103" s="90">
        <v>40200</v>
      </c>
      <c r="Z103" s="90">
        <v>972552</v>
      </c>
      <c r="AC103" s="90">
        <v>192494.36</v>
      </c>
      <c r="AD103" s="90">
        <v>93621.55</v>
      </c>
    </row>
    <row r="104" spans="1:33" x14ac:dyDescent="0.2">
      <c r="A104" s="249" t="s">
        <v>3313</v>
      </c>
      <c r="B104" s="89">
        <v>447325.34</v>
      </c>
      <c r="C104" s="89">
        <v>15000</v>
      </c>
      <c r="D104" s="89">
        <v>330796.77</v>
      </c>
      <c r="F104" s="250">
        <v>-23072.5</v>
      </c>
      <c r="G104" s="250">
        <v>172794.28</v>
      </c>
      <c r="J104" s="232">
        <v>0</v>
      </c>
      <c r="K104" s="232">
        <v>5700</v>
      </c>
      <c r="Q104" s="73">
        <v>1172968.6100000001</v>
      </c>
      <c r="T104" s="73">
        <v>313167.8</v>
      </c>
      <c r="X104" s="90">
        <v>728737</v>
      </c>
      <c r="Y104" s="90">
        <v>389163</v>
      </c>
      <c r="Z104" s="90">
        <v>848127</v>
      </c>
      <c r="AC104" s="90">
        <v>148309.6</v>
      </c>
      <c r="AD104" s="90">
        <v>99154.96</v>
      </c>
      <c r="AG104" s="90">
        <v>50000</v>
      </c>
    </row>
    <row r="105" spans="1:33" x14ac:dyDescent="0.2">
      <c r="A105" s="249" t="s">
        <v>3361</v>
      </c>
      <c r="B105" s="89">
        <v>520155.64</v>
      </c>
      <c r="D105" s="89">
        <v>63993.93</v>
      </c>
      <c r="F105" s="250">
        <v>428072.73</v>
      </c>
      <c r="G105" s="250">
        <v>207956.89</v>
      </c>
      <c r="J105" s="232">
        <v>0</v>
      </c>
      <c r="K105" s="232">
        <v>3000</v>
      </c>
      <c r="M105" s="416">
        <v>999.62</v>
      </c>
      <c r="P105" s="250">
        <v>251592.19</v>
      </c>
      <c r="Q105" s="73">
        <v>764463.81</v>
      </c>
      <c r="T105" s="73">
        <v>623521.76</v>
      </c>
      <c r="U105" s="73">
        <v>1</v>
      </c>
      <c r="V105" s="73">
        <v>263.66000000000003</v>
      </c>
      <c r="X105" s="90">
        <v>990560</v>
      </c>
      <c r="Y105" s="90">
        <v>39000</v>
      </c>
      <c r="Z105" s="90">
        <v>1033671</v>
      </c>
      <c r="AC105" s="90">
        <v>163060.23000000001</v>
      </c>
      <c r="AD105" s="90">
        <v>91280.03</v>
      </c>
    </row>
    <row r="106" spans="1:33" x14ac:dyDescent="0.2">
      <c r="A106" s="249" t="s">
        <v>3362</v>
      </c>
      <c r="B106" s="89">
        <v>200598.46</v>
      </c>
      <c r="D106" s="89">
        <v>65432.959999999999</v>
      </c>
      <c r="F106" s="250">
        <v>1029276.17</v>
      </c>
      <c r="G106" s="250">
        <v>239650.39</v>
      </c>
      <c r="J106" s="232">
        <v>6000</v>
      </c>
      <c r="K106" s="232">
        <v>2400</v>
      </c>
      <c r="M106" s="416">
        <v>3423.05</v>
      </c>
      <c r="P106" s="250">
        <v>67523.62</v>
      </c>
      <c r="Q106" s="73">
        <v>1440238.21</v>
      </c>
      <c r="T106" s="73">
        <v>437064.78</v>
      </c>
      <c r="V106" s="73">
        <v>171.28</v>
      </c>
      <c r="X106" s="90">
        <v>820590</v>
      </c>
      <c r="Y106" s="90">
        <v>34800</v>
      </c>
      <c r="Z106" s="90">
        <v>927998</v>
      </c>
      <c r="AC106" s="90">
        <v>129121.37</v>
      </c>
      <c r="AD106" s="90">
        <v>138567.9</v>
      </c>
      <c r="AG106" s="90">
        <v>150.87</v>
      </c>
    </row>
    <row r="107" spans="1:33" x14ac:dyDescent="0.2">
      <c r="A107" s="249" t="s">
        <v>3367</v>
      </c>
      <c r="B107" s="89">
        <v>1035951.18</v>
      </c>
      <c r="C107" s="89">
        <v>5550</v>
      </c>
      <c r="D107" s="89">
        <v>12610.41</v>
      </c>
      <c r="F107" s="250">
        <v>1889924.2</v>
      </c>
      <c r="G107" s="250">
        <v>116788.93</v>
      </c>
      <c r="J107" s="232">
        <v>5600</v>
      </c>
      <c r="K107" s="232">
        <v>5850</v>
      </c>
      <c r="M107" s="416">
        <v>82500</v>
      </c>
      <c r="O107" s="250">
        <v>-64698.9</v>
      </c>
      <c r="P107" s="250">
        <v>200</v>
      </c>
      <c r="Q107" s="73">
        <v>2616413.23</v>
      </c>
      <c r="T107" s="73">
        <v>160917.03</v>
      </c>
      <c r="U107" s="73">
        <v>16850</v>
      </c>
      <c r="V107" s="73">
        <v>446.16</v>
      </c>
      <c r="X107" s="90">
        <v>586800</v>
      </c>
      <c r="Y107" s="90">
        <v>211548</v>
      </c>
      <c r="Z107" s="90">
        <v>617896</v>
      </c>
      <c r="AC107" s="90">
        <v>151026.6</v>
      </c>
      <c r="AD107" s="90">
        <v>98589.34</v>
      </c>
    </row>
    <row r="108" spans="1:33" x14ac:dyDescent="0.2">
      <c r="A108" s="249" t="s">
        <v>3315</v>
      </c>
      <c r="B108" s="89">
        <v>221118.93</v>
      </c>
      <c r="D108" s="89">
        <v>37383.620000000003</v>
      </c>
      <c r="F108" s="250">
        <v>17361.03</v>
      </c>
      <c r="G108" s="250">
        <v>137366.26999999999</v>
      </c>
      <c r="K108" s="232">
        <v>0</v>
      </c>
      <c r="M108" s="416">
        <v>712.52</v>
      </c>
      <c r="P108" s="250">
        <v>32.11</v>
      </c>
      <c r="Q108" s="73">
        <v>2310952.34</v>
      </c>
      <c r="T108" s="73">
        <v>627496.29</v>
      </c>
      <c r="V108" s="73">
        <v>445.95</v>
      </c>
      <c r="X108" s="90">
        <v>589500</v>
      </c>
      <c r="Y108" s="90">
        <v>24000</v>
      </c>
      <c r="Z108" s="90">
        <v>773978</v>
      </c>
      <c r="AB108" s="90">
        <v>17400</v>
      </c>
      <c r="AC108" s="90">
        <v>462227.22</v>
      </c>
      <c r="AD108" s="90">
        <v>42601.21</v>
      </c>
    </row>
    <row r="109" spans="1:33" x14ac:dyDescent="0.2">
      <c r="A109" s="249" t="s">
        <v>3316</v>
      </c>
      <c r="B109" s="89">
        <v>532634.79</v>
      </c>
      <c r="D109" s="89">
        <v>24504.98</v>
      </c>
      <c r="F109" s="250">
        <v>1373525.76</v>
      </c>
      <c r="G109" s="250">
        <v>128997.02</v>
      </c>
      <c r="K109" s="232">
        <v>7000</v>
      </c>
      <c r="M109" s="416">
        <v>532.72</v>
      </c>
      <c r="P109" s="250">
        <v>0</v>
      </c>
      <c r="Q109" s="73">
        <v>1228203.58</v>
      </c>
      <c r="T109" s="73">
        <v>343655.45</v>
      </c>
      <c r="V109" s="73">
        <v>723.98</v>
      </c>
      <c r="X109" s="90">
        <v>496920</v>
      </c>
      <c r="Y109" s="90">
        <v>63392.97</v>
      </c>
      <c r="Z109" s="90">
        <v>651513</v>
      </c>
      <c r="AB109" s="90">
        <v>1603.2</v>
      </c>
      <c r="AC109" s="90">
        <v>190870.58</v>
      </c>
      <c r="AD109" s="90">
        <v>75348.28</v>
      </c>
    </row>
    <row r="110" spans="1:33" x14ac:dyDescent="0.2">
      <c r="A110" s="249" t="s">
        <v>3317</v>
      </c>
      <c r="B110" s="89">
        <v>175845.26</v>
      </c>
      <c r="D110" s="89">
        <v>49232.29</v>
      </c>
      <c r="F110" s="250">
        <v>1338968.1100000001</v>
      </c>
      <c r="G110" s="250">
        <v>118159.84</v>
      </c>
      <c r="K110" s="232">
        <v>26000</v>
      </c>
      <c r="M110" s="416">
        <v>0</v>
      </c>
      <c r="Q110" s="73">
        <v>1322855.6000000001</v>
      </c>
      <c r="T110" s="73">
        <v>358103.87</v>
      </c>
      <c r="V110" s="73">
        <v>370.46</v>
      </c>
      <c r="X110" s="90">
        <v>579450</v>
      </c>
      <c r="Y110" s="90">
        <v>81130.210000000006</v>
      </c>
      <c r="Z110" s="90">
        <v>771115.58</v>
      </c>
      <c r="AA110" s="90">
        <v>1260</v>
      </c>
      <c r="AB110" s="90">
        <v>820</v>
      </c>
      <c r="AC110" s="90">
        <v>414783.43</v>
      </c>
      <c r="AD110" s="90">
        <v>82994.7</v>
      </c>
      <c r="AF110" s="90">
        <v>19890</v>
      </c>
    </row>
    <row r="111" spans="1:33" x14ac:dyDescent="0.2">
      <c r="A111" s="249" t="s">
        <v>3318</v>
      </c>
      <c r="B111" s="89">
        <v>274512.96999999997</v>
      </c>
      <c r="D111" s="89">
        <v>153294.32</v>
      </c>
      <c r="F111" s="250">
        <v>1291222.1299999999</v>
      </c>
      <c r="G111" s="250">
        <v>414732.47</v>
      </c>
      <c r="J111" s="232">
        <v>0</v>
      </c>
      <c r="K111" s="232">
        <v>8255</v>
      </c>
      <c r="Q111" s="73">
        <v>2235714.37</v>
      </c>
      <c r="T111" s="73">
        <v>430045.71</v>
      </c>
      <c r="U111" s="73">
        <v>15000</v>
      </c>
      <c r="V111" s="73">
        <v>500.99</v>
      </c>
      <c r="X111" s="90">
        <v>664314</v>
      </c>
      <c r="Y111" s="90">
        <v>61400</v>
      </c>
      <c r="Z111" s="90">
        <v>775554</v>
      </c>
      <c r="AC111" s="90">
        <v>344070.53</v>
      </c>
      <c r="AD111" s="90">
        <v>194155.59</v>
      </c>
      <c r="AF111" s="90">
        <v>1</v>
      </c>
    </row>
    <row r="112" spans="1:33" x14ac:dyDescent="0.2">
      <c r="A112" s="249" t="s">
        <v>3319</v>
      </c>
      <c r="B112" s="89">
        <v>362316.01</v>
      </c>
      <c r="D112" s="89">
        <v>104514.85</v>
      </c>
      <c r="F112" s="250">
        <v>129271.35</v>
      </c>
      <c r="G112" s="250">
        <v>141051.62</v>
      </c>
      <c r="J112" s="232">
        <v>37200</v>
      </c>
      <c r="K112" s="232">
        <v>9775</v>
      </c>
      <c r="M112" s="416">
        <v>551.4</v>
      </c>
      <c r="O112" s="250">
        <v>32424</v>
      </c>
      <c r="P112" s="250">
        <v>18900.41</v>
      </c>
      <c r="Q112" s="73">
        <v>1762414.5</v>
      </c>
      <c r="T112" s="73">
        <v>423373.03</v>
      </c>
      <c r="U112" s="73">
        <v>115000</v>
      </c>
      <c r="V112" s="73">
        <v>438.69</v>
      </c>
      <c r="X112" s="90">
        <v>423623.4</v>
      </c>
      <c r="Y112" s="90">
        <v>102800</v>
      </c>
      <c r="Z112" s="90">
        <v>594813.4</v>
      </c>
      <c r="AB112" s="90">
        <v>1632</v>
      </c>
      <c r="AC112" s="90">
        <v>391574.84</v>
      </c>
      <c r="AD112" s="90">
        <v>206552.04</v>
      </c>
    </row>
    <row r="113" spans="1:32" x14ac:dyDescent="0.2">
      <c r="A113" s="249" t="s">
        <v>3320</v>
      </c>
      <c r="B113" s="89">
        <v>266120.76</v>
      </c>
      <c r="D113" s="89">
        <v>7110.05</v>
      </c>
      <c r="F113" s="250">
        <v>2027906.39</v>
      </c>
      <c r="G113" s="250">
        <v>201705.07</v>
      </c>
      <c r="H113" s="250">
        <v>1</v>
      </c>
      <c r="K113" s="232">
        <v>7000</v>
      </c>
      <c r="M113" s="416">
        <v>1086</v>
      </c>
      <c r="P113" s="250">
        <v>-3274.03</v>
      </c>
      <c r="Q113" s="73">
        <v>513834.47</v>
      </c>
      <c r="T113" s="73">
        <v>309569.39</v>
      </c>
      <c r="U113" s="73">
        <v>87900</v>
      </c>
      <c r="V113" s="73">
        <v>331.82</v>
      </c>
      <c r="X113" s="90">
        <v>442560</v>
      </c>
      <c r="Z113" s="90">
        <v>574812</v>
      </c>
      <c r="AC113" s="90">
        <v>164140.66</v>
      </c>
      <c r="AD113" s="90">
        <v>89712.88</v>
      </c>
    </row>
    <row r="114" spans="1:32" x14ac:dyDescent="0.2">
      <c r="A114" s="249" t="s">
        <v>3321</v>
      </c>
      <c r="B114" s="89">
        <v>310182.68</v>
      </c>
      <c r="D114" s="89">
        <v>109816.32000000001</v>
      </c>
      <c r="F114" s="250">
        <v>594778.4</v>
      </c>
      <c r="G114" s="250">
        <v>244779.33</v>
      </c>
      <c r="K114" s="232">
        <v>24584.26</v>
      </c>
      <c r="P114" s="250">
        <v>977</v>
      </c>
      <c r="Q114" s="73">
        <v>3774792.24</v>
      </c>
      <c r="T114" s="73">
        <v>-369697.32</v>
      </c>
      <c r="U114" s="73">
        <v>248497</v>
      </c>
      <c r="V114" s="73">
        <v>241.56</v>
      </c>
      <c r="X114" s="90">
        <v>710520.6</v>
      </c>
      <c r="Y114" s="90">
        <v>41600</v>
      </c>
      <c r="Z114" s="90">
        <v>906580.6</v>
      </c>
      <c r="AC114" s="90">
        <v>316932.53000000003</v>
      </c>
      <c r="AD114" s="90">
        <v>103259.78</v>
      </c>
      <c r="AF114" s="90">
        <v>2</v>
      </c>
    </row>
    <row r="115" spans="1:32" x14ac:dyDescent="0.2">
      <c r="A115" s="249" t="s">
        <v>3322</v>
      </c>
      <c r="B115" s="89">
        <v>409656.91</v>
      </c>
      <c r="C115" s="89">
        <v>6808</v>
      </c>
      <c r="D115" s="89">
        <v>38100.25</v>
      </c>
      <c r="F115" s="250">
        <v>274594.96000000002</v>
      </c>
      <c r="G115" s="250">
        <v>390718.6</v>
      </c>
      <c r="Q115" s="73">
        <v>1908283.93</v>
      </c>
      <c r="T115" s="73">
        <v>620662.68000000005</v>
      </c>
      <c r="U115" s="73">
        <v>60000</v>
      </c>
      <c r="V115" s="73">
        <v>580.70000000000005</v>
      </c>
      <c r="X115" s="90">
        <v>605850</v>
      </c>
      <c r="Z115" s="90">
        <v>710494</v>
      </c>
      <c r="AC115" s="90">
        <v>524247.14</v>
      </c>
      <c r="AD115" s="90">
        <v>116370.79</v>
      </c>
    </row>
    <row r="116" spans="1:32" x14ac:dyDescent="0.2">
      <c r="A116" s="249" t="s">
        <v>3323</v>
      </c>
      <c r="B116" s="89">
        <v>418746.46</v>
      </c>
      <c r="D116" s="89">
        <v>42876.02</v>
      </c>
      <c r="F116" s="250">
        <v>1018853.26</v>
      </c>
      <c r="G116" s="250">
        <v>271698.65999999997</v>
      </c>
      <c r="K116" s="232">
        <v>16670.349999999999</v>
      </c>
      <c r="Q116" s="73">
        <v>1980426.11</v>
      </c>
      <c r="T116" s="73">
        <v>330360.07</v>
      </c>
      <c r="U116" s="73">
        <v>66500</v>
      </c>
      <c r="V116" s="73">
        <v>541.78</v>
      </c>
      <c r="X116" s="90">
        <v>474313.8</v>
      </c>
      <c r="Y116" s="90">
        <v>63000</v>
      </c>
      <c r="Z116" s="90">
        <v>598773.80000000005</v>
      </c>
      <c r="AC116" s="90">
        <v>242340.67</v>
      </c>
      <c r="AD116" s="90">
        <v>105088.72</v>
      </c>
      <c r="AF116" s="90">
        <v>9</v>
      </c>
    </row>
    <row r="117" spans="1:32" x14ac:dyDescent="0.2">
      <c r="A117" s="249" t="s">
        <v>3324</v>
      </c>
      <c r="B117" s="89">
        <v>446497.83</v>
      </c>
      <c r="D117" s="89">
        <v>25701.72</v>
      </c>
      <c r="F117" s="250">
        <v>221665.14</v>
      </c>
      <c r="G117" s="250">
        <v>332208.21999999997</v>
      </c>
      <c r="K117" s="232">
        <v>31675</v>
      </c>
      <c r="P117" s="250">
        <v>1758.64</v>
      </c>
      <c r="Q117" s="73">
        <v>2133398.12</v>
      </c>
      <c r="T117" s="73">
        <v>926874.3</v>
      </c>
      <c r="V117" s="73">
        <v>397.5</v>
      </c>
      <c r="X117" s="90">
        <v>994545</v>
      </c>
      <c r="Y117" s="90">
        <v>60400</v>
      </c>
      <c r="Z117" s="90">
        <v>1206150</v>
      </c>
      <c r="AC117" s="90">
        <v>494737.35</v>
      </c>
      <c r="AD117" s="90">
        <v>91152.639999999999</v>
      </c>
    </row>
    <row r="118" spans="1:32" x14ac:dyDescent="0.2">
      <c r="A118" s="249" t="s">
        <v>3325</v>
      </c>
      <c r="B118" s="89">
        <v>146279.49</v>
      </c>
      <c r="D118" s="89">
        <v>43364.02</v>
      </c>
      <c r="F118" s="250">
        <v>5</v>
      </c>
      <c r="G118" s="250">
        <v>187325.59</v>
      </c>
      <c r="K118" s="232">
        <v>22475</v>
      </c>
      <c r="M118" s="416">
        <v>0</v>
      </c>
      <c r="Q118" s="73">
        <v>1945240.49</v>
      </c>
      <c r="T118" s="73">
        <v>528485.01</v>
      </c>
      <c r="V118" s="73">
        <v>301.57</v>
      </c>
      <c r="X118" s="90">
        <v>502860.9</v>
      </c>
      <c r="Y118" s="90">
        <v>50320.09</v>
      </c>
      <c r="Z118" s="90">
        <v>684660.9</v>
      </c>
      <c r="AB118" s="90">
        <v>2260</v>
      </c>
      <c r="AC118" s="90">
        <v>389069.55</v>
      </c>
      <c r="AD118" s="90">
        <v>23005.439999999999</v>
      </c>
    </row>
    <row r="119" spans="1:32" x14ac:dyDescent="0.2">
      <c r="A119" s="249" t="s">
        <v>3326</v>
      </c>
      <c r="B119" s="89">
        <v>95090.78</v>
      </c>
      <c r="D119" s="89">
        <v>54958.5</v>
      </c>
      <c r="F119" s="250">
        <v>365936.81</v>
      </c>
      <c r="G119" s="250">
        <v>165540.87</v>
      </c>
      <c r="J119" s="232">
        <v>0</v>
      </c>
      <c r="K119" s="232">
        <v>8575</v>
      </c>
      <c r="Q119" s="73">
        <v>2404357.2799999998</v>
      </c>
      <c r="S119" s="73">
        <v>118.96</v>
      </c>
      <c r="T119" s="73">
        <v>549152.86</v>
      </c>
      <c r="V119" s="73">
        <v>74.95</v>
      </c>
      <c r="X119" s="90">
        <v>676560</v>
      </c>
      <c r="Y119" s="90">
        <v>21000</v>
      </c>
      <c r="Z119" s="90">
        <v>822371</v>
      </c>
      <c r="AC119" s="90">
        <v>398760.19</v>
      </c>
      <c r="AD119" s="90">
        <v>66740.19</v>
      </c>
    </row>
    <row r="120" spans="1:32" x14ac:dyDescent="0.2">
      <c r="A120" s="249" t="s">
        <v>3327</v>
      </c>
      <c r="B120" s="89">
        <v>184601.83</v>
      </c>
      <c r="D120" s="89">
        <v>25344.84</v>
      </c>
      <c r="F120" s="250">
        <v>7</v>
      </c>
      <c r="G120" s="250">
        <v>169766.52</v>
      </c>
      <c r="M120" s="416">
        <v>493.46</v>
      </c>
      <c r="P120" s="250">
        <v>715.33</v>
      </c>
      <c r="Q120" s="73">
        <v>3154007.83</v>
      </c>
      <c r="T120" s="73">
        <v>392208.52</v>
      </c>
      <c r="V120" s="73">
        <v>313.83</v>
      </c>
      <c r="X120" s="90">
        <v>614850</v>
      </c>
      <c r="Y120" s="90">
        <v>52400</v>
      </c>
      <c r="Z120" s="90">
        <v>798082</v>
      </c>
      <c r="AC120" s="90">
        <v>246616.84</v>
      </c>
      <c r="AD120" s="90">
        <v>39993.449999999997</v>
      </c>
    </row>
    <row r="121" spans="1:32" x14ac:dyDescent="0.2">
      <c r="A121" s="249" t="s">
        <v>3328</v>
      </c>
      <c r="B121" s="89">
        <v>361982.35</v>
      </c>
      <c r="D121" s="89">
        <v>57203.33</v>
      </c>
      <c r="F121" s="250">
        <v>659984.87</v>
      </c>
      <c r="G121" s="250">
        <v>224425</v>
      </c>
      <c r="K121" s="232">
        <v>14775</v>
      </c>
      <c r="L121" s="232">
        <v>170515</v>
      </c>
      <c r="P121" s="250">
        <v>-98999.65</v>
      </c>
      <c r="Q121" s="73">
        <v>2272032.2400000002</v>
      </c>
      <c r="T121" s="73">
        <v>495681.73</v>
      </c>
      <c r="V121" s="73">
        <v>480.31</v>
      </c>
      <c r="X121" s="90">
        <v>550068.80000000005</v>
      </c>
      <c r="Y121" s="90">
        <v>28800</v>
      </c>
      <c r="Z121" s="90">
        <v>640908.80000000005</v>
      </c>
      <c r="AA121" s="90">
        <v>2130</v>
      </c>
      <c r="AC121" s="90">
        <v>399200.19</v>
      </c>
      <c r="AD121" s="90">
        <v>93906.69</v>
      </c>
    </row>
    <row r="122" spans="1:32" x14ac:dyDescent="0.2">
      <c r="A122" s="249" t="s">
        <v>3329</v>
      </c>
      <c r="B122" s="89">
        <v>132488.64000000001</v>
      </c>
      <c r="D122" s="89">
        <v>210989.39</v>
      </c>
      <c r="F122" s="250">
        <v>269485.90999999997</v>
      </c>
      <c r="G122" s="250">
        <v>225906.81</v>
      </c>
      <c r="K122" s="232">
        <v>-148.4</v>
      </c>
      <c r="P122" s="250">
        <v>-8498</v>
      </c>
      <c r="Q122" s="73">
        <v>1679735.01</v>
      </c>
      <c r="T122" s="73">
        <v>305115.76</v>
      </c>
      <c r="V122" s="73">
        <v>209.11</v>
      </c>
      <c r="X122" s="90">
        <v>263160</v>
      </c>
      <c r="Y122" s="90">
        <v>194046</v>
      </c>
      <c r="Z122" s="90">
        <v>410360</v>
      </c>
      <c r="AC122" s="90">
        <v>207891.92</v>
      </c>
      <c r="AD122" s="90">
        <v>54946.25</v>
      </c>
    </row>
    <row r="123" spans="1:32" x14ac:dyDescent="0.2">
      <c r="A123" s="249" t="s">
        <v>3330</v>
      </c>
      <c r="B123" s="89">
        <v>375365.35</v>
      </c>
      <c r="D123" s="89">
        <v>65398.94</v>
      </c>
      <c r="F123" s="250">
        <v>13401.57</v>
      </c>
      <c r="G123" s="250">
        <v>139049.63</v>
      </c>
      <c r="K123" s="232">
        <v>12500</v>
      </c>
      <c r="M123" s="416">
        <v>205.61</v>
      </c>
      <c r="P123" s="250">
        <v>0.24</v>
      </c>
      <c r="Q123" s="73">
        <v>1611506.92</v>
      </c>
      <c r="T123" s="73">
        <v>461449.87</v>
      </c>
      <c r="V123" s="73">
        <v>460.82</v>
      </c>
      <c r="X123" s="90">
        <v>587280</v>
      </c>
      <c r="Y123" s="90">
        <v>70000</v>
      </c>
      <c r="Z123" s="90">
        <v>694580</v>
      </c>
      <c r="AC123" s="90">
        <v>291786.59000000003</v>
      </c>
      <c r="AD123" s="90">
        <v>57393.24</v>
      </c>
    </row>
    <row r="124" spans="1:32" x14ac:dyDescent="0.2">
      <c r="A124" s="249" t="s">
        <v>3331</v>
      </c>
      <c r="B124" s="89">
        <v>185538.19</v>
      </c>
      <c r="C124" s="89">
        <v>14196</v>
      </c>
      <c r="D124" s="89">
        <v>187419.78</v>
      </c>
      <c r="F124" s="250">
        <v>-2089.7600000000002</v>
      </c>
      <c r="G124" s="250">
        <v>539151.97</v>
      </c>
      <c r="J124" s="232">
        <v>59800</v>
      </c>
      <c r="K124" s="232">
        <v>-1300</v>
      </c>
      <c r="M124" s="416">
        <v>252.34</v>
      </c>
      <c r="O124" s="250">
        <v>180366.51</v>
      </c>
      <c r="Q124" s="73">
        <v>667875.67000000004</v>
      </c>
      <c r="T124" s="73">
        <v>411030.02</v>
      </c>
      <c r="V124" s="73">
        <v>317.24</v>
      </c>
      <c r="X124" s="90">
        <v>104764.3</v>
      </c>
      <c r="Y124" s="90">
        <v>59462</v>
      </c>
      <c r="Z124" s="90">
        <v>275358.3</v>
      </c>
      <c r="AB124" s="90">
        <v>3488</v>
      </c>
      <c r="AC124" s="90">
        <v>160544.22</v>
      </c>
      <c r="AD124" s="90">
        <v>36685.32</v>
      </c>
    </row>
    <row r="125" spans="1:32" x14ac:dyDescent="0.2">
      <c r="A125" s="249" t="s">
        <v>3332</v>
      </c>
      <c r="B125" s="89">
        <v>217869.81</v>
      </c>
      <c r="D125" s="89">
        <v>59458.42</v>
      </c>
      <c r="F125" s="250">
        <v>625355.31000000006</v>
      </c>
      <c r="G125" s="250">
        <v>323155.39</v>
      </c>
      <c r="H125" s="250">
        <v>463.73</v>
      </c>
      <c r="K125" s="232">
        <v>-26185</v>
      </c>
      <c r="M125" s="416">
        <v>-720.37</v>
      </c>
      <c r="Q125" s="73">
        <v>654977.96</v>
      </c>
      <c r="T125" s="73">
        <v>416534.66</v>
      </c>
      <c r="U125" s="73">
        <v>112000</v>
      </c>
      <c r="V125" s="73">
        <v>190.33</v>
      </c>
      <c r="X125" s="90">
        <v>279677.59999999998</v>
      </c>
      <c r="Y125" s="90">
        <v>46400</v>
      </c>
      <c r="Z125" s="90">
        <v>391230.15</v>
      </c>
      <c r="AC125" s="90">
        <v>223660.5</v>
      </c>
      <c r="AD125" s="90">
        <v>171900.07</v>
      </c>
    </row>
    <row r="126" spans="1:32" x14ac:dyDescent="0.2">
      <c r="A126" s="249" t="s">
        <v>3333</v>
      </c>
      <c r="B126" s="89">
        <v>719041.23</v>
      </c>
      <c r="D126" s="89">
        <v>236795.2</v>
      </c>
      <c r="F126" s="250">
        <v>255171.93</v>
      </c>
      <c r="G126" s="250">
        <v>150671.60999999999</v>
      </c>
      <c r="K126" s="232">
        <v>17000</v>
      </c>
      <c r="M126" s="416">
        <v>350.17</v>
      </c>
      <c r="Q126" s="73">
        <v>3175397.16</v>
      </c>
      <c r="T126" s="73">
        <v>641690.4</v>
      </c>
      <c r="U126" s="73">
        <v>445000</v>
      </c>
      <c r="V126" s="73">
        <v>531.36</v>
      </c>
      <c r="X126" s="90">
        <v>925440</v>
      </c>
      <c r="Z126" s="90">
        <v>1153410</v>
      </c>
      <c r="AC126" s="90">
        <v>409693.53</v>
      </c>
      <c r="AD126" s="90">
        <v>114230.28</v>
      </c>
    </row>
    <row r="127" spans="1:32" x14ac:dyDescent="0.2">
      <c r="A127" s="249" t="s">
        <v>3334</v>
      </c>
      <c r="B127" s="89">
        <v>210213.4</v>
      </c>
      <c r="C127" s="89">
        <v>7000</v>
      </c>
      <c r="D127" s="89">
        <v>63399.58</v>
      </c>
      <c r="F127" s="250">
        <v>103096.76</v>
      </c>
      <c r="G127" s="250">
        <v>95789.78</v>
      </c>
      <c r="K127" s="232">
        <v>6440</v>
      </c>
      <c r="Q127" s="73">
        <v>1191484.79</v>
      </c>
      <c r="T127" s="73">
        <v>384177.66</v>
      </c>
      <c r="V127" s="73">
        <v>307.54000000000002</v>
      </c>
      <c r="X127" s="90">
        <v>493460</v>
      </c>
      <c r="Y127" s="90">
        <v>45360</v>
      </c>
      <c r="Z127" s="90">
        <v>744520</v>
      </c>
      <c r="AC127" s="90">
        <v>125733.27</v>
      </c>
      <c r="AD127" s="90">
        <v>18093.21</v>
      </c>
    </row>
    <row r="128" spans="1:32" x14ac:dyDescent="0.2">
      <c r="A128" s="249" t="s">
        <v>3335</v>
      </c>
      <c r="B128" s="89">
        <v>369559.76</v>
      </c>
      <c r="D128" s="89">
        <v>276738</v>
      </c>
      <c r="F128" s="250">
        <v>2288268.63</v>
      </c>
      <c r="G128" s="250">
        <v>143307.57999999999</v>
      </c>
      <c r="K128" s="232">
        <v>4500</v>
      </c>
      <c r="Q128" s="73">
        <v>918887.6</v>
      </c>
      <c r="T128" s="73">
        <v>471445.34</v>
      </c>
      <c r="V128" s="73">
        <v>1035.3699999999999</v>
      </c>
      <c r="X128" s="90">
        <v>751410</v>
      </c>
      <c r="Y128" s="90">
        <v>68040</v>
      </c>
      <c r="Z128" s="90">
        <v>1039560</v>
      </c>
      <c r="AC128" s="90">
        <v>194997.32</v>
      </c>
      <c r="AD128" s="90">
        <v>96095.81</v>
      </c>
    </row>
    <row r="129" spans="1:31" x14ac:dyDescent="0.2">
      <c r="A129" s="249" t="s">
        <v>3336</v>
      </c>
      <c r="B129" s="89">
        <v>234167.77</v>
      </c>
      <c r="D129" s="89">
        <v>53029.24</v>
      </c>
      <c r="F129" s="250">
        <v>116677.88</v>
      </c>
      <c r="G129" s="250">
        <v>140219.28</v>
      </c>
      <c r="K129" s="232">
        <v>5000</v>
      </c>
      <c r="M129" s="416">
        <v>1255.76</v>
      </c>
      <c r="Q129" s="73">
        <v>1855787.89</v>
      </c>
      <c r="T129" s="73">
        <v>461158.5</v>
      </c>
      <c r="U129" s="73">
        <v>19750</v>
      </c>
      <c r="V129" s="73">
        <v>342.88</v>
      </c>
      <c r="X129" s="90">
        <v>737340</v>
      </c>
      <c r="Z129" s="90">
        <v>901040</v>
      </c>
      <c r="AC129" s="90">
        <v>251010.62</v>
      </c>
      <c r="AD129" s="90">
        <v>75051.44</v>
      </c>
    </row>
    <row r="130" spans="1:31" x14ac:dyDescent="0.2">
      <c r="A130" s="249" t="s">
        <v>3337</v>
      </c>
      <c r="B130" s="89">
        <v>321316.27</v>
      </c>
      <c r="D130" s="89">
        <v>39648.519999999997</v>
      </c>
      <c r="F130" s="250">
        <v>360002.49</v>
      </c>
      <c r="G130" s="250">
        <v>258652.09</v>
      </c>
      <c r="K130" s="232">
        <v>0</v>
      </c>
      <c r="M130" s="416">
        <v>450</v>
      </c>
      <c r="P130" s="250">
        <v>9400</v>
      </c>
      <c r="Q130" s="73">
        <v>1498231.3</v>
      </c>
      <c r="T130" s="73">
        <v>612476.81000000006</v>
      </c>
      <c r="U130" s="73">
        <v>25800</v>
      </c>
      <c r="V130" s="73">
        <v>429.08</v>
      </c>
      <c r="X130" s="90">
        <v>824010</v>
      </c>
      <c r="Z130" s="90">
        <v>1042260</v>
      </c>
      <c r="AC130" s="90">
        <v>188260.33</v>
      </c>
      <c r="AD130" s="90">
        <v>80358.91</v>
      </c>
    </row>
    <row r="131" spans="1:31" x14ac:dyDescent="0.2">
      <c r="A131" s="249" t="s">
        <v>3338</v>
      </c>
      <c r="B131" s="89">
        <v>513219.52</v>
      </c>
      <c r="D131" s="89">
        <v>37518.57</v>
      </c>
      <c r="F131" s="250">
        <v>341077.68</v>
      </c>
      <c r="G131" s="250">
        <v>35317.07</v>
      </c>
      <c r="M131" s="416">
        <v>0</v>
      </c>
      <c r="P131" s="250">
        <v>-1360317.17</v>
      </c>
      <c r="Q131" s="73">
        <v>2202136.4300000002</v>
      </c>
      <c r="T131" s="73">
        <v>538143.06000000006</v>
      </c>
      <c r="U131" s="73">
        <v>127000</v>
      </c>
      <c r="V131" s="73">
        <v>650.52</v>
      </c>
      <c r="X131" s="90">
        <v>773237</v>
      </c>
      <c r="Z131" s="90">
        <v>1012896</v>
      </c>
      <c r="AC131" s="90">
        <v>259175.26</v>
      </c>
      <c r="AD131" s="90">
        <v>75974.740000000005</v>
      </c>
    </row>
    <row r="132" spans="1:31" x14ac:dyDescent="0.2">
      <c r="A132" s="249" t="s">
        <v>3339</v>
      </c>
      <c r="B132" s="89">
        <v>504289.86</v>
      </c>
      <c r="D132" s="89">
        <v>1457.04</v>
      </c>
      <c r="F132" s="250">
        <v>2164594.63</v>
      </c>
      <c r="G132" s="250">
        <v>645444.41</v>
      </c>
      <c r="K132" s="232">
        <v>48350</v>
      </c>
      <c r="M132" s="416">
        <v>0</v>
      </c>
      <c r="Q132" s="73">
        <v>655276.54</v>
      </c>
      <c r="T132" s="73">
        <v>483331.36</v>
      </c>
      <c r="U132" s="73">
        <v>45000</v>
      </c>
      <c r="V132" s="73">
        <v>630.70000000000005</v>
      </c>
      <c r="X132" s="90">
        <v>758240</v>
      </c>
      <c r="Y132" s="90">
        <v>74910</v>
      </c>
      <c r="Z132" s="90">
        <v>1036670</v>
      </c>
      <c r="AC132" s="90">
        <v>321795.27</v>
      </c>
      <c r="AD132" s="90">
        <v>220847</v>
      </c>
    </row>
    <row r="133" spans="1:31" x14ac:dyDescent="0.2">
      <c r="A133" s="249" t="s">
        <v>3340</v>
      </c>
      <c r="B133" s="89">
        <v>433304.24</v>
      </c>
      <c r="C133" s="89">
        <v>24340</v>
      </c>
      <c r="D133" s="89">
        <v>169574.56</v>
      </c>
      <c r="F133" s="250">
        <v>1353013.28</v>
      </c>
      <c r="G133" s="250">
        <v>153172.88</v>
      </c>
      <c r="K133" s="232">
        <v>40000</v>
      </c>
      <c r="M133" s="416">
        <v>2868.62</v>
      </c>
      <c r="P133" s="250">
        <v>79064.11</v>
      </c>
      <c r="Q133" s="73">
        <v>1904716.16</v>
      </c>
      <c r="T133" s="73">
        <v>693238.35</v>
      </c>
      <c r="V133" s="73">
        <v>466.7</v>
      </c>
      <c r="X133" s="90">
        <v>619920</v>
      </c>
      <c r="Z133" s="90">
        <v>829745</v>
      </c>
      <c r="AC133" s="90">
        <v>237857.31</v>
      </c>
      <c r="AD133" s="90">
        <v>88501.51</v>
      </c>
    </row>
    <row r="134" spans="1:31" x14ac:dyDescent="0.2">
      <c r="A134" s="249" t="s">
        <v>3341</v>
      </c>
      <c r="B134" s="89">
        <v>251180.66</v>
      </c>
      <c r="D134" s="89">
        <v>160291.76999999999</v>
      </c>
      <c r="F134" s="250">
        <v>300128.74</v>
      </c>
      <c r="G134" s="250">
        <v>23931.73</v>
      </c>
      <c r="Q134" s="73">
        <v>2482221.21</v>
      </c>
      <c r="T134" s="73">
        <v>514695.81</v>
      </c>
      <c r="V134" s="73">
        <v>478</v>
      </c>
      <c r="X134" s="90">
        <v>733020</v>
      </c>
      <c r="Y134" s="90">
        <v>11800</v>
      </c>
      <c r="Z134" s="90">
        <v>944472</v>
      </c>
      <c r="AC134" s="90">
        <v>327139.42</v>
      </c>
      <c r="AD134" s="90">
        <v>101243.33</v>
      </c>
      <c r="AE134" s="90">
        <v>10000</v>
      </c>
    </row>
    <row r="135" spans="1:31" x14ac:dyDescent="0.2">
      <c r="A135" s="249" t="s">
        <v>3342</v>
      </c>
      <c r="B135" s="89">
        <v>483639.43</v>
      </c>
      <c r="D135" s="89">
        <v>399664.55</v>
      </c>
      <c r="F135" s="250">
        <v>668081.26</v>
      </c>
      <c r="G135" s="250">
        <v>60240.03</v>
      </c>
      <c r="M135" s="416">
        <v>245</v>
      </c>
      <c r="Q135" s="73">
        <v>3637434.23</v>
      </c>
      <c r="T135" s="73">
        <v>383918.22</v>
      </c>
      <c r="U135" s="73">
        <v>140000</v>
      </c>
      <c r="V135" s="73">
        <v>14.8</v>
      </c>
      <c r="X135" s="90">
        <v>639600</v>
      </c>
      <c r="Z135" s="90">
        <v>734136</v>
      </c>
      <c r="AC135" s="90">
        <v>180910.38</v>
      </c>
      <c r="AD135" s="90">
        <v>78292.320000000007</v>
      </c>
    </row>
    <row r="136" spans="1:31" x14ac:dyDescent="0.2">
      <c r="A136" s="249" t="s">
        <v>3343</v>
      </c>
      <c r="B136" s="89">
        <v>461221.53</v>
      </c>
      <c r="C136" s="89">
        <v>28930</v>
      </c>
      <c r="D136" s="89">
        <v>260306.56</v>
      </c>
      <c r="F136" s="250">
        <v>2343516.34</v>
      </c>
      <c r="G136" s="250">
        <v>167083.68</v>
      </c>
      <c r="Q136" s="73">
        <v>364715.82</v>
      </c>
      <c r="T136" s="73">
        <v>600210.6</v>
      </c>
      <c r="V136" s="73">
        <v>650.98</v>
      </c>
      <c r="X136" s="90">
        <v>527640</v>
      </c>
      <c r="Z136" s="90">
        <v>575863.80000000005</v>
      </c>
      <c r="AC136" s="90">
        <v>223010</v>
      </c>
      <c r="AD136" s="90">
        <v>105849.48</v>
      </c>
    </row>
    <row r="137" spans="1:31" x14ac:dyDescent="0.2">
      <c r="A137" s="249" t="s">
        <v>3344</v>
      </c>
      <c r="B137" s="89">
        <v>368101.53</v>
      </c>
      <c r="C137" s="89">
        <v>51000</v>
      </c>
      <c r="D137" s="89">
        <v>74999.34</v>
      </c>
      <c r="F137" s="250">
        <v>86455.72</v>
      </c>
      <c r="G137" s="250">
        <v>336425.22</v>
      </c>
      <c r="P137" s="250">
        <v>274332.57</v>
      </c>
      <c r="Q137" s="73">
        <v>431249.19</v>
      </c>
      <c r="T137" s="73">
        <v>186861.65</v>
      </c>
      <c r="V137" s="73">
        <v>436.54</v>
      </c>
      <c r="Y137" s="90">
        <v>106400</v>
      </c>
      <c r="Z137" s="90">
        <v>102762</v>
      </c>
      <c r="AC137" s="90">
        <v>132346.97</v>
      </c>
      <c r="AD137" s="90">
        <v>19</v>
      </c>
    </row>
    <row r="138" spans="1:31" x14ac:dyDescent="0.2">
      <c r="A138" s="249" t="s">
        <v>3345</v>
      </c>
      <c r="B138" s="89">
        <v>274480.06</v>
      </c>
      <c r="D138" s="89">
        <v>493237.85</v>
      </c>
      <c r="F138" s="250">
        <v>68252.81</v>
      </c>
      <c r="G138" s="250">
        <v>107502.01</v>
      </c>
      <c r="Q138" s="73">
        <v>1781769.65</v>
      </c>
      <c r="T138" s="73">
        <v>416553.55</v>
      </c>
      <c r="V138" s="73">
        <v>247.39</v>
      </c>
      <c r="Z138" s="90">
        <v>128557.79</v>
      </c>
      <c r="AC138" s="90">
        <v>136803.64000000001</v>
      </c>
      <c r="AD138" s="90">
        <v>18</v>
      </c>
    </row>
    <row r="139" spans="1:31" x14ac:dyDescent="0.2">
      <c r="A139" s="249" t="s">
        <v>3346</v>
      </c>
      <c r="B139" s="89">
        <v>599187.75</v>
      </c>
      <c r="D139" s="89">
        <v>283993.86</v>
      </c>
      <c r="F139" s="250">
        <v>-295589.89</v>
      </c>
      <c r="G139" s="250">
        <v>101780.58</v>
      </c>
      <c r="K139" s="232">
        <v>34800</v>
      </c>
      <c r="M139" s="416">
        <v>0</v>
      </c>
      <c r="P139" s="250">
        <v>342001.83</v>
      </c>
      <c r="Q139" s="73">
        <v>343312.84</v>
      </c>
      <c r="T139" s="73">
        <v>572122.88</v>
      </c>
      <c r="V139" s="73">
        <v>707.96</v>
      </c>
      <c r="X139" s="90">
        <v>818480</v>
      </c>
      <c r="Y139" s="90">
        <v>24344</v>
      </c>
      <c r="Z139" s="90">
        <v>973851</v>
      </c>
      <c r="AC139" s="90">
        <v>373952.11</v>
      </c>
      <c r="AD139" s="90">
        <v>144436.26</v>
      </c>
    </row>
    <row r="140" spans="1:31" x14ac:dyDescent="0.2">
      <c r="A140" s="249" t="s">
        <v>3347</v>
      </c>
      <c r="B140" s="89">
        <v>278483.43</v>
      </c>
      <c r="C140" s="89">
        <v>40950</v>
      </c>
      <c r="D140" s="89">
        <v>430788.03</v>
      </c>
      <c r="F140" s="250">
        <v>128494.97</v>
      </c>
      <c r="G140" s="250">
        <v>174128.99</v>
      </c>
      <c r="Q140" s="73">
        <v>1627802.29</v>
      </c>
      <c r="T140" s="73">
        <v>550872.81999999995</v>
      </c>
      <c r="V140" s="73">
        <v>467.78</v>
      </c>
      <c r="X140" s="90">
        <v>415380</v>
      </c>
      <c r="Z140" s="90">
        <v>585687</v>
      </c>
      <c r="AC140" s="90">
        <v>213350.35</v>
      </c>
      <c r="AD140" s="90">
        <v>23864.46</v>
      </c>
    </row>
    <row r="141" spans="1:31" x14ac:dyDescent="0.2">
      <c r="A141" s="249" t="s">
        <v>3348</v>
      </c>
      <c r="B141" s="89">
        <v>951997.77</v>
      </c>
      <c r="D141" s="89">
        <v>661736.06000000006</v>
      </c>
      <c r="F141" s="250">
        <v>17</v>
      </c>
      <c r="G141" s="250">
        <v>132676.17000000001</v>
      </c>
      <c r="M141" s="416">
        <v>560</v>
      </c>
      <c r="P141" s="250">
        <v>599255.74</v>
      </c>
      <c r="Q141" s="73">
        <v>2560000</v>
      </c>
      <c r="T141" s="73">
        <v>743262.78</v>
      </c>
      <c r="V141" s="73">
        <v>924.12</v>
      </c>
      <c r="X141" s="90">
        <v>493380</v>
      </c>
      <c r="Z141" s="90">
        <v>634261</v>
      </c>
      <c r="AC141" s="90">
        <v>180103.59</v>
      </c>
      <c r="AD141" s="90">
        <v>18200</v>
      </c>
    </row>
    <row r="142" spans="1:31" x14ac:dyDescent="0.2">
      <c r="A142" s="249" t="s">
        <v>3349</v>
      </c>
      <c r="B142" s="89">
        <v>421719.73</v>
      </c>
      <c r="D142" s="89">
        <v>28630.44</v>
      </c>
      <c r="F142" s="250">
        <v>734482.36</v>
      </c>
      <c r="G142" s="250">
        <v>103344.04</v>
      </c>
      <c r="N142" s="250">
        <v>1000</v>
      </c>
      <c r="T142" s="73">
        <v>345516.61</v>
      </c>
      <c r="V142" s="73">
        <v>22.97</v>
      </c>
      <c r="X142" s="90">
        <v>860560</v>
      </c>
      <c r="Y142" s="90">
        <v>785673.12</v>
      </c>
      <c r="Z142" s="90">
        <v>1327039</v>
      </c>
      <c r="AB142" s="90">
        <v>6520</v>
      </c>
      <c r="AC142" s="90">
        <v>546357.73</v>
      </c>
      <c r="AD142" s="90">
        <v>42605.24</v>
      </c>
    </row>
    <row r="143" spans="1:31" x14ac:dyDescent="0.2">
      <c r="A143" s="249" t="s">
        <v>3350</v>
      </c>
      <c r="B143" s="89">
        <v>744302.39</v>
      </c>
      <c r="D143" s="89">
        <v>42014.58</v>
      </c>
      <c r="F143" s="250">
        <v>1625041.65</v>
      </c>
      <c r="G143" s="250">
        <v>121368.37</v>
      </c>
      <c r="P143" s="250">
        <v>7270.02</v>
      </c>
      <c r="Q143" s="73">
        <v>2368242.5</v>
      </c>
      <c r="T143" s="73">
        <v>377822.76</v>
      </c>
      <c r="U143" s="73">
        <v>305950</v>
      </c>
      <c r="V143" s="73">
        <v>654.92999999999995</v>
      </c>
      <c r="X143" s="90">
        <v>651810</v>
      </c>
      <c r="Z143" s="90">
        <v>788710</v>
      </c>
      <c r="AC143" s="90">
        <v>244476.04</v>
      </c>
      <c r="AD143" s="90">
        <v>128277.73</v>
      </c>
    </row>
    <row r="144" spans="1:31" x14ac:dyDescent="0.2">
      <c r="A144" s="249" t="s">
        <v>3351</v>
      </c>
      <c r="B144" s="89">
        <v>461453.26</v>
      </c>
      <c r="C144" s="89">
        <v>16100</v>
      </c>
      <c r="D144" s="89">
        <v>90975.85</v>
      </c>
      <c r="F144" s="250">
        <v>1799578.47</v>
      </c>
      <c r="G144" s="250">
        <v>144090.29999999999</v>
      </c>
      <c r="J144" s="232">
        <v>30000</v>
      </c>
      <c r="Q144" s="73">
        <v>1552681.09</v>
      </c>
      <c r="T144" s="73">
        <v>407390.57</v>
      </c>
      <c r="X144" s="90">
        <v>345910</v>
      </c>
      <c r="Y144" s="90">
        <v>26499.35</v>
      </c>
      <c r="Z144" s="90">
        <v>459409</v>
      </c>
      <c r="AC144" s="90">
        <v>171142.81</v>
      </c>
      <c r="AD144" s="90">
        <v>88887.48</v>
      </c>
    </row>
    <row r="145" spans="1:33" x14ac:dyDescent="0.2">
      <c r="A145" s="249" t="s">
        <v>3366</v>
      </c>
      <c r="B145" s="89">
        <v>970055.4</v>
      </c>
      <c r="C145" s="89">
        <v>92365</v>
      </c>
      <c r="D145" s="89">
        <v>157225.06</v>
      </c>
      <c r="F145" s="250">
        <v>1493715.33</v>
      </c>
      <c r="G145" s="250">
        <v>702872.92</v>
      </c>
      <c r="K145" s="232">
        <v>105000</v>
      </c>
      <c r="P145" s="250">
        <v>443068.66</v>
      </c>
      <c r="Q145" s="73">
        <v>2662147.65</v>
      </c>
      <c r="T145" s="73">
        <v>563463.26</v>
      </c>
      <c r="V145" s="73">
        <v>-920.58</v>
      </c>
      <c r="X145" s="90">
        <v>237666</v>
      </c>
      <c r="Z145" s="90">
        <v>299656</v>
      </c>
      <c r="AC145" s="90">
        <v>236487.69</v>
      </c>
      <c r="AD145" s="90">
        <v>62736.42</v>
      </c>
    </row>
    <row r="146" spans="1:33" x14ac:dyDescent="0.2">
      <c r="A146" s="249" t="s">
        <v>3352</v>
      </c>
      <c r="B146" s="89">
        <v>501599.82</v>
      </c>
      <c r="C146" s="89">
        <v>36818</v>
      </c>
      <c r="D146" s="89">
        <v>313926.3</v>
      </c>
      <c r="F146" s="250">
        <v>4</v>
      </c>
      <c r="G146" s="250">
        <v>-4823.92</v>
      </c>
      <c r="K146" s="232">
        <v>950</v>
      </c>
      <c r="M146" s="416">
        <v>412.93</v>
      </c>
      <c r="P146" s="250">
        <v>-1323280.53</v>
      </c>
      <c r="Q146" s="73">
        <v>1849445.73</v>
      </c>
      <c r="T146" s="73">
        <v>675504.26</v>
      </c>
      <c r="U146" s="73">
        <v>67700</v>
      </c>
      <c r="V146" s="73">
        <v>20.23</v>
      </c>
      <c r="X146" s="90">
        <v>740604.6</v>
      </c>
      <c r="Y146" s="90">
        <v>151350</v>
      </c>
      <c r="Z146" s="90">
        <v>837744.6</v>
      </c>
      <c r="AB146" s="90">
        <v>3520</v>
      </c>
      <c r="AC146" s="90">
        <v>332897.56</v>
      </c>
      <c r="AD146" s="90">
        <v>44141.86</v>
      </c>
    </row>
    <row r="147" spans="1:33" x14ac:dyDescent="0.2">
      <c r="A147" s="249" t="s">
        <v>3353</v>
      </c>
      <c r="B147" s="89">
        <v>440610.12</v>
      </c>
      <c r="C147" s="89">
        <v>80000</v>
      </c>
      <c r="D147" s="89">
        <v>115997.09</v>
      </c>
      <c r="F147" s="250">
        <v>106970.86</v>
      </c>
      <c r="G147" s="250">
        <v>93497.77</v>
      </c>
      <c r="J147" s="232">
        <v>14000</v>
      </c>
      <c r="K147" s="232">
        <v>28789</v>
      </c>
      <c r="P147" s="250">
        <v>-2031201.46</v>
      </c>
      <c r="Q147" s="73">
        <v>2606531.4300000002</v>
      </c>
      <c r="T147" s="73">
        <v>644294.59</v>
      </c>
      <c r="U147" s="73">
        <v>106300</v>
      </c>
      <c r="V147" s="73">
        <v>438.48</v>
      </c>
      <c r="X147" s="90">
        <v>546647.4</v>
      </c>
      <c r="Y147" s="90">
        <v>186610</v>
      </c>
      <c r="Z147" s="90">
        <v>784167.4</v>
      </c>
      <c r="AA147" s="90">
        <v>5708</v>
      </c>
      <c r="AC147" s="90">
        <v>440219.71</v>
      </c>
      <c r="AD147" s="90">
        <v>33009.89</v>
      </c>
      <c r="AG147" s="90">
        <v>500</v>
      </c>
    </row>
    <row r="148" spans="1:33" x14ac:dyDescent="0.2">
      <c r="A148" s="249" t="s">
        <v>3354</v>
      </c>
      <c r="B148" s="89">
        <v>316529.26</v>
      </c>
      <c r="D148" s="89">
        <v>41091.75</v>
      </c>
      <c r="F148" s="250">
        <v>31230.82</v>
      </c>
      <c r="G148" s="250">
        <v>36967.089999999997</v>
      </c>
      <c r="K148" s="232">
        <v>33130</v>
      </c>
      <c r="M148" s="416">
        <v>840.7</v>
      </c>
      <c r="P148" s="250">
        <v>-906329.05</v>
      </c>
      <c r="Q148" s="73">
        <v>1289115.33</v>
      </c>
      <c r="T148" s="73">
        <v>754730.67</v>
      </c>
      <c r="V148" s="73">
        <v>306.33</v>
      </c>
      <c r="X148" s="90">
        <v>736546</v>
      </c>
      <c r="Y148" s="90">
        <v>70000</v>
      </c>
      <c r="Z148" s="90">
        <v>816586</v>
      </c>
      <c r="AA148" s="90">
        <v>1760</v>
      </c>
      <c r="AC148" s="90">
        <v>451119.37</v>
      </c>
      <c r="AD148" s="90">
        <v>37590.69</v>
      </c>
    </row>
    <row r="149" spans="1:33" x14ac:dyDescent="0.2">
      <c r="A149" s="249" t="s">
        <v>3355</v>
      </c>
      <c r="B149" s="89">
        <v>319830.01</v>
      </c>
      <c r="D149" s="89">
        <v>6599.86</v>
      </c>
      <c r="F149" s="250">
        <v>1977302.7</v>
      </c>
      <c r="G149" s="250">
        <v>116963.68</v>
      </c>
      <c r="K149" s="232">
        <v>30350</v>
      </c>
      <c r="P149" s="250">
        <v>48723.77</v>
      </c>
      <c r="Q149" s="73">
        <v>2316929.4300000002</v>
      </c>
      <c r="T149" s="73">
        <v>583299.52</v>
      </c>
      <c r="V149" s="73">
        <v>18.28</v>
      </c>
      <c r="X149" s="90">
        <v>625340</v>
      </c>
      <c r="Y149" s="90">
        <v>66264.5</v>
      </c>
      <c r="Z149" s="90">
        <v>802029.5</v>
      </c>
      <c r="AA149" s="90">
        <v>1760</v>
      </c>
      <c r="AC149" s="90">
        <v>323698.05</v>
      </c>
      <c r="AD149" s="90">
        <v>120740.7</v>
      </c>
    </row>
    <row r="150" spans="1:33" x14ac:dyDescent="0.2">
      <c r="A150" s="249" t="s">
        <v>3356</v>
      </c>
      <c r="B150" s="89">
        <v>380249.51</v>
      </c>
      <c r="D150" s="89">
        <v>40808.68</v>
      </c>
      <c r="F150" s="250">
        <v>986989.81</v>
      </c>
      <c r="G150" s="250">
        <v>61674.12</v>
      </c>
      <c r="K150" s="232">
        <v>15933.13</v>
      </c>
      <c r="P150" s="250">
        <v>-1320289.94</v>
      </c>
      <c r="Q150" s="73">
        <v>2601070</v>
      </c>
      <c r="T150" s="73">
        <v>664607.4</v>
      </c>
      <c r="U150" s="73">
        <v>70000</v>
      </c>
      <c r="X150" s="90">
        <v>321780</v>
      </c>
      <c r="Y150" s="90">
        <v>40800</v>
      </c>
      <c r="Z150" s="90">
        <v>531995</v>
      </c>
      <c r="AB150" s="90">
        <v>7050</v>
      </c>
      <c r="AC150" s="90">
        <v>317349.34999999998</v>
      </c>
      <c r="AD150" s="90">
        <v>65798.12</v>
      </c>
    </row>
    <row r="151" spans="1:33" x14ac:dyDescent="0.2">
      <c r="A151" s="249" t="s">
        <v>3310</v>
      </c>
      <c r="B151" s="89">
        <v>264091.71999999997</v>
      </c>
      <c r="D151" s="89">
        <v>157568.54</v>
      </c>
      <c r="F151" s="250">
        <v>630798.15</v>
      </c>
      <c r="G151" s="250">
        <v>92415.54</v>
      </c>
      <c r="L151" s="232">
        <v>7650</v>
      </c>
      <c r="M151" s="416">
        <v>7650</v>
      </c>
      <c r="P151" s="250">
        <v>-259593.17</v>
      </c>
      <c r="Q151" s="73">
        <v>1474940.27</v>
      </c>
      <c r="T151" s="73">
        <v>655397.25</v>
      </c>
      <c r="X151" s="90">
        <v>651306</v>
      </c>
      <c r="Y151" s="90">
        <v>100800</v>
      </c>
      <c r="Z151" s="90">
        <v>852552</v>
      </c>
      <c r="AC151" s="90">
        <v>457264.45</v>
      </c>
      <c r="AD151" s="90">
        <v>141480.95000000001</v>
      </c>
      <c r="AG151" s="90">
        <v>10000</v>
      </c>
    </row>
    <row r="152" spans="1:33" x14ac:dyDescent="0.2">
      <c r="A152" s="249" t="s">
        <v>3311</v>
      </c>
      <c r="B152" s="89">
        <v>498510</v>
      </c>
      <c r="D152" s="89">
        <v>194237.17</v>
      </c>
      <c r="F152" s="250">
        <v>-63234.06</v>
      </c>
      <c r="G152" s="250">
        <v>-230650.13</v>
      </c>
      <c r="I152" s="44">
        <v>120500</v>
      </c>
      <c r="L152" s="232">
        <v>30700</v>
      </c>
      <c r="P152" s="250">
        <v>-1029105.22</v>
      </c>
      <c r="Q152" s="73">
        <v>1115345.6000000001</v>
      </c>
      <c r="T152" s="73">
        <v>662948.61</v>
      </c>
      <c r="V152" s="73">
        <v>433.52</v>
      </c>
      <c r="X152" s="90">
        <v>550080</v>
      </c>
      <c r="Y152" s="90">
        <v>41600</v>
      </c>
      <c r="Z152" s="90">
        <v>661980</v>
      </c>
      <c r="AC152" s="90">
        <v>115625.02</v>
      </c>
      <c r="AD152" s="90">
        <v>57954.51</v>
      </c>
      <c r="AG152" s="90">
        <v>10000</v>
      </c>
    </row>
    <row r="153" spans="1:33" x14ac:dyDescent="0.2">
      <c r="A153" s="249" t="s">
        <v>3314</v>
      </c>
      <c r="B153" s="89">
        <v>788706.21</v>
      </c>
      <c r="D153" s="89">
        <v>87974.94</v>
      </c>
      <c r="F153" s="250">
        <v>516883.21</v>
      </c>
      <c r="G153" s="250">
        <v>114066.86</v>
      </c>
      <c r="J153" s="232">
        <v>0</v>
      </c>
      <c r="K153" s="232">
        <v>7575</v>
      </c>
      <c r="L153" s="232">
        <v>132800</v>
      </c>
      <c r="P153" s="250">
        <v>263132.26</v>
      </c>
      <c r="Q153" s="73">
        <v>1286034.42</v>
      </c>
      <c r="T153" s="73">
        <v>331424.87</v>
      </c>
      <c r="V153" s="73">
        <v>946.91</v>
      </c>
      <c r="X153" s="90">
        <v>727750</v>
      </c>
      <c r="Y153" s="90">
        <v>180336</v>
      </c>
      <c r="Z153" s="90">
        <v>829618</v>
      </c>
      <c r="AC153" s="90">
        <v>428388.92</v>
      </c>
      <c r="AD153" s="90">
        <v>49110.32</v>
      </c>
      <c r="AG153" s="90">
        <v>11000</v>
      </c>
    </row>
    <row r="154" spans="1:33" x14ac:dyDescent="0.2">
      <c r="A154" s="249" t="s">
        <v>3363</v>
      </c>
      <c r="B154" s="89">
        <v>207317.64</v>
      </c>
      <c r="D154" s="89">
        <v>100299.86</v>
      </c>
      <c r="F154" s="250">
        <v>931032.32</v>
      </c>
      <c r="G154" s="250">
        <v>66267.259999999995</v>
      </c>
      <c r="K154" s="232">
        <v>7050</v>
      </c>
      <c r="P154" s="250">
        <v>-857407.63</v>
      </c>
      <c r="Q154" s="73">
        <v>1993235.29</v>
      </c>
      <c r="T154" s="73">
        <v>552468.18999999994</v>
      </c>
      <c r="V154" s="73">
        <v>217.71</v>
      </c>
      <c r="X154" s="90">
        <v>637080</v>
      </c>
      <c r="Y154" s="90">
        <v>81600</v>
      </c>
      <c r="Z154" s="90">
        <v>689400</v>
      </c>
      <c r="AC154" s="90">
        <v>229888.71</v>
      </c>
      <c r="AD154" s="90">
        <v>113221.77</v>
      </c>
      <c r="AG154" s="90">
        <v>10000</v>
      </c>
    </row>
    <row r="177" spans="1:33" x14ac:dyDescent="0.2">
      <c r="A177" s="249"/>
    </row>
    <row r="180" spans="1:33" s="228" customFormat="1" x14ac:dyDescent="0.2">
      <c r="B180" s="234"/>
      <c r="C180" s="234"/>
      <c r="D180" s="234"/>
      <c r="I180" s="45"/>
      <c r="J180" s="332"/>
      <c r="K180" s="332"/>
      <c r="L180" s="332"/>
      <c r="M180" s="420"/>
      <c r="Q180" s="235"/>
      <c r="R180" s="235"/>
      <c r="S180" s="235"/>
      <c r="T180" s="235"/>
      <c r="U180" s="235"/>
      <c r="V180" s="235"/>
      <c r="W180" s="235"/>
      <c r="X180" s="236"/>
      <c r="Y180" s="236"/>
      <c r="Z180" s="236"/>
      <c r="AA180" s="236"/>
      <c r="AB180" s="236"/>
      <c r="AC180" s="236"/>
      <c r="AD180" s="236"/>
      <c r="AE180" s="236"/>
      <c r="AF180" s="236"/>
      <c r="AG180" s="236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00B050"/>
  </sheetPr>
  <dimension ref="A1:AQ180"/>
  <sheetViews>
    <sheetView topLeftCell="AJ1" zoomScale="68" zoomScaleNormal="68" workbookViewId="0">
      <selection activeCell="AP3" sqref="AP3"/>
    </sheetView>
  </sheetViews>
  <sheetFormatPr defaultRowHeight="14.25" x14ac:dyDescent="0.2"/>
  <cols>
    <col min="1" max="1" width="5.5" bestFit="1" customWidth="1"/>
    <col min="2" max="2" width="12.75" bestFit="1" customWidth="1"/>
    <col min="3" max="3" width="6.75" style="71" bestFit="1" customWidth="1"/>
    <col min="4" max="4" width="26.625" style="58" customWidth="1"/>
    <col min="5" max="5" width="33.125" style="250"/>
    <col min="6" max="8" width="33.125" style="89"/>
    <col min="9" max="12" width="33.125" style="250"/>
    <col min="13" max="13" width="33.125" style="44"/>
    <col min="14" max="16" width="33.125" style="232"/>
    <col min="17" max="17" width="33.125" style="416"/>
    <col min="18" max="20" width="33.125" style="250"/>
    <col min="21" max="27" width="33.125" style="73"/>
    <col min="28" max="35" width="33.125" style="90"/>
    <col min="36" max="37" width="33.125" style="250"/>
    <col min="38" max="38" width="19" style="76" bestFit="1" customWidth="1"/>
    <col min="39" max="39" width="15.5" style="31" bestFit="1" customWidth="1"/>
    <col min="40" max="40" width="15.125" style="21" bestFit="1" customWidth="1"/>
    <col min="41" max="41" width="15.125" style="15" bestFit="1" customWidth="1"/>
    <col min="42" max="42" width="15.125" style="16" bestFit="1" customWidth="1"/>
    <col min="43" max="43" width="16.875" style="21" bestFit="1" customWidth="1"/>
  </cols>
  <sheetData>
    <row r="1" spans="1:43" x14ac:dyDescent="0.2">
      <c r="E1" s="249" t="s">
        <v>2459</v>
      </c>
      <c r="F1" s="89" t="s">
        <v>2460</v>
      </c>
      <c r="G1" s="89" t="s">
        <v>2461</v>
      </c>
      <c r="H1" s="89" t="s">
        <v>2462</v>
      </c>
      <c r="I1" s="250" t="s">
        <v>2608</v>
      </c>
      <c r="J1" s="250" t="s">
        <v>2463</v>
      </c>
      <c r="K1" s="250" t="s">
        <v>2464</v>
      </c>
      <c r="L1" s="250" t="s">
        <v>2465</v>
      </c>
      <c r="M1" s="44" t="s">
        <v>2610</v>
      </c>
      <c r="N1" s="232" t="s">
        <v>2466</v>
      </c>
      <c r="O1" s="232" t="s">
        <v>2467</v>
      </c>
      <c r="P1" s="232" t="s">
        <v>2469</v>
      </c>
      <c r="Q1" s="416" t="s">
        <v>2470</v>
      </c>
      <c r="R1" s="250" t="s">
        <v>2471</v>
      </c>
      <c r="S1" s="250" t="s">
        <v>2472</v>
      </c>
      <c r="T1" s="250" t="s">
        <v>2473</v>
      </c>
      <c r="U1" s="73" t="s">
        <v>2474</v>
      </c>
      <c r="V1" s="73" t="s">
        <v>3215</v>
      </c>
      <c r="W1" s="73" t="s">
        <v>2475</v>
      </c>
      <c r="X1" s="73" t="s">
        <v>2476</v>
      </c>
      <c r="Y1" s="73" t="s">
        <v>2477</v>
      </c>
      <c r="Z1" s="73" t="s">
        <v>2478</v>
      </c>
      <c r="AA1" s="73" t="s">
        <v>2479</v>
      </c>
      <c r="AB1" s="90" t="s">
        <v>2480</v>
      </c>
      <c r="AC1" s="90" t="s">
        <v>2482</v>
      </c>
      <c r="AD1" s="90" t="s">
        <v>2483</v>
      </c>
      <c r="AE1" s="90" t="s">
        <v>2484</v>
      </c>
      <c r="AF1" s="90" t="s">
        <v>2485</v>
      </c>
      <c r="AG1" s="90" t="s">
        <v>2486</v>
      </c>
      <c r="AH1" s="90" t="s">
        <v>2487</v>
      </c>
      <c r="AI1" s="90" t="s">
        <v>2488</v>
      </c>
      <c r="AJ1" s="250" t="s">
        <v>2613</v>
      </c>
      <c r="AK1" s="250" t="s">
        <v>2489</v>
      </c>
      <c r="AL1" s="76" t="s">
        <v>6</v>
      </c>
      <c r="AM1" s="31" t="s">
        <v>7</v>
      </c>
      <c r="AN1" s="21" t="s">
        <v>8</v>
      </c>
      <c r="AO1" s="15" t="s">
        <v>9</v>
      </c>
      <c r="AP1" s="16" t="s">
        <v>10</v>
      </c>
      <c r="AQ1" s="21" t="s">
        <v>11</v>
      </c>
    </row>
    <row r="2" spans="1:43" x14ac:dyDescent="0.2">
      <c r="E2" s="249" t="s">
        <v>2490</v>
      </c>
      <c r="F2" s="89" t="s">
        <v>2491</v>
      </c>
      <c r="G2" s="89" t="s">
        <v>2492</v>
      </c>
      <c r="H2" s="89" t="s">
        <v>2493</v>
      </c>
      <c r="I2" s="250" t="s">
        <v>2614</v>
      </c>
      <c r="J2" s="250" t="s">
        <v>2494</v>
      </c>
      <c r="K2" s="250" t="s">
        <v>2495</v>
      </c>
      <c r="L2" s="250" t="s">
        <v>2496</v>
      </c>
      <c r="M2" s="44" t="s">
        <v>2616</v>
      </c>
      <c r="N2" s="232" t="s">
        <v>2497</v>
      </c>
      <c r="O2" s="232" t="s">
        <v>2498</v>
      </c>
      <c r="P2" s="232" t="s">
        <v>2500</v>
      </c>
      <c r="Q2" s="416" t="s">
        <v>2501</v>
      </c>
      <c r="R2" s="250" t="s">
        <v>2502</v>
      </c>
      <c r="S2" s="250" t="s">
        <v>2503</v>
      </c>
      <c r="T2" s="250" t="s">
        <v>2504</v>
      </c>
      <c r="U2" s="73" t="s">
        <v>2505</v>
      </c>
      <c r="V2" s="73" t="s">
        <v>3216</v>
      </c>
      <c r="W2" s="73" t="s">
        <v>2506</v>
      </c>
      <c r="X2" s="73" t="s">
        <v>2507</v>
      </c>
      <c r="Y2" s="73" t="s">
        <v>2508</v>
      </c>
      <c r="Z2" s="73" t="s">
        <v>2509</v>
      </c>
      <c r="AA2" s="73" t="s">
        <v>2510</v>
      </c>
      <c r="AB2" s="90" t="s">
        <v>2511</v>
      </c>
      <c r="AC2" s="90" t="s">
        <v>2513</v>
      </c>
      <c r="AD2" s="90" t="s">
        <v>2514</v>
      </c>
      <c r="AE2" s="90" t="s">
        <v>2515</v>
      </c>
      <c r="AF2" s="90" t="s">
        <v>2516</v>
      </c>
      <c r="AG2" s="90" t="s">
        <v>2517</v>
      </c>
      <c r="AH2" s="90" t="s">
        <v>2518</v>
      </c>
      <c r="AI2" s="90" t="s">
        <v>2519</v>
      </c>
      <c r="AJ2" s="250" t="s">
        <v>2619</v>
      </c>
      <c r="AK2" s="250" t="s">
        <v>2520</v>
      </c>
    </row>
    <row r="3" spans="1:43" x14ac:dyDescent="0.2">
      <c r="E3" s="249" t="s">
        <v>2521</v>
      </c>
      <c r="F3" s="89">
        <v>72452829.640000001</v>
      </c>
      <c r="G3" s="89">
        <v>633277</v>
      </c>
      <c r="H3" s="89">
        <v>17877720.960000001</v>
      </c>
      <c r="I3" s="250">
        <v>24</v>
      </c>
      <c r="J3" s="250">
        <v>105887796.84</v>
      </c>
      <c r="K3" s="250">
        <v>35861802.700000003</v>
      </c>
      <c r="L3" s="250">
        <v>464.73</v>
      </c>
      <c r="M3" s="44">
        <v>315400</v>
      </c>
      <c r="N3" s="232">
        <v>424900</v>
      </c>
      <c r="O3" s="232">
        <v>2609799.73</v>
      </c>
      <c r="P3" s="232">
        <v>3865078.73</v>
      </c>
      <c r="Q3" s="416">
        <v>434529.43</v>
      </c>
      <c r="R3" s="250">
        <v>516496</v>
      </c>
      <c r="S3" s="250">
        <v>-246434.05</v>
      </c>
      <c r="T3" s="250">
        <v>1436447.16</v>
      </c>
      <c r="U3" s="73">
        <v>273748269.48000002</v>
      </c>
      <c r="V3" s="73">
        <v>16</v>
      </c>
      <c r="W3" s="73">
        <v>4140.59</v>
      </c>
      <c r="X3" s="73">
        <v>77375721.540000007</v>
      </c>
      <c r="Y3" s="73">
        <v>5097893.6399999997</v>
      </c>
      <c r="Z3" s="73">
        <v>60156.55</v>
      </c>
      <c r="AA3" s="73">
        <v>2300</v>
      </c>
      <c r="AB3" s="90">
        <v>88626514.329999998</v>
      </c>
      <c r="AC3" s="90">
        <v>10627700.619999999</v>
      </c>
      <c r="AD3" s="90">
        <v>108660124.09</v>
      </c>
      <c r="AE3" s="90">
        <v>26252</v>
      </c>
      <c r="AF3" s="90">
        <v>256336.96</v>
      </c>
      <c r="AG3" s="90">
        <v>40206472.799999997</v>
      </c>
      <c r="AH3" s="90">
        <v>11616654.880000001</v>
      </c>
      <c r="AI3" s="90">
        <v>120000</v>
      </c>
      <c r="AJ3" s="250">
        <v>19902</v>
      </c>
      <c r="AK3" s="250">
        <v>327641</v>
      </c>
      <c r="AL3" s="76">
        <f t="shared" ref="AL3:AQ3" si="0">SUM(AL4:AL154)</f>
        <v>90963827.600000069</v>
      </c>
      <c r="AM3" s="31">
        <f t="shared" si="0"/>
        <v>7334307.8899999969</v>
      </c>
      <c r="AN3" s="21">
        <f t="shared" si="0"/>
        <v>83629519.710000008</v>
      </c>
      <c r="AO3" s="15">
        <f t="shared" si="0"/>
        <v>181794443.27000007</v>
      </c>
      <c r="AP3" s="16">
        <f t="shared" si="0"/>
        <v>161233383.73000011</v>
      </c>
      <c r="AQ3" s="26">
        <f t="shared" si="0"/>
        <v>20561059.539999977</v>
      </c>
    </row>
    <row r="4" spans="1:43" x14ac:dyDescent="0.2">
      <c r="A4" t="s">
        <v>536</v>
      </c>
      <c r="B4" t="s">
        <v>538</v>
      </c>
      <c r="C4" s="71">
        <v>3670</v>
      </c>
      <c r="D4" s="58" t="s">
        <v>1264</v>
      </c>
      <c r="E4" s="249" t="s">
        <v>3217</v>
      </c>
      <c r="F4" s="89">
        <v>654725.16</v>
      </c>
      <c r="H4" s="89">
        <v>74726.789999999994</v>
      </c>
      <c r="J4" s="250">
        <v>133187.72</v>
      </c>
      <c r="K4" s="250">
        <v>159415.12</v>
      </c>
      <c r="O4" s="232">
        <v>15171</v>
      </c>
      <c r="R4" s="250">
        <v>0</v>
      </c>
      <c r="S4" s="250">
        <v>4655.03</v>
      </c>
      <c r="U4" s="73">
        <v>2193223.69</v>
      </c>
      <c r="X4" s="73">
        <v>714363.4</v>
      </c>
      <c r="Z4" s="73">
        <v>548.41</v>
      </c>
      <c r="AB4" s="90">
        <v>741740</v>
      </c>
      <c r="AD4" s="90">
        <v>808192</v>
      </c>
      <c r="AG4" s="90">
        <v>273211.51</v>
      </c>
      <c r="AH4" s="90">
        <v>14693.75</v>
      </c>
      <c r="AL4" s="76">
        <f>SUM(F4:H4)</f>
        <v>729451.95000000007</v>
      </c>
      <c r="AM4" s="31">
        <f>SUM(N4:Q4)</f>
        <v>15171</v>
      </c>
      <c r="AN4" s="21">
        <f>AL4-AM4</f>
        <v>714280.95000000007</v>
      </c>
      <c r="AO4" s="15">
        <f>SUM(V4:AC4)</f>
        <v>1456651.81</v>
      </c>
      <c r="AP4" s="16">
        <f>SUM(AD4:AK4)</f>
        <v>1096097.26</v>
      </c>
      <c r="AQ4" s="26">
        <f>AO4-AP4</f>
        <v>360554.55000000005</v>
      </c>
    </row>
    <row r="5" spans="1:43" x14ac:dyDescent="0.2">
      <c r="A5" t="s">
        <v>536</v>
      </c>
      <c r="B5" t="s">
        <v>538</v>
      </c>
      <c r="C5" s="71">
        <v>5165</v>
      </c>
      <c r="D5" s="58" t="s">
        <v>1265</v>
      </c>
      <c r="E5" s="249" t="s">
        <v>3218</v>
      </c>
      <c r="F5" s="89">
        <v>846846.25</v>
      </c>
      <c r="H5" s="89">
        <v>91322.39</v>
      </c>
      <c r="J5" s="250">
        <v>872753.23</v>
      </c>
      <c r="K5" s="250">
        <v>727113.09</v>
      </c>
      <c r="O5" s="232">
        <v>8083</v>
      </c>
      <c r="Q5" s="416">
        <v>1104.6600000000001</v>
      </c>
      <c r="R5" s="250">
        <v>0</v>
      </c>
      <c r="U5" s="73">
        <v>1265427.9099999999</v>
      </c>
      <c r="X5" s="73">
        <v>879820.54</v>
      </c>
      <c r="Z5" s="73">
        <v>735.1</v>
      </c>
      <c r="AB5" s="90">
        <v>942660</v>
      </c>
      <c r="AD5" s="90">
        <v>1041365</v>
      </c>
      <c r="AG5" s="90">
        <v>292326.49</v>
      </c>
      <c r="AH5" s="90">
        <v>5454.34</v>
      </c>
      <c r="AL5" s="76">
        <f>SUM(F5:H5)</f>
        <v>938168.64</v>
      </c>
      <c r="AM5" s="31">
        <f>SUM(N5:Q5)</f>
        <v>9187.66</v>
      </c>
      <c r="AN5" s="21">
        <f t="shared" ref="AN5:AN68" si="1">AL5-AM5</f>
        <v>928980.98</v>
      </c>
      <c r="AO5" s="15">
        <f>SUM(V5:AC5)</f>
        <v>1823215.6400000001</v>
      </c>
      <c r="AP5" s="16">
        <f>SUM(AD5:AK5)</f>
        <v>1339145.83</v>
      </c>
      <c r="AQ5" s="26">
        <f t="shared" ref="AQ5:AQ68" si="2">AO5-AP5</f>
        <v>484069.81000000006</v>
      </c>
    </row>
    <row r="6" spans="1:43" x14ac:dyDescent="0.2">
      <c r="A6" t="s">
        <v>536</v>
      </c>
      <c r="B6" t="s">
        <v>538</v>
      </c>
      <c r="C6" s="71">
        <v>4663</v>
      </c>
      <c r="D6" s="58" t="s">
        <v>1266</v>
      </c>
      <c r="E6" s="249" t="s">
        <v>3219</v>
      </c>
      <c r="F6" s="89">
        <v>818027.76</v>
      </c>
      <c r="H6" s="89">
        <v>113642.96</v>
      </c>
      <c r="J6" s="250">
        <v>1015430.25</v>
      </c>
      <c r="K6" s="250">
        <v>738461.58</v>
      </c>
      <c r="N6" s="232">
        <v>4500</v>
      </c>
      <c r="O6" s="232">
        <v>12550</v>
      </c>
      <c r="P6" s="232">
        <v>248700</v>
      </c>
      <c r="Q6" s="416">
        <v>46255.91</v>
      </c>
      <c r="U6" s="73">
        <v>3482828.65</v>
      </c>
      <c r="X6" s="73">
        <v>606680.04</v>
      </c>
      <c r="Y6" s="73">
        <v>97390</v>
      </c>
      <c r="Z6" s="73">
        <v>12.61</v>
      </c>
      <c r="AB6" s="90">
        <v>958200</v>
      </c>
      <c r="AD6" s="90">
        <v>1050792</v>
      </c>
      <c r="AG6" s="90">
        <v>248236.92</v>
      </c>
      <c r="AH6" s="90">
        <v>78688.87</v>
      </c>
      <c r="AL6" s="76">
        <f>SUM(F6:H6)</f>
        <v>931670.72</v>
      </c>
      <c r="AM6" s="31">
        <f>SUM(N6:Q6)</f>
        <v>312005.91000000003</v>
      </c>
      <c r="AN6" s="21">
        <f t="shared" si="1"/>
        <v>619664.80999999994</v>
      </c>
      <c r="AO6" s="15">
        <f>SUM(V6:AC6)</f>
        <v>1662282.65</v>
      </c>
      <c r="AP6" s="16">
        <f>SUM(AD6:AK6)</f>
        <v>1377717.79</v>
      </c>
      <c r="AQ6" s="26">
        <f t="shared" si="2"/>
        <v>284564.85999999987</v>
      </c>
    </row>
    <row r="7" spans="1:43" x14ac:dyDescent="0.2">
      <c r="A7" t="s">
        <v>536</v>
      </c>
      <c r="B7" t="s">
        <v>538</v>
      </c>
      <c r="C7" s="71">
        <v>4364</v>
      </c>
      <c r="D7" s="58" t="s">
        <v>1267</v>
      </c>
      <c r="E7" s="249" t="s">
        <v>3220</v>
      </c>
      <c r="F7" s="89">
        <v>580534.47</v>
      </c>
      <c r="H7" s="89">
        <v>121554.99</v>
      </c>
      <c r="J7" s="250">
        <v>356215.88</v>
      </c>
      <c r="K7" s="250">
        <v>347316.88</v>
      </c>
      <c r="N7" s="232">
        <v>2000</v>
      </c>
      <c r="O7" s="232">
        <v>147266.63</v>
      </c>
      <c r="R7" s="250">
        <v>12000</v>
      </c>
      <c r="U7" s="73">
        <v>3940312</v>
      </c>
      <c r="X7" s="73">
        <v>819720.28</v>
      </c>
      <c r="Z7" s="73">
        <v>340.93</v>
      </c>
      <c r="AB7" s="90">
        <v>296330</v>
      </c>
      <c r="AD7" s="90">
        <v>363716</v>
      </c>
      <c r="AG7" s="90">
        <v>362411.42</v>
      </c>
      <c r="AH7" s="90">
        <v>92840.16</v>
      </c>
      <c r="AL7" s="76">
        <f>SUM(F7:H7)</f>
        <v>702089.46</v>
      </c>
      <c r="AM7" s="31">
        <f>SUM(N7:Q7)</f>
        <v>149266.63</v>
      </c>
      <c r="AN7" s="21">
        <f t="shared" si="1"/>
        <v>552822.82999999996</v>
      </c>
      <c r="AO7" s="15">
        <f>SUM(V7:AC7)</f>
        <v>1116391.21</v>
      </c>
      <c r="AP7" s="16">
        <f>SUM(AD7:AK7)</f>
        <v>818967.58</v>
      </c>
      <c r="AQ7" s="26">
        <f t="shared" si="2"/>
        <v>297423.63</v>
      </c>
    </row>
    <row r="8" spans="1:43" x14ac:dyDescent="0.2">
      <c r="A8" t="s">
        <v>536</v>
      </c>
      <c r="B8" t="s">
        <v>538</v>
      </c>
      <c r="C8" s="71">
        <v>4222</v>
      </c>
      <c r="D8" s="58" t="s">
        <v>1268</v>
      </c>
      <c r="E8" s="249" t="s">
        <v>3221</v>
      </c>
      <c r="F8" s="89">
        <v>689355.46</v>
      </c>
      <c r="H8" s="89">
        <v>129757.9</v>
      </c>
      <c r="J8" s="250">
        <v>297960.86</v>
      </c>
      <c r="K8" s="250">
        <v>296085.82</v>
      </c>
      <c r="M8" s="44">
        <v>194900</v>
      </c>
      <c r="N8" s="232">
        <v>2500</v>
      </c>
      <c r="O8" s="232">
        <v>26470</v>
      </c>
      <c r="Q8" s="416">
        <v>0</v>
      </c>
      <c r="R8" s="250">
        <v>31500</v>
      </c>
      <c r="U8" s="73">
        <v>2735240.51</v>
      </c>
      <c r="X8" s="73">
        <v>643460.01</v>
      </c>
      <c r="Z8" s="73">
        <v>650.34</v>
      </c>
      <c r="AB8" s="90">
        <v>569900</v>
      </c>
      <c r="AD8" s="90">
        <v>624694</v>
      </c>
      <c r="AG8" s="90">
        <v>320544.48</v>
      </c>
      <c r="AH8" s="90">
        <v>15091</v>
      </c>
      <c r="AL8" s="76">
        <f>SUM(F8:H8)</f>
        <v>819113.36</v>
      </c>
      <c r="AM8" s="31">
        <f>SUM(N8:Q8)</f>
        <v>28970</v>
      </c>
      <c r="AN8" s="21">
        <f t="shared" si="1"/>
        <v>790143.36</v>
      </c>
      <c r="AO8" s="15">
        <f>SUM(V8:AC8)</f>
        <v>1214010.3500000001</v>
      </c>
      <c r="AP8" s="16">
        <f>SUM(AD8:AK8)</f>
        <v>960329.48</v>
      </c>
      <c r="AQ8" s="26">
        <f t="shared" si="2"/>
        <v>253680.87000000011</v>
      </c>
    </row>
    <row r="9" spans="1:43" x14ac:dyDescent="0.2">
      <c r="A9" t="s">
        <v>536</v>
      </c>
      <c r="B9" t="s">
        <v>538</v>
      </c>
      <c r="C9" s="71">
        <v>3681</v>
      </c>
      <c r="D9" s="58" t="s">
        <v>1269</v>
      </c>
      <c r="E9" s="249" t="s">
        <v>3222</v>
      </c>
      <c r="F9" s="89">
        <v>329657.34999999998</v>
      </c>
      <c r="H9" s="89">
        <v>34288.28</v>
      </c>
      <c r="I9" s="250">
        <v>24</v>
      </c>
      <c r="J9" s="250">
        <v>757035.11</v>
      </c>
      <c r="K9" s="250">
        <v>1147191.31</v>
      </c>
      <c r="O9" s="232">
        <v>31785</v>
      </c>
      <c r="R9" s="250">
        <v>18000</v>
      </c>
      <c r="T9" s="250">
        <v>181285.8</v>
      </c>
      <c r="U9" s="73">
        <v>2266802.89</v>
      </c>
      <c r="X9" s="73">
        <v>456633.85</v>
      </c>
      <c r="Z9" s="73">
        <v>181.64</v>
      </c>
      <c r="AB9" s="90">
        <v>358356</v>
      </c>
      <c r="AD9" s="90">
        <v>412123</v>
      </c>
      <c r="AG9" s="90">
        <v>201300.53</v>
      </c>
      <c r="AH9" s="90">
        <v>10999.98</v>
      </c>
      <c r="AL9" s="76">
        <f>SUM(F9:H9)</f>
        <v>363945.63</v>
      </c>
      <c r="AM9" s="31">
        <f>SUM(N9:Q9)</f>
        <v>31785</v>
      </c>
      <c r="AN9" s="21">
        <f t="shared" si="1"/>
        <v>332160.63</v>
      </c>
      <c r="AO9" s="15">
        <f>SUM(V9:AC9)</f>
        <v>815171.49</v>
      </c>
      <c r="AP9" s="16">
        <f>SUM(AD9:AK9)</f>
        <v>624423.51</v>
      </c>
      <c r="AQ9" s="26">
        <f t="shared" si="2"/>
        <v>190747.97999999998</v>
      </c>
    </row>
    <row r="10" spans="1:43" x14ac:dyDescent="0.2">
      <c r="A10" t="s">
        <v>536</v>
      </c>
      <c r="B10" t="s">
        <v>538</v>
      </c>
      <c r="C10" s="71">
        <v>2627</v>
      </c>
      <c r="D10" s="58" t="s">
        <v>1270</v>
      </c>
      <c r="E10" s="249" t="s">
        <v>3223</v>
      </c>
      <c r="F10" s="89">
        <v>686864.01</v>
      </c>
      <c r="H10" s="89">
        <v>122837.83</v>
      </c>
      <c r="J10" s="250">
        <v>945289.06</v>
      </c>
      <c r="K10" s="250">
        <v>507967.19</v>
      </c>
      <c r="O10" s="232">
        <v>24438</v>
      </c>
      <c r="P10" s="232">
        <v>59320</v>
      </c>
      <c r="Q10" s="416">
        <v>418.69</v>
      </c>
      <c r="R10" s="250">
        <v>84000</v>
      </c>
      <c r="U10" s="73">
        <v>2678016.84</v>
      </c>
      <c r="X10" s="73">
        <v>689537.53</v>
      </c>
      <c r="Z10" s="73">
        <v>594.54</v>
      </c>
      <c r="AB10" s="90">
        <v>681600</v>
      </c>
      <c r="AD10" s="90">
        <v>747655</v>
      </c>
      <c r="AG10" s="90">
        <v>312785.45</v>
      </c>
      <c r="AH10" s="90">
        <v>147804.66</v>
      </c>
      <c r="AL10" s="76">
        <f>SUM(F10:H10)</f>
        <v>809701.84</v>
      </c>
      <c r="AM10" s="31">
        <f>SUM(N10:Q10)</f>
        <v>84176.69</v>
      </c>
      <c r="AN10" s="21">
        <f t="shared" si="1"/>
        <v>725525.14999999991</v>
      </c>
      <c r="AO10" s="15">
        <f>SUM(V10:AC10)</f>
        <v>1371732.07</v>
      </c>
      <c r="AP10" s="16">
        <f>SUM(AD10:AK10)</f>
        <v>1208245.1099999999</v>
      </c>
      <c r="AQ10" s="26">
        <f t="shared" si="2"/>
        <v>163486.9600000002</v>
      </c>
    </row>
    <row r="11" spans="1:43" x14ac:dyDescent="0.2">
      <c r="A11" t="s">
        <v>536</v>
      </c>
      <c r="B11" t="s">
        <v>538</v>
      </c>
      <c r="C11" s="71">
        <v>2345</v>
      </c>
      <c r="D11" s="58" t="s">
        <v>1271</v>
      </c>
      <c r="E11" s="249" t="s">
        <v>3224</v>
      </c>
      <c r="F11" s="89">
        <v>674165.26</v>
      </c>
      <c r="H11" s="89">
        <v>193833.32</v>
      </c>
      <c r="J11" s="250">
        <v>1837242.02</v>
      </c>
      <c r="K11" s="250">
        <v>250100.74</v>
      </c>
      <c r="O11" s="232">
        <v>23300</v>
      </c>
      <c r="P11" s="232">
        <v>75800</v>
      </c>
      <c r="Q11" s="416">
        <v>26376.73</v>
      </c>
      <c r="R11" s="250">
        <v>36000</v>
      </c>
      <c r="U11" s="73">
        <v>585220.22</v>
      </c>
      <c r="X11" s="73">
        <v>690693.78</v>
      </c>
      <c r="Z11" s="73">
        <v>570.01</v>
      </c>
      <c r="AB11" s="90">
        <v>536350</v>
      </c>
      <c r="AD11" s="90">
        <v>635253</v>
      </c>
      <c r="AG11" s="90">
        <v>212630.16</v>
      </c>
      <c r="AH11" s="90">
        <v>93154.17</v>
      </c>
      <c r="AL11" s="76">
        <f>SUM(F11:H11)</f>
        <v>867998.58000000007</v>
      </c>
      <c r="AM11" s="31">
        <f>SUM(N11:Q11)</f>
        <v>125476.73</v>
      </c>
      <c r="AN11" s="21">
        <f t="shared" si="1"/>
        <v>742521.85000000009</v>
      </c>
      <c r="AO11" s="15">
        <f>SUM(V11:AC11)</f>
        <v>1227613.79</v>
      </c>
      <c r="AP11" s="16">
        <f>SUM(AD11:AK11)</f>
        <v>941037.33000000007</v>
      </c>
      <c r="AQ11" s="26">
        <f t="shared" si="2"/>
        <v>286576.45999999996</v>
      </c>
    </row>
    <row r="12" spans="1:43" x14ac:dyDescent="0.2">
      <c r="A12" t="s">
        <v>536</v>
      </c>
      <c r="B12" t="s">
        <v>538</v>
      </c>
      <c r="C12" s="71">
        <v>2209</v>
      </c>
      <c r="D12" s="58" t="s">
        <v>1272</v>
      </c>
      <c r="E12" s="249" t="s">
        <v>3225</v>
      </c>
      <c r="F12" s="89">
        <v>635551.38</v>
      </c>
      <c r="H12" s="89">
        <v>197865.69</v>
      </c>
      <c r="J12" s="250">
        <v>381364.88</v>
      </c>
      <c r="K12" s="250">
        <v>836742.65</v>
      </c>
      <c r="N12" s="232">
        <v>0</v>
      </c>
      <c r="O12" s="232">
        <v>26240</v>
      </c>
      <c r="U12" s="73">
        <v>1804328.64</v>
      </c>
      <c r="X12" s="73">
        <v>456817.79</v>
      </c>
      <c r="Z12" s="73">
        <v>603.67999999999995</v>
      </c>
      <c r="AB12" s="90">
        <v>758520</v>
      </c>
      <c r="AD12" s="90">
        <v>813520</v>
      </c>
      <c r="AG12" s="90">
        <v>185163.06</v>
      </c>
      <c r="AH12" s="90">
        <v>183505.18</v>
      </c>
      <c r="AL12" s="76">
        <f>SUM(F12:H12)</f>
        <v>833417.07000000007</v>
      </c>
      <c r="AM12" s="31">
        <f>SUM(N12:Q12)</f>
        <v>26240</v>
      </c>
      <c r="AN12" s="21">
        <f t="shared" si="1"/>
        <v>807177.07000000007</v>
      </c>
      <c r="AO12" s="15">
        <f>SUM(V12:AC12)</f>
        <v>1215941.47</v>
      </c>
      <c r="AP12" s="16">
        <f>SUM(AD12:AK12)</f>
        <v>1182188.24</v>
      </c>
      <c r="AQ12" s="26">
        <f t="shared" si="2"/>
        <v>33753.229999999981</v>
      </c>
    </row>
    <row r="13" spans="1:43" x14ac:dyDescent="0.2">
      <c r="A13" t="s">
        <v>536</v>
      </c>
      <c r="B13" t="s">
        <v>538</v>
      </c>
      <c r="C13" s="71">
        <v>2329</v>
      </c>
      <c r="D13" s="58" t="s">
        <v>1273</v>
      </c>
      <c r="E13" s="249" t="s">
        <v>3226</v>
      </c>
      <c r="F13" s="89">
        <v>618367.82999999996</v>
      </c>
      <c r="H13" s="89">
        <v>49022.38</v>
      </c>
      <c r="J13" s="250">
        <v>189513.97</v>
      </c>
      <c r="K13" s="250">
        <v>441522.36</v>
      </c>
      <c r="O13" s="232">
        <v>19600</v>
      </c>
      <c r="Q13" s="416">
        <v>694.39</v>
      </c>
      <c r="R13" s="250">
        <v>34400</v>
      </c>
      <c r="U13" s="73">
        <v>667029.63</v>
      </c>
      <c r="X13" s="73">
        <v>906887.6</v>
      </c>
      <c r="Z13" s="73">
        <v>500.02</v>
      </c>
      <c r="AB13" s="90">
        <v>382530</v>
      </c>
      <c r="AC13" s="90">
        <v>495.32</v>
      </c>
      <c r="AD13" s="90">
        <v>455604</v>
      </c>
      <c r="AG13" s="90">
        <v>487184.9</v>
      </c>
      <c r="AH13" s="90">
        <v>45139.7</v>
      </c>
      <c r="AL13" s="76">
        <f>SUM(F13:H13)</f>
        <v>667390.21</v>
      </c>
      <c r="AM13" s="31">
        <f>SUM(N13:Q13)</f>
        <v>20294.39</v>
      </c>
      <c r="AN13" s="21">
        <f t="shared" si="1"/>
        <v>647095.81999999995</v>
      </c>
      <c r="AO13" s="15">
        <f>SUM(V13:AC13)</f>
        <v>1290412.9400000002</v>
      </c>
      <c r="AP13" s="16">
        <f>SUM(AD13:AK13)</f>
        <v>987928.6</v>
      </c>
      <c r="AQ13" s="26">
        <f t="shared" si="2"/>
        <v>302484.3400000002</v>
      </c>
    </row>
    <row r="14" spans="1:43" x14ac:dyDescent="0.2">
      <c r="A14" t="s">
        <v>536</v>
      </c>
      <c r="B14" t="s">
        <v>538</v>
      </c>
      <c r="C14" s="71">
        <v>2781</v>
      </c>
      <c r="D14" s="58" t="s">
        <v>1274</v>
      </c>
      <c r="E14" s="249" t="s">
        <v>3227</v>
      </c>
      <c r="F14" s="89">
        <v>518504.25</v>
      </c>
      <c r="H14" s="89">
        <v>209918.4</v>
      </c>
      <c r="J14" s="250">
        <v>3</v>
      </c>
      <c r="K14" s="250">
        <v>596487.24</v>
      </c>
      <c r="O14" s="232">
        <v>16750</v>
      </c>
      <c r="R14" s="250">
        <v>6450</v>
      </c>
      <c r="U14" s="73">
        <v>818351.54</v>
      </c>
      <c r="X14" s="73">
        <v>1018775.9</v>
      </c>
      <c r="Z14" s="73">
        <v>414.42</v>
      </c>
      <c r="AB14" s="90">
        <v>402540</v>
      </c>
      <c r="AD14" s="90">
        <v>502489</v>
      </c>
      <c r="AG14" s="90">
        <v>300982.18</v>
      </c>
      <c r="AH14" s="90">
        <v>28350.560000000001</v>
      </c>
      <c r="AK14" s="250">
        <v>20000</v>
      </c>
      <c r="AL14" s="76">
        <f>SUM(F14:H14)</f>
        <v>728422.65</v>
      </c>
      <c r="AM14" s="31">
        <f>SUM(N14:Q14)</f>
        <v>16750</v>
      </c>
      <c r="AN14" s="21">
        <f t="shared" si="1"/>
        <v>711672.65</v>
      </c>
      <c r="AO14" s="15">
        <f>SUM(V14:AC14)</f>
        <v>1421730.32</v>
      </c>
      <c r="AP14" s="16">
        <f>SUM(AD14:AK14)</f>
        <v>851821.74</v>
      </c>
      <c r="AQ14" s="26">
        <f t="shared" si="2"/>
        <v>569908.58000000007</v>
      </c>
    </row>
    <row r="15" spans="1:43" x14ac:dyDescent="0.2">
      <c r="A15" t="s">
        <v>536</v>
      </c>
      <c r="B15" t="s">
        <v>538</v>
      </c>
      <c r="C15" s="71">
        <v>3427</v>
      </c>
      <c r="D15" s="58" t="s">
        <v>1275</v>
      </c>
      <c r="E15" s="249" t="s">
        <v>3228</v>
      </c>
      <c r="F15" s="89">
        <v>594638.84</v>
      </c>
      <c r="H15" s="89">
        <v>33600.839999999997</v>
      </c>
      <c r="J15" s="250">
        <v>473351.33</v>
      </c>
      <c r="K15" s="250">
        <v>-136028.79</v>
      </c>
      <c r="O15" s="232">
        <v>22720</v>
      </c>
      <c r="P15" s="232">
        <v>114580</v>
      </c>
      <c r="Q15" s="416">
        <v>-968.26</v>
      </c>
      <c r="U15" s="73">
        <v>3873985.05</v>
      </c>
      <c r="X15" s="73">
        <v>817526.74</v>
      </c>
      <c r="Z15" s="73">
        <v>332.55</v>
      </c>
      <c r="AB15" s="90">
        <v>702830</v>
      </c>
      <c r="AD15" s="90">
        <v>720830</v>
      </c>
      <c r="AG15" s="90">
        <v>306176.40999999997</v>
      </c>
      <c r="AH15" s="90">
        <v>152954.87</v>
      </c>
      <c r="AL15" s="76">
        <f>SUM(F15:H15)</f>
        <v>628239.67999999993</v>
      </c>
      <c r="AM15" s="31">
        <f>SUM(N15:Q15)</f>
        <v>136331.74</v>
      </c>
      <c r="AN15" s="21">
        <f t="shared" si="1"/>
        <v>491907.93999999994</v>
      </c>
      <c r="AO15" s="15">
        <f>SUM(V15:AC15)</f>
        <v>1520689.29</v>
      </c>
      <c r="AP15" s="16">
        <f>SUM(AD15:AK15)</f>
        <v>1179961.2799999998</v>
      </c>
      <c r="AQ15" s="26">
        <f t="shared" si="2"/>
        <v>340728.01000000024</v>
      </c>
    </row>
    <row r="16" spans="1:43" x14ac:dyDescent="0.2">
      <c r="A16" t="s">
        <v>536</v>
      </c>
      <c r="B16" t="s">
        <v>538</v>
      </c>
      <c r="C16" s="71">
        <v>2582</v>
      </c>
      <c r="D16" s="58" t="s">
        <v>1276</v>
      </c>
      <c r="E16" s="249" t="s">
        <v>3229</v>
      </c>
      <c r="F16" s="89">
        <v>352201.66</v>
      </c>
      <c r="H16" s="89">
        <v>141059.91</v>
      </c>
      <c r="J16" s="250">
        <v>1464789.61</v>
      </c>
      <c r="K16" s="250">
        <v>153403.85</v>
      </c>
      <c r="O16" s="232">
        <v>32986</v>
      </c>
      <c r="P16" s="232">
        <v>38858.01</v>
      </c>
      <c r="R16" s="250">
        <v>-4500</v>
      </c>
      <c r="U16" s="73">
        <v>2037072.22</v>
      </c>
      <c r="X16" s="73">
        <v>526627.05000000005</v>
      </c>
      <c r="Y16" s="73">
        <v>30411</v>
      </c>
      <c r="Z16" s="73">
        <v>194.73</v>
      </c>
      <c r="AB16" s="90">
        <v>556660</v>
      </c>
      <c r="AD16" s="90">
        <v>632896</v>
      </c>
      <c r="AG16" s="90">
        <v>217673.34</v>
      </c>
      <c r="AH16" s="90">
        <v>75391.990000000005</v>
      </c>
      <c r="AL16" s="76">
        <f>SUM(F16:H16)</f>
        <v>493261.56999999995</v>
      </c>
      <c r="AM16" s="31">
        <f>SUM(N16:Q16)</f>
        <v>71844.010000000009</v>
      </c>
      <c r="AN16" s="21">
        <f t="shared" si="1"/>
        <v>421417.55999999994</v>
      </c>
      <c r="AO16" s="15">
        <f>SUM(V16:AC16)</f>
        <v>1113892.78</v>
      </c>
      <c r="AP16" s="16">
        <f>SUM(AD16:AK16)</f>
        <v>925961.33</v>
      </c>
      <c r="AQ16" s="26">
        <f t="shared" si="2"/>
        <v>187931.45000000007</v>
      </c>
    </row>
    <row r="17" spans="1:43" x14ac:dyDescent="0.2">
      <c r="A17" t="s">
        <v>536</v>
      </c>
      <c r="B17" t="s">
        <v>538</v>
      </c>
      <c r="C17" s="71">
        <v>1491</v>
      </c>
      <c r="D17" s="58" t="s">
        <v>1277</v>
      </c>
      <c r="E17" s="249" t="s">
        <v>3230</v>
      </c>
      <c r="F17" s="89">
        <v>364196.27</v>
      </c>
      <c r="H17" s="89">
        <v>56557.7</v>
      </c>
      <c r="J17" s="250">
        <v>110287.75</v>
      </c>
      <c r="K17" s="250">
        <v>489196.35</v>
      </c>
      <c r="O17" s="232">
        <v>25848</v>
      </c>
      <c r="S17" s="250">
        <v>7161.58</v>
      </c>
      <c r="U17" s="73">
        <v>2706524.69</v>
      </c>
      <c r="X17" s="73">
        <v>450018.87</v>
      </c>
      <c r="Z17" s="73">
        <v>332.19</v>
      </c>
      <c r="AB17" s="90">
        <v>647850</v>
      </c>
      <c r="AD17" s="90">
        <v>649513.5</v>
      </c>
      <c r="AG17" s="90">
        <v>233784.58</v>
      </c>
      <c r="AH17" s="90">
        <v>104378.29</v>
      </c>
      <c r="AL17" s="76">
        <f>SUM(F17:H17)</f>
        <v>420753.97000000003</v>
      </c>
      <c r="AM17" s="31">
        <f>SUM(N17:Q17)</f>
        <v>25848</v>
      </c>
      <c r="AN17" s="21">
        <f t="shared" si="1"/>
        <v>394905.97000000003</v>
      </c>
      <c r="AO17" s="15">
        <f>SUM(V17:AC17)</f>
        <v>1098201.06</v>
      </c>
      <c r="AP17" s="16">
        <f>SUM(AD17:AK17)</f>
        <v>987676.37</v>
      </c>
      <c r="AQ17" s="26">
        <f t="shared" si="2"/>
        <v>110524.69000000006</v>
      </c>
    </row>
    <row r="18" spans="1:43" x14ac:dyDescent="0.2">
      <c r="A18" t="s">
        <v>536</v>
      </c>
      <c r="B18" t="s">
        <v>538</v>
      </c>
      <c r="C18" s="71">
        <v>2154</v>
      </c>
      <c r="D18" s="58" t="s">
        <v>1278</v>
      </c>
      <c r="E18" s="249" t="s">
        <v>3231</v>
      </c>
      <c r="F18" s="89">
        <v>358834.52</v>
      </c>
      <c r="H18" s="89">
        <v>283843.32</v>
      </c>
      <c r="J18" s="250">
        <v>1956917.47</v>
      </c>
      <c r="K18" s="250">
        <v>303024.92</v>
      </c>
      <c r="N18" s="232">
        <v>22000</v>
      </c>
      <c r="O18" s="232">
        <v>42990</v>
      </c>
      <c r="Q18" s="416">
        <v>0</v>
      </c>
      <c r="R18" s="250">
        <v>12000</v>
      </c>
      <c r="U18" s="73">
        <v>865508.28</v>
      </c>
      <c r="X18" s="73">
        <v>700792.77</v>
      </c>
      <c r="Z18" s="73">
        <v>267.42</v>
      </c>
      <c r="AB18" s="90">
        <v>522630</v>
      </c>
      <c r="AD18" s="90">
        <v>653669</v>
      </c>
      <c r="AG18" s="90">
        <v>342716.49</v>
      </c>
      <c r="AH18" s="90">
        <v>82790.850000000006</v>
      </c>
      <c r="AL18" s="76">
        <f>SUM(F18:H18)</f>
        <v>642677.84000000008</v>
      </c>
      <c r="AM18" s="31">
        <f>SUM(N18:Q18)</f>
        <v>64990</v>
      </c>
      <c r="AN18" s="21">
        <f t="shared" si="1"/>
        <v>577687.84000000008</v>
      </c>
      <c r="AO18" s="15">
        <f>SUM(V18:AC18)</f>
        <v>1223690.19</v>
      </c>
      <c r="AP18" s="16">
        <f>SUM(AD18:AK18)</f>
        <v>1079176.3400000001</v>
      </c>
      <c r="AQ18" s="26">
        <f t="shared" si="2"/>
        <v>144513.84999999986</v>
      </c>
    </row>
    <row r="19" spans="1:43" x14ac:dyDescent="0.2">
      <c r="A19" t="s">
        <v>536</v>
      </c>
      <c r="B19" t="s">
        <v>538</v>
      </c>
      <c r="C19" s="71">
        <v>3909</v>
      </c>
      <c r="D19" s="58" t="s">
        <v>1279</v>
      </c>
      <c r="E19" s="249" t="s">
        <v>3232</v>
      </c>
      <c r="F19" s="89">
        <v>652022.93000000005</v>
      </c>
      <c r="H19" s="89">
        <v>52779.38</v>
      </c>
      <c r="J19" s="250">
        <v>3343.77</v>
      </c>
      <c r="K19" s="250">
        <v>-73752.38</v>
      </c>
      <c r="O19" s="232">
        <v>11763</v>
      </c>
      <c r="R19" s="250">
        <v>90000</v>
      </c>
      <c r="S19" s="250">
        <v>10715</v>
      </c>
      <c r="U19" s="73">
        <v>2831701.19</v>
      </c>
      <c r="X19" s="73">
        <v>540841.51</v>
      </c>
      <c r="Y19" s="73">
        <v>299670</v>
      </c>
      <c r="Z19" s="73">
        <v>575.1</v>
      </c>
      <c r="AB19" s="90">
        <v>654750</v>
      </c>
      <c r="AD19" s="90">
        <v>744046</v>
      </c>
      <c r="AG19" s="90">
        <v>173458.78</v>
      </c>
      <c r="AH19" s="90">
        <v>347817.83</v>
      </c>
      <c r="AL19" s="76">
        <f>SUM(F19:H19)</f>
        <v>704802.31</v>
      </c>
      <c r="AM19" s="31">
        <f>SUM(N19:Q19)</f>
        <v>11763</v>
      </c>
      <c r="AN19" s="21">
        <f t="shared" si="1"/>
        <v>693039.31</v>
      </c>
      <c r="AO19" s="15">
        <f>SUM(V19:AC19)</f>
        <v>1495836.6099999999</v>
      </c>
      <c r="AP19" s="16">
        <f>SUM(AD19:AK19)</f>
        <v>1265322.6100000001</v>
      </c>
      <c r="AQ19" s="26">
        <f t="shared" si="2"/>
        <v>230513.99999999977</v>
      </c>
    </row>
    <row r="20" spans="1:43" x14ac:dyDescent="0.2">
      <c r="A20" t="s">
        <v>536</v>
      </c>
      <c r="B20" t="s">
        <v>538</v>
      </c>
      <c r="C20" s="71">
        <v>2875</v>
      </c>
      <c r="D20" s="58" t="s">
        <v>1280</v>
      </c>
      <c r="E20" s="249" t="s">
        <v>3233</v>
      </c>
      <c r="F20" s="89">
        <v>663697.07999999996</v>
      </c>
      <c r="H20" s="89">
        <v>206902.04</v>
      </c>
      <c r="J20" s="250">
        <v>2445107.5699999998</v>
      </c>
      <c r="K20" s="250">
        <v>655175.79</v>
      </c>
      <c r="O20" s="232">
        <v>23381.5</v>
      </c>
      <c r="Q20" s="416">
        <v>120</v>
      </c>
      <c r="R20" s="250">
        <v>78000</v>
      </c>
      <c r="U20" s="73">
        <v>5546813.3099999996</v>
      </c>
      <c r="X20" s="73">
        <v>712569.51</v>
      </c>
      <c r="Y20" s="73">
        <v>285000</v>
      </c>
      <c r="Z20" s="73">
        <v>1007.87</v>
      </c>
      <c r="AB20" s="90">
        <v>745740</v>
      </c>
      <c r="AC20" s="90">
        <v>1015</v>
      </c>
      <c r="AD20" s="90">
        <v>855688.26</v>
      </c>
      <c r="AG20" s="90">
        <v>256722.29</v>
      </c>
      <c r="AH20" s="90">
        <v>104722.48</v>
      </c>
      <c r="AL20" s="76">
        <f>SUM(F20:H20)</f>
        <v>870599.12</v>
      </c>
      <c r="AM20" s="31">
        <f>SUM(N20:Q20)</f>
        <v>23501.5</v>
      </c>
      <c r="AN20" s="21">
        <f t="shared" si="1"/>
        <v>847097.62</v>
      </c>
      <c r="AO20" s="15">
        <f>SUM(V20:AC20)</f>
        <v>1745332.38</v>
      </c>
      <c r="AP20" s="16">
        <f>SUM(AD20:AK20)</f>
        <v>1217133.03</v>
      </c>
      <c r="AQ20" s="26">
        <f t="shared" si="2"/>
        <v>528199.34999999986</v>
      </c>
    </row>
    <row r="21" spans="1:43" x14ac:dyDescent="0.2">
      <c r="A21" t="s">
        <v>536</v>
      </c>
      <c r="B21" t="s">
        <v>538</v>
      </c>
      <c r="C21" s="71">
        <v>4102</v>
      </c>
      <c r="D21" s="58" t="s">
        <v>1281</v>
      </c>
      <c r="E21" s="249" t="s">
        <v>3234</v>
      </c>
      <c r="F21" s="89">
        <v>943255.77</v>
      </c>
      <c r="H21" s="89">
        <v>77511.789999999994</v>
      </c>
      <c r="J21" s="250">
        <v>2400001.2999999998</v>
      </c>
      <c r="K21" s="250">
        <v>1234728.23</v>
      </c>
      <c r="N21" s="232">
        <v>6000</v>
      </c>
      <c r="O21" s="232">
        <v>27373</v>
      </c>
      <c r="Q21" s="416">
        <v>214.95</v>
      </c>
      <c r="R21" s="250">
        <v>12000</v>
      </c>
      <c r="U21" s="73">
        <v>1606327.04</v>
      </c>
      <c r="X21" s="73">
        <v>941689.61</v>
      </c>
      <c r="Z21" s="73">
        <v>1032.1199999999999</v>
      </c>
      <c r="AB21" s="90">
        <v>1280480</v>
      </c>
      <c r="AD21" s="90">
        <v>1442282</v>
      </c>
      <c r="AG21" s="90">
        <v>444270.53</v>
      </c>
      <c r="AH21" s="90">
        <v>186799.08</v>
      </c>
      <c r="AL21" s="76">
        <f>SUM(F21:H21)</f>
        <v>1020767.56</v>
      </c>
      <c r="AM21" s="31">
        <f>SUM(N21:Q21)</f>
        <v>33587.949999999997</v>
      </c>
      <c r="AN21" s="21">
        <f t="shared" si="1"/>
        <v>987179.6100000001</v>
      </c>
      <c r="AO21" s="15">
        <f>SUM(V21:AC21)</f>
        <v>2223201.73</v>
      </c>
      <c r="AP21" s="16">
        <f>SUM(AD21:AK21)</f>
        <v>2073351.61</v>
      </c>
      <c r="AQ21" s="26">
        <f t="shared" si="2"/>
        <v>149850.11999999988</v>
      </c>
    </row>
    <row r="22" spans="1:43" x14ac:dyDescent="0.2">
      <c r="A22" t="s">
        <v>536</v>
      </c>
      <c r="B22" t="s">
        <v>538</v>
      </c>
      <c r="C22" s="71">
        <v>3593</v>
      </c>
      <c r="D22" s="58" t="s">
        <v>1282</v>
      </c>
      <c r="E22" s="249" t="s">
        <v>3235</v>
      </c>
      <c r="F22" s="89">
        <v>1081000.8700000001</v>
      </c>
      <c r="H22" s="89">
        <v>135270</v>
      </c>
      <c r="I22" s="250">
        <v>0</v>
      </c>
      <c r="J22" s="250">
        <v>1713565.17</v>
      </c>
      <c r="K22" s="250">
        <v>470246.97</v>
      </c>
      <c r="O22" s="232">
        <v>23070</v>
      </c>
      <c r="R22" s="250">
        <v>6000</v>
      </c>
      <c r="U22" s="73">
        <v>1373222.93</v>
      </c>
      <c r="X22" s="73">
        <v>563470.01</v>
      </c>
      <c r="Z22" s="73">
        <v>1165.54</v>
      </c>
      <c r="AB22" s="90">
        <v>437370</v>
      </c>
      <c r="AD22" s="90">
        <v>503747</v>
      </c>
      <c r="AG22" s="90">
        <v>219081.78</v>
      </c>
      <c r="AH22" s="90">
        <v>98325</v>
      </c>
      <c r="AK22" s="250">
        <v>20000</v>
      </c>
      <c r="AL22" s="76">
        <f>SUM(F22:H22)</f>
        <v>1216270.8700000001</v>
      </c>
      <c r="AM22" s="31">
        <f>SUM(N22:Q22)</f>
        <v>23070</v>
      </c>
      <c r="AN22" s="21">
        <f t="shared" si="1"/>
        <v>1193200.8700000001</v>
      </c>
      <c r="AO22" s="15">
        <f>SUM(V22:AC22)</f>
        <v>1002005.55</v>
      </c>
      <c r="AP22" s="16">
        <f>SUM(AD22:AK22)</f>
        <v>841153.78</v>
      </c>
      <c r="AQ22" s="26">
        <f t="shared" si="2"/>
        <v>160851.77000000002</v>
      </c>
    </row>
    <row r="23" spans="1:43" x14ac:dyDescent="0.2">
      <c r="A23" t="s">
        <v>536</v>
      </c>
      <c r="B23" t="s">
        <v>538</v>
      </c>
      <c r="C23" s="71">
        <v>2119</v>
      </c>
      <c r="D23" s="58" t="s">
        <v>1283</v>
      </c>
      <c r="E23" s="249" t="s">
        <v>3236</v>
      </c>
      <c r="F23" s="89">
        <v>504127.58</v>
      </c>
      <c r="H23" s="89">
        <v>95695.84</v>
      </c>
      <c r="J23" s="250">
        <v>1852906.39</v>
      </c>
      <c r="K23" s="250">
        <v>493107.19</v>
      </c>
      <c r="O23" s="232">
        <v>6240</v>
      </c>
      <c r="P23" s="232">
        <v>52600</v>
      </c>
      <c r="Q23" s="416">
        <v>2103.8200000000002</v>
      </c>
      <c r="R23" s="250">
        <v>2700</v>
      </c>
      <c r="U23" s="73">
        <v>466379.49</v>
      </c>
      <c r="X23" s="73">
        <v>720561.7</v>
      </c>
      <c r="Y23" s="73">
        <v>29500</v>
      </c>
      <c r="Z23" s="73">
        <v>512.21</v>
      </c>
      <c r="AA23" s="73">
        <v>2300</v>
      </c>
      <c r="AB23" s="90">
        <v>464200</v>
      </c>
      <c r="AD23" s="90">
        <v>525845</v>
      </c>
      <c r="AG23" s="90">
        <v>318349.18</v>
      </c>
      <c r="AH23" s="90">
        <v>107686.35</v>
      </c>
      <c r="AL23" s="76">
        <f>SUM(F23:H23)</f>
        <v>599823.42000000004</v>
      </c>
      <c r="AM23" s="31">
        <f>SUM(N23:Q23)</f>
        <v>60943.82</v>
      </c>
      <c r="AN23" s="21">
        <f t="shared" si="1"/>
        <v>538879.60000000009</v>
      </c>
      <c r="AO23" s="15">
        <f>SUM(V23:AC23)</f>
        <v>1217073.9099999999</v>
      </c>
      <c r="AP23" s="16">
        <f>SUM(AD23:AK23)</f>
        <v>951880.52999999991</v>
      </c>
      <c r="AQ23" s="26">
        <f t="shared" si="2"/>
        <v>265193.38</v>
      </c>
    </row>
    <row r="24" spans="1:43" x14ac:dyDescent="0.2">
      <c r="A24" t="s">
        <v>536</v>
      </c>
      <c r="B24" t="s">
        <v>538</v>
      </c>
      <c r="C24" s="71">
        <v>2646</v>
      </c>
      <c r="D24" s="58" t="s">
        <v>1284</v>
      </c>
      <c r="E24" s="249" t="s">
        <v>3237</v>
      </c>
      <c r="F24" s="89">
        <v>531974.98</v>
      </c>
      <c r="H24" s="89">
        <v>120337.77</v>
      </c>
      <c r="J24" s="250">
        <v>178742.94</v>
      </c>
      <c r="K24" s="250">
        <v>306667.74</v>
      </c>
      <c r="N24" s="232">
        <v>50000</v>
      </c>
      <c r="O24" s="232">
        <v>25960</v>
      </c>
      <c r="R24" s="250">
        <v>1800</v>
      </c>
      <c r="U24" s="73">
        <v>1804328.64</v>
      </c>
      <c r="X24" s="73">
        <v>677111.4</v>
      </c>
      <c r="Z24" s="73">
        <v>232.23</v>
      </c>
      <c r="AC24" s="90">
        <v>102000</v>
      </c>
      <c r="AD24" s="90">
        <v>65948</v>
      </c>
      <c r="AG24" s="90">
        <v>271900.68</v>
      </c>
      <c r="AH24" s="90">
        <v>107671.82</v>
      </c>
      <c r="AL24" s="76">
        <f>SUM(F24:H24)</f>
        <v>652312.75</v>
      </c>
      <c r="AM24" s="31">
        <f>SUM(N24:Q24)</f>
        <v>75960</v>
      </c>
      <c r="AN24" s="21">
        <f t="shared" si="1"/>
        <v>576352.75</v>
      </c>
      <c r="AO24" s="15">
        <f>SUM(V24:AC24)</f>
        <v>779343.63</v>
      </c>
      <c r="AP24" s="16">
        <f>SUM(AD24:AK24)</f>
        <v>445520.5</v>
      </c>
      <c r="AQ24" s="26">
        <f t="shared" si="2"/>
        <v>333823.13</v>
      </c>
    </row>
    <row r="25" spans="1:43" x14ac:dyDescent="0.2">
      <c r="A25" t="s">
        <v>536</v>
      </c>
      <c r="B25" t="s">
        <v>538</v>
      </c>
      <c r="C25" s="71">
        <v>6232</v>
      </c>
      <c r="D25" s="58" t="s">
        <v>1285</v>
      </c>
      <c r="E25" s="249" t="s">
        <v>3238</v>
      </c>
      <c r="F25" s="89">
        <v>320851.65000000002</v>
      </c>
      <c r="H25" s="89">
        <v>298050.75</v>
      </c>
      <c r="J25" s="250">
        <v>393612.98</v>
      </c>
      <c r="K25" s="250">
        <v>244717.01</v>
      </c>
      <c r="N25" s="232">
        <v>4000</v>
      </c>
      <c r="O25" s="232">
        <v>53212</v>
      </c>
      <c r="Q25" s="416">
        <v>504.68</v>
      </c>
      <c r="R25" s="250">
        <v>19560</v>
      </c>
      <c r="U25" s="73">
        <v>1601555.91</v>
      </c>
      <c r="X25" s="73">
        <v>573335.31000000006</v>
      </c>
      <c r="Y25" s="73">
        <v>21720</v>
      </c>
      <c r="Z25" s="73">
        <v>325.56</v>
      </c>
      <c r="AB25" s="90">
        <v>672310</v>
      </c>
      <c r="AD25" s="90">
        <v>762014</v>
      </c>
      <c r="AG25" s="90">
        <v>436971.77</v>
      </c>
      <c r="AH25" s="90">
        <v>33756.720000000001</v>
      </c>
      <c r="AL25" s="76">
        <f>SUM(F25:H25)</f>
        <v>618902.4</v>
      </c>
      <c r="AM25" s="31">
        <f>SUM(N25:Q25)</f>
        <v>57716.68</v>
      </c>
      <c r="AN25" s="21">
        <f t="shared" si="1"/>
        <v>561185.72</v>
      </c>
      <c r="AO25" s="15">
        <f>SUM(V25:AC25)</f>
        <v>1267690.8700000001</v>
      </c>
      <c r="AP25" s="16">
        <f>SUM(AD25:AK25)</f>
        <v>1232742.49</v>
      </c>
      <c r="AQ25" s="26">
        <f t="shared" si="2"/>
        <v>34948.380000000121</v>
      </c>
    </row>
    <row r="26" spans="1:43" x14ac:dyDescent="0.2">
      <c r="A26" t="s">
        <v>536</v>
      </c>
      <c r="B26" t="s">
        <v>538</v>
      </c>
      <c r="C26" s="71">
        <v>5126</v>
      </c>
      <c r="D26" s="58" t="s">
        <v>1286</v>
      </c>
      <c r="E26" s="249" t="s">
        <v>3239</v>
      </c>
      <c r="F26" s="89">
        <v>381732.72</v>
      </c>
      <c r="H26" s="89">
        <v>130953.46</v>
      </c>
      <c r="J26" s="250">
        <v>48034.54</v>
      </c>
      <c r="K26" s="250">
        <v>372286.64</v>
      </c>
      <c r="N26" s="232">
        <v>2000</v>
      </c>
      <c r="O26" s="232">
        <v>21791</v>
      </c>
      <c r="P26" s="232">
        <v>141805</v>
      </c>
      <c r="Q26" s="416">
        <v>790.65</v>
      </c>
      <c r="R26" s="250">
        <v>37200</v>
      </c>
      <c r="U26" s="73">
        <v>1188537.31</v>
      </c>
      <c r="X26" s="73">
        <v>654330.55000000005</v>
      </c>
      <c r="Z26" s="73">
        <v>282.48</v>
      </c>
      <c r="AB26" s="90">
        <v>604960</v>
      </c>
      <c r="AD26" s="90">
        <v>670149</v>
      </c>
      <c r="AG26" s="90">
        <v>243847.14</v>
      </c>
      <c r="AH26" s="90">
        <v>52962.400000000001</v>
      </c>
      <c r="AL26" s="76">
        <f>SUM(F26:H26)</f>
        <v>512686.18</v>
      </c>
      <c r="AM26" s="31">
        <f>SUM(N26:Q26)</f>
        <v>166386.65</v>
      </c>
      <c r="AN26" s="21">
        <f t="shared" si="1"/>
        <v>346299.53</v>
      </c>
      <c r="AO26" s="15">
        <f>SUM(V26:AC26)</f>
        <v>1259573.03</v>
      </c>
      <c r="AP26" s="16">
        <f>SUM(AD26:AK26)</f>
        <v>966958.54</v>
      </c>
      <c r="AQ26" s="26">
        <f t="shared" si="2"/>
        <v>292614.49</v>
      </c>
    </row>
    <row r="27" spans="1:43" x14ac:dyDescent="0.2">
      <c r="A27" t="s">
        <v>536</v>
      </c>
      <c r="B27" t="s">
        <v>538</v>
      </c>
      <c r="C27" s="71">
        <v>2780</v>
      </c>
      <c r="D27" s="58" t="s">
        <v>1287</v>
      </c>
      <c r="E27" s="249" t="s">
        <v>3359</v>
      </c>
      <c r="F27" s="89">
        <v>318379.69</v>
      </c>
      <c r="H27" s="89">
        <v>55846</v>
      </c>
      <c r="J27" s="250">
        <v>672882.83</v>
      </c>
      <c r="K27" s="250">
        <v>343023.89</v>
      </c>
      <c r="O27" s="232">
        <v>13240</v>
      </c>
      <c r="P27" s="232">
        <v>195760</v>
      </c>
      <c r="Q27" s="416">
        <v>0</v>
      </c>
      <c r="S27" s="250">
        <v>14425.64</v>
      </c>
      <c r="U27" s="73">
        <v>3378480.39</v>
      </c>
      <c r="X27" s="73">
        <v>1081070.74</v>
      </c>
      <c r="Y27" s="73">
        <v>104100</v>
      </c>
      <c r="Z27" s="73">
        <v>459.46</v>
      </c>
      <c r="AB27" s="90">
        <v>158160</v>
      </c>
      <c r="AD27" s="90">
        <v>237944</v>
      </c>
      <c r="AG27" s="90">
        <v>177767.97</v>
      </c>
      <c r="AH27" s="90">
        <v>43471.839999999997</v>
      </c>
      <c r="AL27" s="76">
        <f>SUM(F27:H27)</f>
        <v>374225.69</v>
      </c>
      <c r="AM27" s="31">
        <f>SUM(N27:Q27)</f>
        <v>209000</v>
      </c>
      <c r="AN27" s="21">
        <f t="shared" si="1"/>
        <v>165225.69</v>
      </c>
      <c r="AO27" s="15">
        <f>SUM(V27:AC27)</f>
        <v>1343790.2</v>
      </c>
      <c r="AP27" s="16">
        <f>SUM(AD27:AK27)</f>
        <v>459183.80999999994</v>
      </c>
      <c r="AQ27" s="26">
        <f t="shared" si="2"/>
        <v>884606.39</v>
      </c>
    </row>
    <row r="28" spans="1:43" x14ac:dyDescent="0.2">
      <c r="A28" t="s">
        <v>536</v>
      </c>
      <c r="B28" t="s">
        <v>538</v>
      </c>
      <c r="C28" s="71">
        <v>2904</v>
      </c>
      <c r="D28" s="58" t="s">
        <v>1288</v>
      </c>
      <c r="E28" s="249" t="s">
        <v>3364</v>
      </c>
      <c r="F28" s="89">
        <v>439626.83</v>
      </c>
      <c r="H28" s="89">
        <v>140856.84</v>
      </c>
      <c r="J28" s="250">
        <v>3397386.39</v>
      </c>
      <c r="K28" s="250">
        <v>359112.66</v>
      </c>
      <c r="O28" s="232">
        <v>40224</v>
      </c>
      <c r="Q28" s="416">
        <v>998.69</v>
      </c>
      <c r="T28" s="250">
        <v>25000</v>
      </c>
      <c r="U28" s="73">
        <v>4652638.84</v>
      </c>
      <c r="X28" s="73">
        <v>489190.71</v>
      </c>
      <c r="Y28" s="73">
        <v>110000</v>
      </c>
      <c r="Z28" s="73">
        <v>349.97</v>
      </c>
      <c r="AB28" s="90">
        <v>257820</v>
      </c>
      <c r="AD28" s="90">
        <v>322805.42</v>
      </c>
      <c r="AG28" s="90">
        <v>227516.06</v>
      </c>
      <c r="AH28" s="90">
        <v>117689.95</v>
      </c>
      <c r="AL28" s="76">
        <f>SUM(F28:H28)</f>
        <v>580483.67000000004</v>
      </c>
      <c r="AM28" s="31">
        <f>SUM(N28:Q28)</f>
        <v>41222.69</v>
      </c>
      <c r="AN28" s="21">
        <f t="shared" si="1"/>
        <v>539260.98</v>
      </c>
      <c r="AO28" s="15">
        <f>SUM(V28:AC28)</f>
        <v>857360.67999999993</v>
      </c>
      <c r="AP28" s="16">
        <f>SUM(AD28:AK28)</f>
        <v>668011.42999999993</v>
      </c>
      <c r="AQ28" s="26">
        <f t="shared" si="2"/>
        <v>189349.25</v>
      </c>
    </row>
    <row r="29" spans="1:43" x14ac:dyDescent="0.2">
      <c r="A29" t="s">
        <v>541</v>
      </c>
      <c r="B29" t="s">
        <v>542</v>
      </c>
      <c r="C29" s="71">
        <v>3964</v>
      </c>
      <c r="D29" s="58" t="s">
        <v>1289</v>
      </c>
      <c r="E29" s="249" t="s">
        <v>3240</v>
      </c>
      <c r="F29" s="89">
        <v>348386.67</v>
      </c>
      <c r="H29" s="89">
        <v>28307.38</v>
      </c>
      <c r="J29" s="250">
        <v>2109548.5699999998</v>
      </c>
      <c r="K29" s="250">
        <v>272618.78999999998</v>
      </c>
      <c r="T29" s="250">
        <v>-1255164.97</v>
      </c>
      <c r="U29" s="73">
        <v>3908830.71</v>
      </c>
      <c r="X29" s="73">
        <v>574316.36</v>
      </c>
      <c r="Z29" s="73">
        <v>284.54000000000002</v>
      </c>
      <c r="AB29" s="90">
        <v>1123020</v>
      </c>
      <c r="AC29" s="90">
        <v>263750</v>
      </c>
      <c r="AD29" s="90">
        <v>1301736</v>
      </c>
      <c r="AF29" s="90">
        <v>640</v>
      </c>
      <c r="AG29" s="90">
        <v>409856.76</v>
      </c>
      <c r="AH29" s="90">
        <v>127882.47</v>
      </c>
      <c r="AK29" s="250">
        <v>12180</v>
      </c>
      <c r="AL29" s="76">
        <f>SUM(F29:H29)</f>
        <v>376694.05</v>
      </c>
      <c r="AM29" s="31">
        <f>SUM(N29:Q29)</f>
        <v>0</v>
      </c>
      <c r="AN29" s="21">
        <f t="shared" si="1"/>
        <v>376694.05</v>
      </c>
      <c r="AO29" s="15">
        <f>SUM(V29:AC29)</f>
        <v>1961370.9</v>
      </c>
      <c r="AP29" s="16">
        <f>SUM(AD29:AK29)</f>
        <v>1852295.23</v>
      </c>
      <c r="AQ29" s="26">
        <f t="shared" si="2"/>
        <v>109075.66999999993</v>
      </c>
    </row>
    <row r="30" spans="1:43" x14ac:dyDescent="0.2">
      <c r="A30" t="s">
        <v>541</v>
      </c>
      <c r="B30" t="s">
        <v>542</v>
      </c>
      <c r="C30" s="71">
        <v>5112</v>
      </c>
      <c r="D30" s="58" t="s">
        <v>1290</v>
      </c>
      <c r="E30" s="249" t="s">
        <v>3241</v>
      </c>
      <c r="F30" s="89">
        <v>605562.93000000005</v>
      </c>
      <c r="H30" s="89">
        <v>104399.41</v>
      </c>
      <c r="J30" s="250">
        <v>820728</v>
      </c>
      <c r="K30" s="250">
        <v>534933</v>
      </c>
      <c r="Q30" s="416">
        <v>638</v>
      </c>
      <c r="T30" s="250">
        <v>-2764505.63</v>
      </c>
      <c r="U30" s="73">
        <v>4779390.07</v>
      </c>
      <c r="W30" s="73">
        <v>653.1</v>
      </c>
      <c r="X30" s="73">
        <v>692583.53</v>
      </c>
      <c r="AB30" s="90">
        <v>666120</v>
      </c>
      <c r="AC30" s="90">
        <v>140000</v>
      </c>
      <c r="AD30" s="90">
        <v>803301</v>
      </c>
      <c r="AF30" s="90">
        <v>5750</v>
      </c>
      <c r="AG30" s="90">
        <v>560065.31000000006</v>
      </c>
      <c r="AH30" s="90">
        <v>77736</v>
      </c>
      <c r="AL30" s="76">
        <f>SUM(F30:H30)</f>
        <v>709962.34000000008</v>
      </c>
      <c r="AM30" s="31">
        <f>SUM(N30:Q30)</f>
        <v>638</v>
      </c>
      <c r="AN30" s="21">
        <f t="shared" si="1"/>
        <v>709324.34000000008</v>
      </c>
      <c r="AO30" s="15">
        <f>SUM(V30:AC30)</f>
        <v>1499356.63</v>
      </c>
      <c r="AP30" s="16">
        <f>SUM(AD30:AK30)</f>
        <v>1446852.31</v>
      </c>
      <c r="AQ30" s="26">
        <f t="shared" si="2"/>
        <v>52504.319999999832</v>
      </c>
    </row>
    <row r="31" spans="1:43" x14ac:dyDescent="0.2">
      <c r="A31" t="s">
        <v>541</v>
      </c>
      <c r="B31" t="s">
        <v>542</v>
      </c>
      <c r="C31" s="71">
        <v>2863</v>
      </c>
      <c r="D31" s="58" t="s">
        <v>1291</v>
      </c>
      <c r="E31" s="249" t="s">
        <v>3242</v>
      </c>
      <c r="F31" s="89">
        <v>260677.8</v>
      </c>
      <c r="H31" s="89">
        <v>55129</v>
      </c>
      <c r="K31" s="250">
        <v>388192.85</v>
      </c>
      <c r="T31" s="250">
        <v>-649</v>
      </c>
      <c r="U31" s="73">
        <v>1728640.99</v>
      </c>
      <c r="X31" s="73">
        <v>494900.93</v>
      </c>
      <c r="Z31" s="73">
        <v>391.45</v>
      </c>
      <c r="AB31" s="90">
        <v>720000</v>
      </c>
      <c r="AC31" s="90">
        <v>37001.919999999998</v>
      </c>
      <c r="AD31" s="90">
        <v>796980</v>
      </c>
      <c r="AG31" s="90">
        <v>450304.84</v>
      </c>
      <c r="AH31" s="90">
        <v>57734.17</v>
      </c>
      <c r="AL31" s="76">
        <f>SUM(F31:H31)</f>
        <v>315806.8</v>
      </c>
      <c r="AM31" s="31">
        <f>SUM(N31:Q31)</f>
        <v>0</v>
      </c>
      <c r="AN31" s="21">
        <f t="shared" si="1"/>
        <v>315806.8</v>
      </c>
      <c r="AO31" s="15">
        <f>SUM(V31:AC31)</f>
        <v>1252294.2999999998</v>
      </c>
      <c r="AP31" s="16">
        <f>SUM(AD31:AK31)</f>
        <v>1305019.01</v>
      </c>
      <c r="AQ31" s="26">
        <f t="shared" si="2"/>
        <v>-52724.710000000196</v>
      </c>
    </row>
    <row r="32" spans="1:43" x14ac:dyDescent="0.2">
      <c r="A32" t="s">
        <v>541</v>
      </c>
      <c r="B32" t="s">
        <v>542</v>
      </c>
      <c r="C32" s="71">
        <v>3378</v>
      </c>
      <c r="D32" s="58" t="s">
        <v>1292</v>
      </c>
      <c r="E32" s="249" t="s">
        <v>3243</v>
      </c>
      <c r="F32" s="89">
        <v>397226.17</v>
      </c>
      <c r="G32" s="89">
        <v>20000</v>
      </c>
      <c r="H32" s="89">
        <v>73902.62</v>
      </c>
      <c r="J32" s="250">
        <v>3298857.11</v>
      </c>
      <c r="K32" s="250">
        <v>165932.95000000001</v>
      </c>
      <c r="O32" s="232">
        <v>460.2</v>
      </c>
      <c r="Q32" s="416">
        <v>165000</v>
      </c>
      <c r="U32" s="73">
        <v>2399403.2599999998</v>
      </c>
      <c r="X32" s="73">
        <v>721917.5</v>
      </c>
      <c r="AD32" s="90">
        <v>65081</v>
      </c>
      <c r="AG32" s="90">
        <v>293390.63</v>
      </c>
      <c r="AH32" s="90">
        <v>65395.62</v>
      </c>
      <c r="AK32" s="250">
        <v>440</v>
      </c>
      <c r="AL32" s="76">
        <f>SUM(F32:H32)</f>
        <v>491128.79</v>
      </c>
      <c r="AM32" s="31">
        <f>SUM(N32:Q32)</f>
        <v>165460.20000000001</v>
      </c>
      <c r="AN32" s="21">
        <f t="shared" si="1"/>
        <v>325668.58999999997</v>
      </c>
      <c r="AO32" s="15">
        <f>SUM(V32:AC32)</f>
        <v>721917.5</v>
      </c>
      <c r="AP32" s="16">
        <f>SUM(AD32:AK32)</f>
        <v>424307.25</v>
      </c>
      <c r="AQ32" s="26">
        <f t="shared" si="2"/>
        <v>297610.25</v>
      </c>
    </row>
    <row r="33" spans="1:43" x14ac:dyDescent="0.2">
      <c r="A33" t="s">
        <v>541</v>
      </c>
      <c r="B33" t="s">
        <v>542</v>
      </c>
      <c r="C33" s="71">
        <v>3946</v>
      </c>
      <c r="D33" s="58" t="s">
        <v>1293</v>
      </c>
      <c r="E33" s="249" t="s">
        <v>3244</v>
      </c>
      <c r="F33" s="89">
        <v>612296.84</v>
      </c>
      <c r="G33" s="89">
        <v>15000</v>
      </c>
      <c r="H33" s="89">
        <v>110968.54</v>
      </c>
      <c r="J33" s="250">
        <v>11240481.560000001</v>
      </c>
      <c r="K33" s="250">
        <v>496945.29</v>
      </c>
      <c r="Q33" s="416">
        <v>647.89</v>
      </c>
      <c r="T33" s="250">
        <v>12405553.76</v>
      </c>
      <c r="X33" s="73">
        <v>542981.69999999995</v>
      </c>
      <c r="Z33" s="73">
        <v>816.04</v>
      </c>
      <c r="AB33" s="90">
        <v>445460</v>
      </c>
      <c r="AC33" s="90">
        <v>273790</v>
      </c>
      <c r="AD33" s="90">
        <v>750754</v>
      </c>
      <c r="AF33" s="90">
        <v>14184</v>
      </c>
      <c r="AG33" s="90">
        <v>313090.73</v>
      </c>
      <c r="AH33" s="90">
        <v>102530.98</v>
      </c>
      <c r="AI33" s="90">
        <v>10000</v>
      </c>
      <c r="AK33" s="250">
        <v>10000</v>
      </c>
      <c r="AL33" s="76">
        <f>SUM(F33:H33)</f>
        <v>738265.38</v>
      </c>
      <c r="AM33" s="31">
        <f>SUM(N33:Q33)</f>
        <v>647.89</v>
      </c>
      <c r="AN33" s="21">
        <f t="shared" si="1"/>
        <v>737617.49</v>
      </c>
      <c r="AO33" s="15">
        <f>SUM(V33:AC33)</f>
        <v>1263047.74</v>
      </c>
      <c r="AP33" s="16">
        <f>SUM(AD33:AK33)</f>
        <v>1200559.71</v>
      </c>
      <c r="AQ33" s="26">
        <f t="shared" si="2"/>
        <v>62488.030000000028</v>
      </c>
    </row>
    <row r="34" spans="1:43" x14ac:dyDescent="0.2">
      <c r="A34" t="s">
        <v>541</v>
      </c>
      <c r="B34" t="s">
        <v>542</v>
      </c>
      <c r="C34" s="71">
        <v>4332</v>
      </c>
      <c r="D34" s="58" t="s">
        <v>1294</v>
      </c>
      <c r="E34" s="249" t="s">
        <v>3245</v>
      </c>
      <c r="F34" s="89">
        <v>705816.42</v>
      </c>
      <c r="H34" s="89">
        <v>21654.05</v>
      </c>
      <c r="J34" s="250">
        <v>819856.47</v>
      </c>
      <c r="K34" s="250">
        <v>62844.67</v>
      </c>
      <c r="Q34" s="416">
        <v>62516.77</v>
      </c>
      <c r="U34" s="73">
        <v>2109112.34</v>
      </c>
      <c r="X34" s="73">
        <v>408586.03</v>
      </c>
      <c r="Z34" s="73">
        <v>1000.18</v>
      </c>
      <c r="AC34" s="90">
        <v>87430</v>
      </c>
      <c r="AD34" s="90">
        <v>96359</v>
      </c>
      <c r="AF34" s="90">
        <v>2000</v>
      </c>
      <c r="AG34" s="90">
        <v>302749</v>
      </c>
      <c r="AH34" s="90">
        <v>69884.710000000006</v>
      </c>
      <c r="AK34" s="250">
        <v>10000</v>
      </c>
      <c r="AL34" s="76">
        <f>SUM(F34:H34)</f>
        <v>727470.47000000009</v>
      </c>
      <c r="AM34" s="31">
        <f>SUM(N34:Q34)</f>
        <v>62516.77</v>
      </c>
      <c r="AN34" s="21">
        <f t="shared" si="1"/>
        <v>664953.70000000007</v>
      </c>
      <c r="AO34" s="15">
        <f>SUM(V34:AC34)</f>
        <v>497016.21</v>
      </c>
      <c r="AP34" s="16">
        <f>SUM(AD34:AK34)</f>
        <v>480992.71</v>
      </c>
      <c r="AQ34" s="26">
        <f t="shared" si="2"/>
        <v>16023.5</v>
      </c>
    </row>
    <row r="35" spans="1:43" x14ac:dyDescent="0.2">
      <c r="A35" t="s">
        <v>541</v>
      </c>
      <c r="B35" t="s">
        <v>542</v>
      </c>
      <c r="C35" s="71">
        <v>2103</v>
      </c>
      <c r="D35" s="58" t="s">
        <v>1295</v>
      </c>
      <c r="E35" s="249" t="s">
        <v>3246</v>
      </c>
      <c r="F35" s="89">
        <v>226906.5</v>
      </c>
      <c r="G35" s="89">
        <v>10000</v>
      </c>
      <c r="H35" s="89">
        <v>47332.45</v>
      </c>
      <c r="J35" s="250">
        <v>2040483.52</v>
      </c>
      <c r="K35" s="250">
        <v>300392.28000000003</v>
      </c>
      <c r="S35" s="250">
        <v>-67697.34</v>
      </c>
      <c r="T35" s="250">
        <v>879294.19</v>
      </c>
      <c r="U35" s="73">
        <v>2003005.18</v>
      </c>
      <c r="X35" s="73">
        <v>509410.8</v>
      </c>
      <c r="AC35" s="90">
        <v>52400</v>
      </c>
      <c r="AD35" s="90">
        <v>266939</v>
      </c>
      <c r="AF35" s="90">
        <v>5780</v>
      </c>
      <c r="AG35" s="90">
        <v>362999</v>
      </c>
      <c r="AH35" s="90">
        <v>106818.08</v>
      </c>
      <c r="AK35" s="250">
        <v>10000</v>
      </c>
      <c r="AL35" s="76">
        <f>SUM(F35:H35)</f>
        <v>284238.95</v>
      </c>
      <c r="AM35" s="31">
        <f>SUM(N35:Q35)</f>
        <v>0</v>
      </c>
      <c r="AN35" s="21">
        <f t="shared" si="1"/>
        <v>284238.95</v>
      </c>
      <c r="AO35" s="15">
        <f>SUM(V35:AC35)</f>
        <v>561810.80000000005</v>
      </c>
      <c r="AP35" s="16">
        <f>SUM(AD35:AK35)</f>
        <v>752536.08</v>
      </c>
      <c r="AQ35" s="26">
        <f t="shared" si="2"/>
        <v>-190725.27999999991</v>
      </c>
    </row>
    <row r="36" spans="1:43" x14ac:dyDescent="0.2">
      <c r="A36" t="s">
        <v>541</v>
      </c>
      <c r="B36" t="s">
        <v>542</v>
      </c>
      <c r="C36" s="71">
        <v>2710</v>
      </c>
      <c r="D36" s="58" t="s">
        <v>1296</v>
      </c>
      <c r="E36" s="249" t="s">
        <v>3247</v>
      </c>
      <c r="F36" s="89">
        <v>271730.69</v>
      </c>
      <c r="H36" s="89">
        <v>47107.42</v>
      </c>
      <c r="J36" s="250">
        <v>1196298.8</v>
      </c>
      <c r="K36" s="250">
        <v>193183.8</v>
      </c>
      <c r="T36" s="250">
        <v>-290153.67</v>
      </c>
      <c r="U36" s="73">
        <v>2067007.72</v>
      </c>
      <c r="X36" s="73">
        <v>471484.79</v>
      </c>
      <c r="Z36" s="73">
        <v>266.62</v>
      </c>
      <c r="AC36" s="90">
        <v>84000</v>
      </c>
      <c r="AD36" s="90">
        <v>162840</v>
      </c>
      <c r="AG36" s="90">
        <v>314910.63</v>
      </c>
      <c r="AH36" s="90">
        <v>52494.18</v>
      </c>
      <c r="AL36" s="76">
        <f>SUM(F36:H36)</f>
        <v>318838.11</v>
      </c>
      <c r="AM36" s="31">
        <f>SUM(N36:Q36)</f>
        <v>0</v>
      </c>
      <c r="AN36" s="21">
        <f t="shared" si="1"/>
        <v>318838.11</v>
      </c>
      <c r="AO36" s="15">
        <f>SUM(V36:AC36)</f>
        <v>555751.40999999992</v>
      </c>
      <c r="AP36" s="16">
        <f>SUM(AD36:AK36)</f>
        <v>530244.81000000006</v>
      </c>
      <c r="AQ36" s="26">
        <f t="shared" si="2"/>
        <v>25506.59999999986</v>
      </c>
    </row>
    <row r="37" spans="1:43" x14ac:dyDescent="0.2">
      <c r="A37" t="s">
        <v>541</v>
      </c>
      <c r="B37" t="s">
        <v>542</v>
      </c>
      <c r="C37" s="71">
        <v>2476</v>
      </c>
      <c r="D37" s="58" t="s">
        <v>1297</v>
      </c>
      <c r="E37" s="249" t="s">
        <v>3248</v>
      </c>
      <c r="F37" s="89">
        <v>155807.93</v>
      </c>
      <c r="H37" s="89">
        <v>256604.68</v>
      </c>
      <c r="J37" s="250">
        <v>528069.94999999995</v>
      </c>
      <c r="K37" s="250">
        <v>898147.21</v>
      </c>
      <c r="T37" s="250">
        <v>-737011.12</v>
      </c>
      <c r="U37" s="73">
        <v>2721924.84</v>
      </c>
      <c r="X37" s="73">
        <v>595458.13</v>
      </c>
      <c r="Z37" s="73">
        <v>-310.95999999999998</v>
      </c>
      <c r="AB37" s="90">
        <v>521594</v>
      </c>
      <c r="AC37" s="90">
        <v>50165.58</v>
      </c>
      <c r="AD37" s="90">
        <v>714153</v>
      </c>
      <c r="AF37" s="90">
        <v>5636</v>
      </c>
      <c r="AG37" s="90">
        <v>525547.48</v>
      </c>
      <c r="AH37" s="90">
        <v>70652</v>
      </c>
      <c r="AL37" s="76">
        <f>SUM(F37:H37)</f>
        <v>412412.61</v>
      </c>
      <c r="AM37" s="31">
        <f>SUM(N37:Q37)</f>
        <v>0</v>
      </c>
      <c r="AN37" s="21">
        <f t="shared" si="1"/>
        <v>412412.61</v>
      </c>
      <c r="AO37" s="15">
        <f>SUM(V37:AC37)</f>
        <v>1166906.75</v>
      </c>
      <c r="AP37" s="16">
        <f>SUM(AD37:AK37)</f>
        <v>1315988.48</v>
      </c>
      <c r="AQ37" s="26">
        <f t="shared" si="2"/>
        <v>-149081.72999999998</v>
      </c>
    </row>
    <row r="38" spans="1:43" x14ac:dyDescent="0.2">
      <c r="A38" t="s">
        <v>545</v>
      </c>
      <c r="B38" t="s">
        <v>546</v>
      </c>
      <c r="C38" s="71">
        <v>3590</v>
      </c>
      <c r="D38" s="58" t="s">
        <v>1298</v>
      </c>
      <c r="E38" s="249" t="s">
        <v>3249</v>
      </c>
      <c r="F38" s="89">
        <v>684657.6</v>
      </c>
      <c r="H38" s="89">
        <v>104332.32</v>
      </c>
      <c r="J38" s="250">
        <v>3</v>
      </c>
      <c r="K38" s="250">
        <v>-106744.53</v>
      </c>
      <c r="O38" s="232">
        <v>13650</v>
      </c>
      <c r="Q38" s="416">
        <v>9</v>
      </c>
      <c r="T38" s="250">
        <v>72986.679999999993</v>
      </c>
      <c r="U38" s="73">
        <v>1153430.04</v>
      </c>
      <c r="X38" s="73">
        <v>357172.25</v>
      </c>
      <c r="Y38" s="73">
        <v>97600</v>
      </c>
      <c r="Z38" s="73">
        <v>515.98</v>
      </c>
      <c r="AB38" s="90">
        <v>602320</v>
      </c>
      <c r="AC38" s="90">
        <v>165786.37</v>
      </c>
      <c r="AD38" s="90">
        <v>716320</v>
      </c>
      <c r="AF38" s="90">
        <v>3540</v>
      </c>
      <c r="AG38" s="90">
        <v>173176.38</v>
      </c>
      <c r="AH38" s="90">
        <v>18933.7</v>
      </c>
      <c r="AL38" s="76">
        <f>SUM(F38:H38)</f>
        <v>788989.91999999993</v>
      </c>
      <c r="AM38" s="31">
        <f>SUM(N38:Q38)</f>
        <v>13659</v>
      </c>
      <c r="AN38" s="21">
        <f t="shared" si="1"/>
        <v>775330.91999999993</v>
      </c>
      <c r="AO38" s="15">
        <f>SUM(V38:AC38)</f>
        <v>1223394.6000000001</v>
      </c>
      <c r="AP38" s="16">
        <f>SUM(AD38:AK38)</f>
        <v>911970.08</v>
      </c>
      <c r="AQ38" s="26">
        <f t="shared" si="2"/>
        <v>311424.52000000014</v>
      </c>
    </row>
    <row r="39" spans="1:43" x14ac:dyDescent="0.2">
      <c r="A39" t="s">
        <v>545</v>
      </c>
      <c r="B39" t="s">
        <v>546</v>
      </c>
      <c r="C39" s="71">
        <v>4275</v>
      </c>
      <c r="D39" s="58" t="s">
        <v>1299</v>
      </c>
      <c r="E39" s="249" t="s">
        <v>3250</v>
      </c>
      <c r="F39" s="89">
        <v>855760.51</v>
      </c>
      <c r="H39" s="89">
        <v>292111.83</v>
      </c>
      <c r="J39" s="250">
        <v>-467370.65</v>
      </c>
      <c r="K39" s="250">
        <v>53994.74</v>
      </c>
      <c r="T39" s="250">
        <v>9934.1</v>
      </c>
      <c r="U39" s="73">
        <v>2737074.7</v>
      </c>
      <c r="X39" s="73">
        <v>604122.99</v>
      </c>
      <c r="Y39" s="73">
        <v>72220</v>
      </c>
      <c r="Z39" s="73">
        <v>805.36</v>
      </c>
      <c r="AB39" s="90">
        <v>558780</v>
      </c>
      <c r="AC39" s="90">
        <v>63600</v>
      </c>
      <c r="AD39" s="90">
        <v>619260</v>
      </c>
      <c r="AG39" s="90">
        <v>167716.42000000001</v>
      </c>
      <c r="AH39" s="90">
        <v>58571.35</v>
      </c>
      <c r="AL39" s="76">
        <f>SUM(F39:H39)</f>
        <v>1147872.3400000001</v>
      </c>
      <c r="AM39" s="31">
        <f>SUM(N39:Q39)</f>
        <v>0</v>
      </c>
      <c r="AN39" s="21">
        <f t="shared" si="1"/>
        <v>1147872.3400000001</v>
      </c>
      <c r="AO39" s="15">
        <f>SUM(V39:AC39)</f>
        <v>1299528.3500000001</v>
      </c>
      <c r="AP39" s="16">
        <f>SUM(AD39:AK39)</f>
        <v>845547.77</v>
      </c>
      <c r="AQ39" s="26">
        <f t="shared" si="2"/>
        <v>453980.58000000007</v>
      </c>
    </row>
    <row r="40" spans="1:43" x14ac:dyDescent="0.2">
      <c r="A40" t="s">
        <v>545</v>
      </c>
      <c r="B40" t="s">
        <v>546</v>
      </c>
      <c r="C40" s="71">
        <v>1050</v>
      </c>
      <c r="D40" s="58" t="s">
        <v>1300</v>
      </c>
      <c r="E40" s="249" t="s">
        <v>3251</v>
      </c>
      <c r="F40" s="89">
        <v>638143.6</v>
      </c>
      <c r="H40" s="89">
        <v>136824.9</v>
      </c>
      <c r="J40" s="250">
        <v>77268.98</v>
      </c>
      <c r="K40" s="250">
        <v>73095.73</v>
      </c>
      <c r="O40" s="232">
        <v>6300</v>
      </c>
      <c r="U40" s="73">
        <v>1656318.18</v>
      </c>
      <c r="X40" s="73">
        <v>347518.07</v>
      </c>
      <c r="Y40" s="73">
        <v>41835</v>
      </c>
      <c r="Z40" s="73">
        <v>996.66</v>
      </c>
      <c r="AB40" s="90">
        <v>621770</v>
      </c>
      <c r="AC40" s="90">
        <v>51052</v>
      </c>
      <c r="AD40" s="90">
        <v>686016</v>
      </c>
      <c r="AF40" s="90">
        <v>26075.8</v>
      </c>
      <c r="AG40" s="90">
        <v>166800.95999999999</v>
      </c>
      <c r="AH40" s="90">
        <v>63018.02</v>
      </c>
      <c r="AL40" s="76">
        <f>SUM(F40:H40)</f>
        <v>774968.5</v>
      </c>
      <c r="AM40" s="31">
        <f>SUM(N40:Q40)</f>
        <v>6300</v>
      </c>
      <c r="AN40" s="21">
        <f t="shared" si="1"/>
        <v>768668.5</v>
      </c>
      <c r="AO40" s="15">
        <f>SUM(V40:AC40)</f>
        <v>1063171.73</v>
      </c>
      <c r="AP40" s="16">
        <f>SUM(AD40:AK40)</f>
        <v>941910.78</v>
      </c>
      <c r="AQ40" s="26">
        <f t="shared" si="2"/>
        <v>121260.94999999995</v>
      </c>
    </row>
    <row r="41" spans="1:43" x14ac:dyDescent="0.2">
      <c r="A41" t="s">
        <v>545</v>
      </c>
      <c r="B41" t="s">
        <v>546</v>
      </c>
      <c r="C41" s="71">
        <v>2081</v>
      </c>
      <c r="D41" s="58" t="s">
        <v>1301</v>
      </c>
      <c r="E41" s="249" t="s">
        <v>3252</v>
      </c>
      <c r="F41" s="89">
        <v>400263.43</v>
      </c>
      <c r="G41" s="89">
        <v>4000</v>
      </c>
      <c r="H41" s="89">
        <v>58441.4</v>
      </c>
      <c r="J41" s="250">
        <v>84043.08</v>
      </c>
      <c r="K41" s="250">
        <v>-83679.64</v>
      </c>
      <c r="O41" s="232">
        <v>30230</v>
      </c>
      <c r="Q41" s="416">
        <v>176.35</v>
      </c>
      <c r="T41" s="250">
        <v>577325</v>
      </c>
      <c r="U41" s="73">
        <v>1118559.83</v>
      </c>
      <c r="X41" s="73">
        <v>445927.71</v>
      </c>
      <c r="Y41" s="73">
        <v>52860</v>
      </c>
      <c r="Z41" s="73">
        <v>343.36</v>
      </c>
      <c r="AB41" s="90">
        <v>540600</v>
      </c>
      <c r="AC41" s="90">
        <v>17800</v>
      </c>
      <c r="AD41" s="90">
        <v>675550</v>
      </c>
      <c r="AG41" s="90">
        <v>157095.74</v>
      </c>
      <c r="AH41" s="90">
        <v>25514.89</v>
      </c>
      <c r="AL41" s="76">
        <f>SUM(F41:H41)</f>
        <v>462704.83</v>
      </c>
      <c r="AM41" s="31">
        <f>SUM(N41:Q41)</f>
        <v>30406.35</v>
      </c>
      <c r="AN41" s="21">
        <f t="shared" si="1"/>
        <v>432298.48000000004</v>
      </c>
      <c r="AO41" s="15">
        <f>SUM(V41:AC41)</f>
        <v>1057531.07</v>
      </c>
      <c r="AP41" s="16">
        <f>SUM(AD41:AK41)</f>
        <v>858160.63</v>
      </c>
      <c r="AQ41" s="26">
        <f t="shared" si="2"/>
        <v>199370.44000000006</v>
      </c>
    </row>
    <row r="42" spans="1:43" x14ac:dyDescent="0.2">
      <c r="A42" t="s">
        <v>545</v>
      </c>
      <c r="B42" t="s">
        <v>546</v>
      </c>
      <c r="C42" s="71">
        <v>2563</v>
      </c>
      <c r="D42" s="58" t="s">
        <v>1302</v>
      </c>
      <c r="E42" s="249" t="s">
        <v>3253</v>
      </c>
      <c r="F42" s="89">
        <v>298272.67</v>
      </c>
      <c r="H42" s="89">
        <v>196905.65</v>
      </c>
      <c r="J42" s="250">
        <v>-840079.67</v>
      </c>
      <c r="K42" s="250">
        <v>-162168.07</v>
      </c>
      <c r="O42" s="232">
        <v>48320</v>
      </c>
      <c r="T42" s="250">
        <v>20070</v>
      </c>
      <c r="U42" s="73">
        <v>1381244.13</v>
      </c>
      <c r="X42" s="73">
        <v>463005.07</v>
      </c>
      <c r="Y42" s="73">
        <v>62740</v>
      </c>
      <c r="Z42" s="73">
        <v>221.77</v>
      </c>
      <c r="AB42" s="90">
        <v>505660</v>
      </c>
      <c r="AC42" s="90">
        <v>58100</v>
      </c>
      <c r="AD42" s="90">
        <v>640520</v>
      </c>
      <c r="AG42" s="90">
        <v>220060.09</v>
      </c>
      <c r="AH42" s="90">
        <v>87122.12</v>
      </c>
      <c r="AL42" s="76">
        <f>SUM(F42:H42)</f>
        <v>495178.31999999995</v>
      </c>
      <c r="AM42" s="31">
        <f>SUM(N42:Q42)</f>
        <v>48320</v>
      </c>
      <c r="AN42" s="21">
        <f t="shared" si="1"/>
        <v>446858.31999999995</v>
      </c>
      <c r="AO42" s="15">
        <f>SUM(V42:AC42)</f>
        <v>1089726.8400000001</v>
      </c>
      <c r="AP42" s="16">
        <f>SUM(AD42:AK42)</f>
        <v>947702.21</v>
      </c>
      <c r="AQ42" s="26">
        <f t="shared" si="2"/>
        <v>142024.63000000012</v>
      </c>
    </row>
    <row r="43" spans="1:43" x14ac:dyDescent="0.2">
      <c r="A43" t="s">
        <v>545</v>
      </c>
      <c r="B43" t="s">
        <v>546</v>
      </c>
      <c r="C43" s="71">
        <v>2302</v>
      </c>
      <c r="D43" s="58" t="s">
        <v>1303</v>
      </c>
      <c r="E43" s="249" t="s">
        <v>3254</v>
      </c>
      <c r="F43" s="89">
        <v>605379.91</v>
      </c>
      <c r="H43" s="89">
        <v>169868.73</v>
      </c>
      <c r="J43" s="250">
        <v>59260.55</v>
      </c>
      <c r="K43" s="250">
        <v>-160038.66</v>
      </c>
      <c r="O43" s="232">
        <v>83280</v>
      </c>
      <c r="Q43" s="416">
        <v>575.35</v>
      </c>
      <c r="U43" s="73">
        <v>1240631.49</v>
      </c>
      <c r="X43" s="73">
        <v>534987.47</v>
      </c>
      <c r="Y43" s="73">
        <v>128318.54</v>
      </c>
      <c r="Z43" s="73">
        <v>615.32000000000005</v>
      </c>
      <c r="AB43" s="90">
        <v>736620</v>
      </c>
      <c r="AC43" s="90">
        <v>87000</v>
      </c>
      <c r="AD43" s="90">
        <v>853714</v>
      </c>
      <c r="AF43" s="90">
        <v>12737.9</v>
      </c>
      <c r="AG43" s="90">
        <v>186148.63</v>
      </c>
      <c r="AH43" s="90">
        <v>102848.31</v>
      </c>
      <c r="AL43" s="76">
        <f>SUM(F43:H43)</f>
        <v>775248.64</v>
      </c>
      <c r="AM43" s="31">
        <f>SUM(N43:Q43)</f>
        <v>83855.350000000006</v>
      </c>
      <c r="AN43" s="21">
        <f t="shared" si="1"/>
        <v>691393.29</v>
      </c>
      <c r="AO43" s="15">
        <f>SUM(V43:AC43)</f>
        <v>1487541.33</v>
      </c>
      <c r="AP43" s="16">
        <f>SUM(AD43:AK43)</f>
        <v>1155448.8400000001</v>
      </c>
      <c r="AQ43" s="26">
        <f t="shared" si="2"/>
        <v>332092.49</v>
      </c>
    </row>
    <row r="44" spans="1:43" x14ac:dyDescent="0.2">
      <c r="A44" t="s">
        <v>545</v>
      </c>
      <c r="B44" t="s">
        <v>546</v>
      </c>
      <c r="C44" s="71">
        <v>2003</v>
      </c>
      <c r="D44" s="58" t="s">
        <v>1304</v>
      </c>
      <c r="E44" s="249" t="s">
        <v>3255</v>
      </c>
      <c r="F44" s="89">
        <v>552563.5</v>
      </c>
      <c r="H44" s="89">
        <v>166640.4</v>
      </c>
      <c r="J44" s="250">
        <v>24184.41</v>
      </c>
      <c r="K44" s="250">
        <v>3950.35</v>
      </c>
      <c r="O44" s="232">
        <v>9050</v>
      </c>
      <c r="T44" s="250">
        <v>-57300</v>
      </c>
      <c r="U44" s="73">
        <v>2770050.54</v>
      </c>
      <c r="X44" s="73">
        <v>386535.74</v>
      </c>
      <c r="Y44" s="73">
        <v>188340</v>
      </c>
      <c r="Z44" s="73">
        <v>469.83</v>
      </c>
      <c r="AD44" s="90">
        <v>67321</v>
      </c>
      <c r="AG44" s="90">
        <v>195303.35</v>
      </c>
      <c r="AH44" s="90">
        <v>27656.85</v>
      </c>
      <c r="AL44" s="76">
        <f>SUM(F44:H44)</f>
        <v>719203.9</v>
      </c>
      <c r="AM44" s="31">
        <f>SUM(N44:Q44)</f>
        <v>9050</v>
      </c>
      <c r="AN44" s="21">
        <f t="shared" si="1"/>
        <v>710153.9</v>
      </c>
      <c r="AO44" s="15">
        <f>SUM(V44:AC44)</f>
        <v>575345.56999999995</v>
      </c>
      <c r="AP44" s="16">
        <f>SUM(AD44:AK44)</f>
        <v>290281.19999999995</v>
      </c>
      <c r="AQ44" s="26">
        <f t="shared" si="2"/>
        <v>285064.37</v>
      </c>
    </row>
    <row r="45" spans="1:43" x14ac:dyDescent="0.2">
      <c r="A45" t="s">
        <v>545</v>
      </c>
      <c r="B45" t="s">
        <v>546</v>
      </c>
      <c r="C45" s="71">
        <v>2921</v>
      </c>
      <c r="D45" s="58" t="s">
        <v>1305</v>
      </c>
      <c r="E45" s="249" t="s">
        <v>3256</v>
      </c>
      <c r="F45" s="89">
        <v>872140.61</v>
      </c>
      <c r="H45" s="89">
        <v>85384.88</v>
      </c>
      <c r="J45" s="250">
        <v>38097.31</v>
      </c>
      <c r="K45" s="250">
        <v>161925.59</v>
      </c>
      <c r="O45" s="232">
        <v>8540</v>
      </c>
      <c r="Q45" s="416">
        <v>538.86</v>
      </c>
      <c r="U45" s="73">
        <v>2356118.79</v>
      </c>
      <c r="X45" s="73">
        <v>456795.58</v>
      </c>
      <c r="Y45" s="73">
        <v>86000</v>
      </c>
      <c r="Z45" s="73">
        <v>882.24</v>
      </c>
      <c r="AB45" s="90">
        <v>526320</v>
      </c>
      <c r="AC45" s="90">
        <v>96663</v>
      </c>
      <c r="AD45" s="90">
        <v>634232</v>
      </c>
      <c r="AG45" s="90">
        <v>162990.68</v>
      </c>
      <c r="AH45" s="90">
        <v>17811.45</v>
      </c>
      <c r="AL45" s="76">
        <f>SUM(F45:H45)</f>
        <v>957525.49</v>
      </c>
      <c r="AM45" s="31">
        <f>SUM(N45:Q45)</f>
        <v>9078.86</v>
      </c>
      <c r="AN45" s="21">
        <f t="shared" si="1"/>
        <v>948446.63</v>
      </c>
      <c r="AO45" s="15">
        <f>SUM(V45:AC45)</f>
        <v>1166660.82</v>
      </c>
      <c r="AP45" s="16">
        <f>SUM(AD45:AK45)</f>
        <v>815034.12999999989</v>
      </c>
      <c r="AQ45" s="26">
        <f t="shared" si="2"/>
        <v>351626.69000000018</v>
      </c>
    </row>
    <row r="46" spans="1:43" x14ac:dyDescent="0.2">
      <c r="A46" t="s">
        <v>545</v>
      </c>
      <c r="B46" t="s">
        <v>546</v>
      </c>
      <c r="C46" s="71">
        <v>2021</v>
      </c>
      <c r="D46" s="58" t="s">
        <v>1306</v>
      </c>
      <c r="E46" s="249" t="s">
        <v>3257</v>
      </c>
      <c r="F46" s="89">
        <v>464745.51</v>
      </c>
      <c r="H46" s="89">
        <v>95439.05</v>
      </c>
      <c r="J46" s="250">
        <v>79611.850000000006</v>
      </c>
      <c r="K46" s="250">
        <v>173908.07</v>
      </c>
      <c r="O46" s="232">
        <v>101230</v>
      </c>
      <c r="P46" s="232">
        <v>2759</v>
      </c>
      <c r="Q46" s="416">
        <v>350.1</v>
      </c>
      <c r="S46" s="250">
        <v>-341908.85</v>
      </c>
      <c r="T46" s="250">
        <v>15034.11</v>
      </c>
      <c r="U46" s="73">
        <v>1990390.15</v>
      </c>
      <c r="X46" s="73">
        <v>473509</v>
      </c>
      <c r="Y46" s="73">
        <v>50000</v>
      </c>
      <c r="Z46" s="73">
        <v>388.05</v>
      </c>
      <c r="AB46" s="90">
        <v>192020</v>
      </c>
      <c r="AC46" s="90">
        <v>94737</v>
      </c>
      <c r="AD46" s="90">
        <v>316550</v>
      </c>
      <c r="AF46" s="90">
        <v>2160</v>
      </c>
      <c r="AG46" s="90">
        <v>262547.65000000002</v>
      </c>
      <c r="AH46" s="90">
        <v>93424.21</v>
      </c>
      <c r="AL46" s="76">
        <f>SUM(F46:H46)</f>
        <v>560184.56000000006</v>
      </c>
      <c r="AM46" s="31">
        <f>SUM(N46:Q46)</f>
        <v>104339.1</v>
      </c>
      <c r="AN46" s="21">
        <f t="shared" si="1"/>
        <v>455845.46000000008</v>
      </c>
      <c r="AO46" s="15">
        <f>SUM(V46:AC46)</f>
        <v>810654.05</v>
      </c>
      <c r="AP46" s="16">
        <f>SUM(AD46:AK46)</f>
        <v>674681.86</v>
      </c>
      <c r="AQ46" s="26">
        <f t="shared" si="2"/>
        <v>135972.19000000006</v>
      </c>
    </row>
    <row r="47" spans="1:43" x14ac:dyDescent="0.2">
      <c r="A47" t="s">
        <v>545</v>
      </c>
      <c r="B47" t="s">
        <v>546</v>
      </c>
      <c r="C47" s="71">
        <v>1750</v>
      </c>
      <c r="D47" s="58" t="s">
        <v>1307</v>
      </c>
      <c r="E47" s="249" t="s">
        <v>3258</v>
      </c>
      <c r="F47" s="89">
        <v>477113.14</v>
      </c>
      <c r="H47" s="89">
        <v>98214.18</v>
      </c>
      <c r="J47" s="250">
        <v>275449.49</v>
      </c>
      <c r="K47" s="250">
        <v>-14600.26</v>
      </c>
      <c r="N47" s="232">
        <v>100000</v>
      </c>
      <c r="O47" s="232">
        <v>134710</v>
      </c>
      <c r="Q47" s="416">
        <v>320.91000000000003</v>
      </c>
      <c r="T47" s="250">
        <v>-41549.97</v>
      </c>
      <c r="U47" s="73">
        <v>498635.02</v>
      </c>
      <c r="X47" s="73">
        <v>451147.34</v>
      </c>
      <c r="Z47" s="73">
        <v>489.42</v>
      </c>
      <c r="AB47" s="90">
        <v>303960</v>
      </c>
      <c r="AC47" s="90">
        <v>50600</v>
      </c>
      <c r="AD47" s="90">
        <v>452540</v>
      </c>
      <c r="AF47" s="90">
        <v>25475.8</v>
      </c>
      <c r="AG47" s="90">
        <v>162145.71</v>
      </c>
      <c r="AH47" s="90">
        <v>20725.66</v>
      </c>
      <c r="AL47" s="76">
        <f>SUM(F47:H47)</f>
        <v>575327.32000000007</v>
      </c>
      <c r="AM47" s="31">
        <f>SUM(N47:Q47)</f>
        <v>235030.91</v>
      </c>
      <c r="AN47" s="21">
        <f t="shared" si="1"/>
        <v>340296.41000000003</v>
      </c>
      <c r="AO47" s="15">
        <f>SUM(V47:AC47)</f>
        <v>806196.76</v>
      </c>
      <c r="AP47" s="16">
        <f>SUM(AD47:AK47)</f>
        <v>660887.17000000004</v>
      </c>
      <c r="AQ47" s="26">
        <f t="shared" si="2"/>
        <v>145309.58999999997</v>
      </c>
    </row>
    <row r="48" spans="1:43" x14ac:dyDescent="0.2">
      <c r="A48" t="s">
        <v>545</v>
      </c>
      <c r="B48" t="s">
        <v>546</v>
      </c>
      <c r="C48" s="71">
        <v>1875</v>
      </c>
      <c r="D48" s="58" t="s">
        <v>1308</v>
      </c>
      <c r="E48" s="249" t="s">
        <v>3259</v>
      </c>
      <c r="F48" s="89">
        <v>118090.53</v>
      </c>
      <c r="H48" s="89">
        <v>180023.27</v>
      </c>
      <c r="J48" s="250">
        <v>3</v>
      </c>
      <c r="K48" s="250">
        <v>-16787.07</v>
      </c>
      <c r="O48" s="232">
        <v>44660</v>
      </c>
      <c r="T48" s="250">
        <v>-904</v>
      </c>
      <c r="U48" s="73">
        <v>452082.82</v>
      </c>
      <c r="X48" s="73">
        <v>370180.3</v>
      </c>
      <c r="Z48" s="73">
        <v>122.85</v>
      </c>
      <c r="AB48" s="90">
        <v>415140</v>
      </c>
      <c r="AC48" s="90">
        <v>53100</v>
      </c>
      <c r="AD48" s="90">
        <v>564520</v>
      </c>
      <c r="AG48" s="90">
        <v>285091.96000000002</v>
      </c>
      <c r="AH48" s="90">
        <v>34606.230000000003</v>
      </c>
      <c r="AK48" s="250">
        <v>21585</v>
      </c>
      <c r="AL48" s="76">
        <f>SUM(F48:H48)</f>
        <v>298113.8</v>
      </c>
      <c r="AM48" s="31">
        <f>SUM(N48:Q48)</f>
        <v>44660</v>
      </c>
      <c r="AN48" s="21">
        <f t="shared" si="1"/>
        <v>253453.8</v>
      </c>
      <c r="AO48" s="15">
        <f>SUM(V48:AC48)</f>
        <v>838543.14999999991</v>
      </c>
      <c r="AP48" s="16">
        <f>SUM(AD48:AK48)</f>
        <v>905803.19</v>
      </c>
      <c r="AQ48" s="26">
        <f t="shared" si="2"/>
        <v>-67260.040000000037</v>
      </c>
    </row>
    <row r="49" spans="1:43" x14ac:dyDescent="0.2">
      <c r="A49" t="s">
        <v>545</v>
      </c>
      <c r="B49" t="s">
        <v>546</v>
      </c>
      <c r="C49" s="71">
        <v>2733</v>
      </c>
      <c r="D49" s="58" t="s">
        <v>1309</v>
      </c>
      <c r="E49" s="249" t="s">
        <v>3260</v>
      </c>
      <c r="F49" s="89">
        <v>606518.16</v>
      </c>
      <c r="H49" s="89">
        <v>44244.39</v>
      </c>
      <c r="J49" s="250">
        <v>2465403.77</v>
      </c>
      <c r="K49" s="250">
        <v>145614.29999999999</v>
      </c>
      <c r="O49" s="232">
        <v>26980</v>
      </c>
      <c r="U49" s="73">
        <v>5378772.1500000004</v>
      </c>
      <c r="X49" s="73">
        <v>391484.91</v>
      </c>
      <c r="Y49" s="73">
        <v>37800</v>
      </c>
      <c r="Z49" s="73">
        <v>1423.89</v>
      </c>
      <c r="AB49" s="90">
        <v>593920</v>
      </c>
      <c r="AC49" s="90">
        <v>91200</v>
      </c>
      <c r="AD49" s="90">
        <v>712180</v>
      </c>
      <c r="AF49" s="90">
        <v>12737.9</v>
      </c>
      <c r="AG49" s="90">
        <v>179818.4</v>
      </c>
      <c r="AH49" s="90">
        <v>81729.05</v>
      </c>
      <c r="AL49" s="76">
        <f>SUM(F49:H49)</f>
        <v>650762.55000000005</v>
      </c>
      <c r="AM49" s="31">
        <f>SUM(N49:Q49)</f>
        <v>26980</v>
      </c>
      <c r="AN49" s="21">
        <f t="shared" si="1"/>
        <v>623782.55000000005</v>
      </c>
      <c r="AO49" s="15">
        <f>SUM(V49:AC49)</f>
        <v>1115828.8</v>
      </c>
      <c r="AP49" s="16">
        <f>SUM(AD49:AK49)</f>
        <v>986465.35000000009</v>
      </c>
      <c r="AQ49" s="26">
        <f t="shared" si="2"/>
        <v>129363.44999999995</v>
      </c>
    </row>
    <row r="50" spans="1:43" x14ac:dyDescent="0.2">
      <c r="A50" t="s">
        <v>545</v>
      </c>
      <c r="B50" t="s">
        <v>546</v>
      </c>
      <c r="C50" s="71">
        <v>2730</v>
      </c>
      <c r="D50" s="58" t="s">
        <v>1310</v>
      </c>
      <c r="E50" s="249" t="s">
        <v>3261</v>
      </c>
      <c r="F50" s="89">
        <v>465197.52</v>
      </c>
      <c r="H50" s="89">
        <v>348824.95</v>
      </c>
      <c r="J50" s="250">
        <v>-200539.23</v>
      </c>
      <c r="K50" s="250">
        <v>-370217.22</v>
      </c>
      <c r="O50" s="232">
        <v>10400</v>
      </c>
      <c r="R50" s="250">
        <v>4586</v>
      </c>
      <c r="U50" s="73">
        <v>1780248.13</v>
      </c>
      <c r="X50" s="73">
        <v>493012.49</v>
      </c>
      <c r="Y50" s="73">
        <v>57188</v>
      </c>
      <c r="Z50" s="73">
        <v>602.88</v>
      </c>
      <c r="AB50" s="90">
        <v>709200</v>
      </c>
      <c r="AC50" s="90">
        <v>75600</v>
      </c>
      <c r="AD50" s="90">
        <v>899520</v>
      </c>
      <c r="AG50" s="90">
        <v>154537.29</v>
      </c>
      <c r="AH50" s="90">
        <v>84798.39</v>
      </c>
      <c r="AL50" s="76">
        <f>SUM(F50:H50)</f>
        <v>814022.47</v>
      </c>
      <c r="AM50" s="31">
        <f>SUM(N50:Q50)</f>
        <v>10400</v>
      </c>
      <c r="AN50" s="21">
        <f t="shared" si="1"/>
        <v>803622.47</v>
      </c>
      <c r="AO50" s="15">
        <f>SUM(V50:AC50)</f>
        <v>1335603.3700000001</v>
      </c>
      <c r="AP50" s="16">
        <f>SUM(AD50:AK50)</f>
        <v>1138855.68</v>
      </c>
      <c r="AQ50" s="26">
        <f t="shared" si="2"/>
        <v>196747.69000000018</v>
      </c>
    </row>
    <row r="51" spans="1:43" x14ac:dyDescent="0.2">
      <c r="A51" t="s">
        <v>545</v>
      </c>
      <c r="B51" t="s">
        <v>546</v>
      </c>
      <c r="C51" s="71">
        <v>2627</v>
      </c>
      <c r="D51" s="58" t="s">
        <v>1311</v>
      </c>
      <c r="E51" s="249" t="s">
        <v>3262</v>
      </c>
      <c r="F51" s="89">
        <v>608348.18000000005</v>
      </c>
      <c r="H51" s="89">
        <v>45718.39</v>
      </c>
      <c r="J51" s="250">
        <v>846846.72</v>
      </c>
      <c r="K51" s="250">
        <v>297627.14</v>
      </c>
      <c r="O51" s="232">
        <v>1000</v>
      </c>
      <c r="P51" s="232">
        <v>57130</v>
      </c>
      <c r="Q51" s="416">
        <v>380</v>
      </c>
      <c r="R51" s="250">
        <v>28800</v>
      </c>
      <c r="T51" s="250">
        <v>203805.71</v>
      </c>
      <c r="U51" s="73">
        <v>2690789.95</v>
      </c>
      <c r="X51" s="73">
        <v>589812.36</v>
      </c>
      <c r="Y51" s="73">
        <v>34950</v>
      </c>
      <c r="Z51" s="73">
        <v>633.70000000000005</v>
      </c>
      <c r="AB51" s="90">
        <v>593030</v>
      </c>
      <c r="AD51" s="90">
        <v>677578</v>
      </c>
      <c r="AG51" s="90">
        <v>380566.24</v>
      </c>
      <c r="AH51" s="90">
        <v>550</v>
      </c>
      <c r="AL51" s="76">
        <f>SUM(F51:H51)</f>
        <v>654066.57000000007</v>
      </c>
      <c r="AM51" s="31">
        <f>SUM(N51:Q51)</f>
        <v>58510</v>
      </c>
      <c r="AN51" s="21">
        <f t="shared" si="1"/>
        <v>595556.57000000007</v>
      </c>
      <c r="AO51" s="15">
        <f>SUM(V51:AC51)</f>
        <v>1218426.06</v>
      </c>
      <c r="AP51" s="16">
        <f>SUM(AD51:AK51)</f>
        <v>1058694.24</v>
      </c>
      <c r="AQ51" s="26">
        <f t="shared" si="2"/>
        <v>159731.82000000007</v>
      </c>
    </row>
    <row r="52" spans="1:43" x14ac:dyDescent="0.2">
      <c r="A52" t="s">
        <v>545</v>
      </c>
      <c r="B52" t="s">
        <v>546</v>
      </c>
      <c r="C52" s="71">
        <v>1841</v>
      </c>
      <c r="D52" s="58" t="s">
        <v>1312</v>
      </c>
      <c r="E52" s="249" t="s">
        <v>3263</v>
      </c>
      <c r="F52" s="89">
        <v>819029.95</v>
      </c>
      <c r="G52" s="89">
        <v>10000</v>
      </c>
      <c r="H52" s="89">
        <v>158894.73000000001</v>
      </c>
      <c r="J52" s="250">
        <v>392304.57</v>
      </c>
      <c r="K52" s="250">
        <v>-56712.08</v>
      </c>
      <c r="Q52" s="416">
        <v>2123</v>
      </c>
      <c r="T52" s="250">
        <v>-873</v>
      </c>
      <c r="U52" s="73">
        <v>2057308.95</v>
      </c>
      <c r="X52" s="73">
        <v>329358.99</v>
      </c>
      <c r="Y52" s="73">
        <v>35200</v>
      </c>
      <c r="AB52" s="90">
        <v>543810</v>
      </c>
      <c r="AC52" s="90">
        <v>14800</v>
      </c>
      <c r="AD52" s="90">
        <v>603935</v>
      </c>
      <c r="AG52" s="90">
        <v>154739.78</v>
      </c>
      <c r="AH52" s="90">
        <v>48942.54</v>
      </c>
      <c r="AL52" s="76">
        <f>SUM(F52:H52)</f>
        <v>987924.67999999993</v>
      </c>
      <c r="AM52" s="31">
        <f>SUM(N52:Q52)</f>
        <v>2123</v>
      </c>
      <c r="AN52" s="21">
        <f t="shared" si="1"/>
        <v>985801.67999999993</v>
      </c>
      <c r="AO52" s="15">
        <f>SUM(V52:AC52)</f>
        <v>923168.99</v>
      </c>
      <c r="AP52" s="16">
        <f>SUM(AD52:AK52)</f>
        <v>807617.32000000007</v>
      </c>
      <c r="AQ52" s="26">
        <f t="shared" si="2"/>
        <v>115551.66999999993</v>
      </c>
    </row>
    <row r="53" spans="1:43" x14ac:dyDescent="0.2">
      <c r="A53" t="s">
        <v>545</v>
      </c>
      <c r="B53" t="s">
        <v>546</v>
      </c>
      <c r="C53" s="71">
        <v>2414</v>
      </c>
      <c r="D53" s="58" t="s">
        <v>1313</v>
      </c>
      <c r="E53" s="249" t="s">
        <v>3264</v>
      </c>
      <c r="F53" s="89">
        <v>167025.23000000001</v>
      </c>
      <c r="H53" s="89">
        <v>54032.54</v>
      </c>
      <c r="J53" s="250">
        <v>114046.65</v>
      </c>
      <c r="K53" s="250">
        <v>136023.35</v>
      </c>
      <c r="O53" s="232">
        <v>-69600</v>
      </c>
      <c r="Q53" s="416">
        <v>-132.29</v>
      </c>
      <c r="U53" s="73">
        <v>1988049.06</v>
      </c>
      <c r="X53" s="73">
        <v>381658.74</v>
      </c>
      <c r="Z53" s="73">
        <v>132.66</v>
      </c>
      <c r="AB53" s="90">
        <v>278910</v>
      </c>
      <c r="AC53" s="90">
        <v>69600</v>
      </c>
      <c r="AD53" s="90">
        <v>386373</v>
      </c>
      <c r="AG53" s="90">
        <v>161074.51999999999</v>
      </c>
      <c r="AH53" s="90">
        <v>24495.61</v>
      </c>
      <c r="AL53" s="76">
        <f>SUM(F53:H53)</f>
        <v>221057.77000000002</v>
      </c>
      <c r="AM53" s="31">
        <f>SUM(N53:Q53)</f>
        <v>-69732.289999999994</v>
      </c>
      <c r="AN53" s="21">
        <f t="shared" si="1"/>
        <v>290790.06</v>
      </c>
      <c r="AO53" s="15">
        <f>SUM(V53:AC53)</f>
        <v>730301.39999999991</v>
      </c>
      <c r="AP53" s="16">
        <f>SUM(AD53:AK53)</f>
        <v>571943.13</v>
      </c>
      <c r="AQ53" s="26">
        <f t="shared" si="2"/>
        <v>158358.2699999999</v>
      </c>
    </row>
    <row r="54" spans="1:43" x14ac:dyDescent="0.2">
      <c r="A54" t="s">
        <v>545</v>
      </c>
      <c r="B54" t="s">
        <v>546</v>
      </c>
      <c r="C54" s="71">
        <v>1799</v>
      </c>
      <c r="D54" s="58" t="s">
        <v>1314</v>
      </c>
      <c r="E54" s="249" t="s">
        <v>3265</v>
      </c>
      <c r="F54" s="89">
        <v>161437.51999999999</v>
      </c>
      <c r="H54" s="89">
        <v>195030.15</v>
      </c>
      <c r="J54" s="250">
        <v>5536.76</v>
      </c>
      <c r="K54" s="250">
        <v>98161.44</v>
      </c>
      <c r="O54" s="232">
        <v>21590</v>
      </c>
      <c r="Q54" s="416">
        <v>67.569999999999993</v>
      </c>
      <c r="T54" s="250">
        <v>-420933.18</v>
      </c>
      <c r="U54" s="73">
        <v>1911374.52</v>
      </c>
      <c r="X54" s="73">
        <v>438707.74</v>
      </c>
      <c r="Z54" s="73">
        <v>143.91999999999999</v>
      </c>
      <c r="AB54" s="90">
        <v>616540</v>
      </c>
      <c r="AC54" s="90">
        <v>65400</v>
      </c>
      <c r="AD54" s="90">
        <v>798540</v>
      </c>
      <c r="AG54" s="90">
        <v>142640.51999999999</v>
      </c>
      <c r="AH54" s="90">
        <v>25274.7</v>
      </c>
      <c r="AL54" s="76">
        <f>SUM(F54:H54)</f>
        <v>356467.67</v>
      </c>
      <c r="AM54" s="31">
        <f>SUM(N54:Q54)</f>
        <v>21657.57</v>
      </c>
      <c r="AN54" s="21">
        <f t="shared" si="1"/>
        <v>334810.09999999998</v>
      </c>
      <c r="AO54" s="15">
        <f>SUM(V54:AC54)</f>
        <v>1120791.6599999999</v>
      </c>
      <c r="AP54" s="16">
        <f>SUM(AD54:AK54)</f>
        <v>966455.22</v>
      </c>
      <c r="AQ54" s="26">
        <f t="shared" si="2"/>
        <v>154336.43999999994</v>
      </c>
    </row>
    <row r="55" spans="1:43" x14ac:dyDescent="0.2">
      <c r="A55" t="s">
        <v>549</v>
      </c>
      <c r="B55" t="s">
        <v>550</v>
      </c>
      <c r="C55" s="71">
        <v>2442</v>
      </c>
      <c r="D55" s="58" t="s">
        <v>1315</v>
      </c>
      <c r="E55" s="249" t="s">
        <v>3266</v>
      </c>
      <c r="F55" s="89">
        <v>395687.09</v>
      </c>
      <c r="H55" s="89">
        <v>50175.17</v>
      </c>
      <c r="J55" s="250">
        <v>95108.54</v>
      </c>
      <c r="K55" s="250">
        <v>124326.23</v>
      </c>
      <c r="O55" s="232">
        <v>32465</v>
      </c>
      <c r="Q55" s="416">
        <v>192.07</v>
      </c>
      <c r="U55" s="73">
        <v>1946410.43</v>
      </c>
      <c r="W55" s="73">
        <v>429.48</v>
      </c>
      <c r="X55" s="73">
        <v>400518.75</v>
      </c>
      <c r="AB55" s="90">
        <v>564522</v>
      </c>
      <c r="AC55" s="90">
        <v>7500</v>
      </c>
      <c r="AD55" s="90">
        <v>643362</v>
      </c>
      <c r="AG55" s="90">
        <v>181892.94</v>
      </c>
      <c r="AH55" s="90">
        <v>32218.12</v>
      </c>
      <c r="AL55" s="76">
        <f>SUM(F55:H55)</f>
        <v>445862.26</v>
      </c>
      <c r="AM55" s="31">
        <f>SUM(N55:Q55)</f>
        <v>32657.07</v>
      </c>
      <c r="AN55" s="21">
        <f t="shared" si="1"/>
        <v>413205.19</v>
      </c>
      <c r="AO55" s="15">
        <f>SUM(V55:AC55)</f>
        <v>972970.23</v>
      </c>
      <c r="AP55" s="16">
        <f>SUM(AD55:AK55)</f>
        <v>857473.05999999994</v>
      </c>
      <c r="AQ55" s="26">
        <f t="shared" si="2"/>
        <v>115497.17000000004</v>
      </c>
    </row>
    <row r="56" spans="1:43" x14ac:dyDescent="0.2">
      <c r="A56" t="s">
        <v>549</v>
      </c>
      <c r="B56" t="s">
        <v>550</v>
      </c>
      <c r="C56" s="71">
        <v>1417</v>
      </c>
      <c r="D56" s="58" t="s">
        <v>1316</v>
      </c>
      <c r="E56" s="249" t="s">
        <v>3267</v>
      </c>
      <c r="F56" s="89">
        <v>263935.28999999998</v>
      </c>
      <c r="H56" s="89">
        <v>45312.2</v>
      </c>
      <c r="J56" s="250">
        <v>350724.25</v>
      </c>
      <c r="K56" s="250">
        <v>85971.14</v>
      </c>
      <c r="O56" s="232">
        <v>21975</v>
      </c>
      <c r="Q56" s="416">
        <v>2500</v>
      </c>
      <c r="U56" s="73">
        <v>1372237.86</v>
      </c>
      <c r="X56" s="73">
        <v>464975.98</v>
      </c>
      <c r="Y56" s="73">
        <v>74200</v>
      </c>
      <c r="Z56" s="73">
        <v>428.66</v>
      </c>
      <c r="AB56" s="90">
        <v>287298</v>
      </c>
      <c r="AC56" s="90">
        <v>7500</v>
      </c>
      <c r="AD56" s="90">
        <v>294798</v>
      </c>
      <c r="AG56" s="90">
        <v>436103.85</v>
      </c>
      <c r="AH56" s="90">
        <v>92688.78</v>
      </c>
      <c r="AL56" s="76">
        <f>SUM(F56:H56)</f>
        <v>309247.49</v>
      </c>
      <c r="AM56" s="31">
        <f>SUM(N56:Q56)</f>
        <v>24475</v>
      </c>
      <c r="AN56" s="21">
        <f t="shared" si="1"/>
        <v>284772.49</v>
      </c>
      <c r="AO56" s="15">
        <f>SUM(V56:AC56)</f>
        <v>834402.64</v>
      </c>
      <c r="AP56" s="16">
        <f>SUM(AD56:AK56)</f>
        <v>823590.63</v>
      </c>
      <c r="AQ56" s="26">
        <f t="shared" si="2"/>
        <v>10812.010000000009</v>
      </c>
    </row>
    <row r="57" spans="1:43" x14ac:dyDescent="0.2">
      <c r="A57" t="s">
        <v>549</v>
      </c>
      <c r="B57" t="s">
        <v>550</v>
      </c>
      <c r="C57" s="71">
        <v>1301</v>
      </c>
      <c r="D57" s="58" t="s">
        <v>1317</v>
      </c>
      <c r="E57" s="249" t="s">
        <v>3268</v>
      </c>
      <c r="F57" s="89">
        <v>168391.75</v>
      </c>
      <c r="H57" s="89">
        <v>120806.89</v>
      </c>
      <c r="J57" s="250">
        <v>19155.75</v>
      </c>
      <c r="K57" s="250">
        <v>27602.5</v>
      </c>
      <c r="N57" s="232">
        <v>3000</v>
      </c>
      <c r="O57" s="232">
        <v>27465</v>
      </c>
      <c r="Q57" s="416">
        <v>2612.16</v>
      </c>
      <c r="U57" s="73">
        <v>1028783.07</v>
      </c>
      <c r="W57" s="73">
        <v>413.33</v>
      </c>
      <c r="X57" s="73">
        <v>610251.5</v>
      </c>
      <c r="AB57" s="90">
        <v>297216</v>
      </c>
      <c r="AC57" s="90">
        <v>6000</v>
      </c>
      <c r="AD57" s="90">
        <v>350256</v>
      </c>
      <c r="AG57" s="90">
        <v>475623.45</v>
      </c>
      <c r="AH57" s="90">
        <v>16626.43</v>
      </c>
      <c r="AL57" s="76">
        <f>SUM(F57:H57)</f>
        <v>289198.64</v>
      </c>
      <c r="AM57" s="31">
        <f>SUM(N57:Q57)</f>
        <v>33077.160000000003</v>
      </c>
      <c r="AN57" s="21">
        <f t="shared" si="1"/>
        <v>256121.48</v>
      </c>
      <c r="AO57" s="15">
        <f>SUM(V57:AC57)</f>
        <v>913880.83</v>
      </c>
      <c r="AP57" s="16">
        <f>SUM(AD57:AK57)</f>
        <v>842505.88</v>
      </c>
      <c r="AQ57" s="26">
        <f t="shared" si="2"/>
        <v>71374.949999999953</v>
      </c>
    </row>
    <row r="58" spans="1:43" x14ac:dyDescent="0.2">
      <c r="A58" t="s">
        <v>549</v>
      </c>
      <c r="B58" t="s">
        <v>550</v>
      </c>
      <c r="C58" s="71">
        <v>2427</v>
      </c>
      <c r="D58" s="58" t="s">
        <v>1318</v>
      </c>
      <c r="E58" s="249" t="s">
        <v>3269</v>
      </c>
      <c r="F58" s="89">
        <v>713538.72</v>
      </c>
      <c r="H58" s="89">
        <v>42242.61</v>
      </c>
      <c r="J58" s="250">
        <v>64984.04</v>
      </c>
      <c r="K58" s="250">
        <v>49387.76</v>
      </c>
      <c r="N58" s="232">
        <v>2000</v>
      </c>
      <c r="O58" s="232">
        <v>34933.410000000003</v>
      </c>
      <c r="Q58" s="416">
        <v>2719.65</v>
      </c>
      <c r="U58" s="73">
        <v>566631.65</v>
      </c>
      <c r="X58" s="73">
        <v>636008.41</v>
      </c>
      <c r="Y58" s="73">
        <v>98500</v>
      </c>
      <c r="Z58" s="73">
        <v>899.23</v>
      </c>
      <c r="AB58" s="90">
        <v>381638.79</v>
      </c>
      <c r="AC58" s="90">
        <v>7500</v>
      </c>
      <c r="AD58" s="90">
        <v>436178.79</v>
      </c>
      <c r="AG58" s="90">
        <v>479078.62</v>
      </c>
      <c r="AH58" s="90">
        <v>12193.77</v>
      </c>
      <c r="AL58" s="76">
        <f>SUM(F58:H58)</f>
        <v>755781.33</v>
      </c>
      <c r="AM58" s="31">
        <f>SUM(N58:Q58)</f>
        <v>39653.060000000005</v>
      </c>
      <c r="AN58" s="21">
        <f t="shared" si="1"/>
        <v>716128.2699999999</v>
      </c>
      <c r="AO58" s="15">
        <f>SUM(V58:AC58)</f>
        <v>1124546.43</v>
      </c>
      <c r="AP58" s="16">
        <f>SUM(AD58:AK58)</f>
        <v>927451.17999999993</v>
      </c>
      <c r="AQ58" s="26">
        <f t="shared" si="2"/>
        <v>197095.25</v>
      </c>
    </row>
    <row r="59" spans="1:43" x14ac:dyDescent="0.2">
      <c r="A59" t="s">
        <v>549</v>
      </c>
      <c r="B59" t="s">
        <v>550</v>
      </c>
      <c r="C59" s="71">
        <v>1385</v>
      </c>
      <c r="D59" s="58" t="s">
        <v>1319</v>
      </c>
      <c r="E59" s="249" t="s">
        <v>3270</v>
      </c>
      <c r="F59" s="89">
        <v>109098.62</v>
      </c>
      <c r="H59" s="89">
        <v>12244.2</v>
      </c>
      <c r="J59" s="250">
        <v>108733.56</v>
      </c>
      <c r="K59" s="250">
        <v>151370.09</v>
      </c>
      <c r="O59" s="232">
        <v>30195</v>
      </c>
      <c r="U59" s="73">
        <v>1787234.17</v>
      </c>
      <c r="X59" s="73">
        <v>318357.76000000001</v>
      </c>
      <c r="Z59" s="73">
        <v>146.74</v>
      </c>
      <c r="AB59" s="90">
        <v>434271.25</v>
      </c>
      <c r="AC59" s="90">
        <v>11340</v>
      </c>
      <c r="AD59" s="90">
        <v>397991.25</v>
      </c>
      <c r="AG59" s="90">
        <v>191744.28</v>
      </c>
      <c r="AH59" s="90">
        <v>69937.399999999994</v>
      </c>
      <c r="AL59" s="76">
        <f>SUM(F59:H59)</f>
        <v>121342.81999999999</v>
      </c>
      <c r="AM59" s="31">
        <f>SUM(N59:Q59)</f>
        <v>30195</v>
      </c>
      <c r="AN59" s="21">
        <f t="shared" si="1"/>
        <v>91147.819999999992</v>
      </c>
      <c r="AO59" s="15">
        <f>SUM(V59:AC59)</f>
        <v>764115.75</v>
      </c>
      <c r="AP59" s="16">
        <f>SUM(AD59:AK59)</f>
        <v>659672.93000000005</v>
      </c>
      <c r="AQ59" s="26">
        <f t="shared" si="2"/>
        <v>104442.81999999995</v>
      </c>
    </row>
    <row r="60" spans="1:43" x14ac:dyDescent="0.2">
      <c r="A60" t="s">
        <v>549</v>
      </c>
      <c r="B60" t="s">
        <v>550</v>
      </c>
      <c r="C60" s="71">
        <v>2740</v>
      </c>
      <c r="D60" s="58" t="s">
        <v>1320</v>
      </c>
      <c r="E60" s="249" t="s">
        <v>3271</v>
      </c>
      <c r="F60" s="89">
        <v>82540.55</v>
      </c>
      <c r="H60" s="89">
        <v>53454.33</v>
      </c>
      <c r="J60" s="250">
        <v>1994968.64</v>
      </c>
      <c r="K60" s="250">
        <v>35335.629999999997</v>
      </c>
      <c r="O60" s="232">
        <v>7575</v>
      </c>
      <c r="Q60" s="416">
        <v>7</v>
      </c>
      <c r="U60" s="73">
        <v>3909726.18</v>
      </c>
      <c r="X60" s="73">
        <v>324130.17</v>
      </c>
      <c r="Z60" s="73">
        <v>131.25</v>
      </c>
      <c r="AB60" s="90">
        <v>651084</v>
      </c>
      <c r="AC60" s="90">
        <v>11100</v>
      </c>
      <c r="AD60" s="90">
        <v>707364</v>
      </c>
      <c r="AG60" s="90">
        <v>240966.34</v>
      </c>
      <c r="AH60" s="90">
        <v>78383.240000000005</v>
      </c>
      <c r="AL60" s="76">
        <f>SUM(F60:H60)</f>
        <v>135994.88</v>
      </c>
      <c r="AM60" s="31">
        <f>SUM(N60:Q60)</f>
        <v>7582</v>
      </c>
      <c r="AN60" s="21">
        <f t="shared" si="1"/>
        <v>128412.88</v>
      </c>
      <c r="AO60" s="15">
        <f>SUM(V60:AC60)</f>
        <v>986445.41999999993</v>
      </c>
      <c r="AP60" s="16">
        <f>SUM(AD60:AK60)</f>
        <v>1026713.58</v>
      </c>
      <c r="AQ60" s="26">
        <f t="shared" si="2"/>
        <v>-40268.160000000033</v>
      </c>
    </row>
    <row r="61" spans="1:43" ht="15.75" customHeight="1" x14ac:dyDescent="0.2">
      <c r="A61" t="s">
        <v>549</v>
      </c>
      <c r="B61" t="s">
        <v>550</v>
      </c>
      <c r="C61" s="71">
        <v>4108</v>
      </c>
      <c r="D61" s="58" t="s">
        <v>1321</v>
      </c>
      <c r="E61" s="249" t="s">
        <v>3272</v>
      </c>
      <c r="F61" s="89">
        <v>395404.64</v>
      </c>
      <c r="H61" s="89">
        <v>32864.410000000003</v>
      </c>
      <c r="J61" s="250">
        <v>62890.12</v>
      </c>
      <c r="K61" s="250">
        <v>868418.23</v>
      </c>
      <c r="N61" s="232">
        <v>3000</v>
      </c>
      <c r="O61" s="232">
        <v>32695</v>
      </c>
      <c r="Q61" s="416">
        <v>28.03</v>
      </c>
      <c r="U61" s="73">
        <v>2469567.41</v>
      </c>
      <c r="W61" s="73">
        <v>6.41</v>
      </c>
      <c r="X61" s="73">
        <v>582447.61</v>
      </c>
      <c r="AB61" s="90">
        <v>714735</v>
      </c>
      <c r="AC61" s="90">
        <v>10000</v>
      </c>
      <c r="AD61" s="90">
        <v>774055</v>
      </c>
      <c r="AG61" s="90">
        <v>210307.92</v>
      </c>
      <c r="AH61" s="90">
        <v>94580.08</v>
      </c>
      <c r="AL61" s="76">
        <f>SUM(F61:H61)</f>
        <v>428269.05000000005</v>
      </c>
      <c r="AM61" s="31">
        <f>SUM(N61:Q61)</f>
        <v>35723.03</v>
      </c>
      <c r="AN61" s="21">
        <f t="shared" si="1"/>
        <v>392546.02</v>
      </c>
      <c r="AO61" s="15">
        <f>SUM(V61:AC61)</f>
        <v>1307189.02</v>
      </c>
      <c r="AP61" s="16">
        <f>SUM(AD61:AK61)</f>
        <v>1078943</v>
      </c>
      <c r="AQ61" s="26">
        <f t="shared" si="2"/>
        <v>228246.02000000002</v>
      </c>
    </row>
    <row r="62" spans="1:43" x14ac:dyDescent="0.2">
      <c r="A62" t="s">
        <v>549</v>
      </c>
      <c r="B62" t="s">
        <v>550</v>
      </c>
      <c r="C62" s="71">
        <v>2522</v>
      </c>
      <c r="D62" s="58" t="s">
        <v>1322</v>
      </c>
      <c r="E62" s="249" t="s">
        <v>3357</v>
      </c>
      <c r="F62" s="89">
        <v>208715.51</v>
      </c>
      <c r="H62" s="89">
        <v>82102.25</v>
      </c>
      <c r="J62" s="250">
        <v>335519.18</v>
      </c>
      <c r="K62" s="250">
        <v>115075.09</v>
      </c>
      <c r="N62" s="232">
        <v>3000</v>
      </c>
      <c r="O62" s="232">
        <v>24844.22</v>
      </c>
      <c r="Q62" s="416">
        <v>222.47</v>
      </c>
      <c r="S62" s="250">
        <v>-204294.74</v>
      </c>
      <c r="T62" s="250">
        <v>39216.730000000003</v>
      </c>
      <c r="U62" s="73">
        <v>2114448.44</v>
      </c>
      <c r="X62" s="73">
        <v>332892.05</v>
      </c>
      <c r="AB62" s="90">
        <v>641904.54</v>
      </c>
      <c r="AC62" s="90">
        <v>7500</v>
      </c>
      <c r="AD62" s="90">
        <v>710604.54</v>
      </c>
      <c r="AG62" s="90">
        <v>229438.14</v>
      </c>
      <c r="AH62" s="90">
        <v>73702.539999999994</v>
      </c>
      <c r="AK62" s="250">
        <v>7440</v>
      </c>
      <c r="AL62" s="76">
        <f>SUM(F62:H62)</f>
        <v>290817.76</v>
      </c>
      <c r="AM62" s="31">
        <f>SUM(N62:Q62)</f>
        <v>28066.690000000002</v>
      </c>
      <c r="AN62" s="21">
        <f t="shared" si="1"/>
        <v>262751.07</v>
      </c>
      <c r="AO62" s="15">
        <f>SUM(V62:AC62)</f>
        <v>982296.59000000008</v>
      </c>
      <c r="AP62" s="16">
        <f>SUM(AD62:AK62)</f>
        <v>1021185.2200000001</v>
      </c>
      <c r="AQ62" s="26">
        <f t="shared" si="2"/>
        <v>-38888.630000000005</v>
      </c>
    </row>
    <row r="63" spans="1:43" x14ac:dyDescent="0.2">
      <c r="A63" t="s">
        <v>549</v>
      </c>
      <c r="B63" t="s">
        <v>550</v>
      </c>
      <c r="C63" s="71">
        <v>1433</v>
      </c>
      <c r="D63" s="58" t="s">
        <v>1323</v>
      </c>
      <c r="E63" s="249" t="s">
        <v>3360</v>
      </c>
      <c r="F63" s="89">
        <v>174844.11</v>
      </c>
      <c r="H63" s="89">
        <v>12232.52</v>
      </c>
      <c r="J63" s="250">
        <v>1645357.86</v>
      </c>
      <c r="K63" s="250">
        <v>97482.19</v>
      </c>
      <c r="O63" s="232">
        <v>30995</v>
      </c>
      <c r="U63" s="73">
        <v>2791483.6</v>
      </c>
      <c r="X63" s="73">
        <v>372351.76</v>
      </c>
      <c r="Z63" s="73">
        <v>238.41</v>
      </c>
      <c r="AB63" s="90">
        <v>785600</v>
      </c>
      <c r="AC63" s="90">
        <v>9000</v>
      </c>
      <c r="AD63" s="90">
        <v>894920</v>
      </c>
      <c r="AG63" s="90">
        <v>205273.29</v>
      </c>
      <c r="AH63" s="90">
        <v>60024</v>
      </c>
      <c r="AL63" s="76">
        <f>SUM(F63:H63)</f>
        <v>187076.62999999998</v>
      </c>
      <c r="AM63" s="31">
        <f>SUM(N63:Q63)</f>
        <v>30995</v>
      </c>
      <c r="AN63" s="21">
        <f t="shared" si="1"/>
        <v>156081.62999999998</v>
      </c>
      <c r="AO63" s="15">
        <f>SUM(V63:AC63)</f>
        <v>1167190.17</v>
      </c>
      <c r="AP63" s="16">
        <f>SUM(AD63:AK63)</f>
        <v>1160217.29</v>
      </c>
      <c r="AQ63" s="26">
        <f t="shared" si="2"/>
        <v>6972.8799999998882</v>
      </c>
    </row>
    <row r="64" spans="1:43" x14ac:dyDescent="0.2">
      <c r="A64" t="s">
        <v>553</v>
      </c>
      <c r="B64" t="s">
        <v>554</v>
      </c>
      <c r="C64" s="71">
        <v>4846</v>
      </c>
      <c r="D64" s="58" t="s">
        <v>1324</v>
      </c>
      <c r="E64" s="249" t="s">
        <v>3273</v>
      </c>
      <c r="F64" s="89">
        <v>890635.48</v>
      </c>
      <c r="H64" s="89">
        <v>333357.03000000003</v>
      </c>
      <c r="J64" s="250">
        <v>292865.56</v>
      </c>
      <c r="K64" s="250">
        <v>207519.2</v>
      </c>
      <c r="O64" s="232">
        <v>9700</v>
      </c>
      <c r="P64" s="232">
        <v>35845</v>
      </c>
      <c r="T64" s="250">
        <v>389215.79</v>
      </c>
      <c r="U64" s="73">
        <v>1683662.57</v>
      </c>
      <c r="X64" s="73">
        <v>438447.56</v>
      </c>
      <c r="Y64" s="73">
        <v>6375</v>
      </c>
      <c r="Z64" s="73">
        <v>1020.68</v>
      </c>
      <c r="AB64" s="90">
        <v>1172272.5</v>
      </c>
      <c r="AC64" s="90">
        <v>116800</v>
      </c>
      <c r="AD64" s="90">
        <v>1261732.5</v>
      </c>
      <c r="AG64" s="90">
        <v>189925.03</v>
      </c>
      <c r="AH64" s="90">
        <v>26642.5</v>
      </c>
      <c r="AL64" s="76">
        <f>SUM(F64:H64)</f>
        <v>1223992.51</v>
      </c>
      <c r="AM64" s="31">
        <f>SUM(N64:Q64)</f>
        <v>45545</v>
      </c>
      <c r="AN64" s="21">
        <f t="shared" si="1"/>
        <v>1178447.51</v>
      </c>
      <c r="AO64" s="15">
        <f>SUM(V64:AC64)</f>
        <v>1734915.74</v>
      </c>
      <c r="AP64" s="16">
        <f>SUM(AD64:AK64)</f>
        <v>1478300.03</v>
      </c>
      <c r="AQ64" s="26">
        <f t="shared" si="2"/>
        <v>256615.70999999996</v>
      </c>
    </row>
    <row r="65" spans="1:43" x14ac:dyDescent="0.2">
      <c r="A65" t="s">
        <v>553</v>
      </c>
      <c r="B65" t="s">
        <v>554</v>
      </c>
      <c r="C65" s="71">
        <v>2013</v>
      </c>
      <c r="D65" s="58" t="s">
        <v>1325</v>
      </c>
      <c r="E65" s="249" t="s">
        <v>3274</v>
      </c>
      <c r="F65" s="89">
        <v>650074.28</v>
      </c>
      <c r="G65" s="89">
        <v>0</v>
      </c>
      <c r="H65" s="89">
        <v>48969.96</v>
      </c>
      <c r="J65" s="250">
        <v>14515.1</v>
      </c>
      <c r="K65" s="250">
        <v>293072.65000000002</v>
      </c>
      <c r="O65" s="232">
        <v>15550</v>
      </c>
      <c r="P65" s="232">
        <v>73800</v>
      </c>
      <c r="S65" s="250">
        <v>-239565.73</v>
      </c>
      <c r="T65" s="250">
        <v>31279.25</v>
      </c>
      <c r="U65" s="73">
        <v>1188971.67</v>
      </c>
      <c r="X65" s="73">
        <v>256643.77</v>
      </c>
      <c r="Z65" s="73">
        <v>797.41</v>
      </c>
      <c r="AB65" s="90">
        <v>377940.03</v>
      </c>
      <c r="AC65" s="90">
        <v>80119.94</v>
      </c>
      <c r="AD65" s="90">
        <v>529061.97</v>
      </c>
      <c r="AG65" s="90">
        <v>176557.51</v>
      </c>
      <c r="AH65" s="90">
        <v>55966.87</v>
      </c>
      <c r="AL65" s="76">
        <f>SUM(F65:H65)</f>
        <v>699044.24</v>
      </c>
      <c r="AM65" s="31">
        <f>SUM(N65:Q65)</f>
        <v>89350</v>
      </c>
      <c r="AN65" s="21">
        <f t="shared" si="1"/>
        <v>609694.24</v>
      </c>
      <c r="AO65" s="15">
        <f>SUM(V65:AC65)</f>
        <v>715501.14999999991</v>
      </c>
      <c r="AP65" s="16">
        <f>SUM(AD65:AK65)</f>
        <v>761586.35</v>
      </c>
      <c r="AQ65" s="26">
        <f t="shared" si="2"/>
        <v>-46085.20000000007</v>
      </c>
    </row>
    <row r="66" spans="1:43" x14ac:dyDescent="0.2">
      <c r="A66" t="s">
        <v>553</v>
      </c>
      <c r="B66" t="s">
        <v>554</v>
      </c>
      <c r="C66" s="71">
        <v>1672</v>
      </c>
      <c r="D66" s="58" t="s">
        <v>1326</v>
      </c>
      <c r="E66" s="249" t="s">
        <v>3275</v>
      </c>
      <c r="F66" s="89">
        <v>425133.81</v>
      </c>
      <c r="H66" s="89">
        <v>85721.74</v>
      </c>
      <c r="J66" s="250">
        <v>463125.94</v>
      </c>
      <c r="K66" s="250">
        <v>279353.53999999998</v>
      </c>
      <c r="O66" s="232">
        <v>16683.86</v>
      </c>
      <c r="T66" s="250">
        <v>245</v>
      </c>
      <c r="U66" s="73">
        <v>2121250.9300000002</v>
      </c>
      <c r="W66" s="73">
        <v>831.41</v>
      </c>
      <c r="X66" s="73">
        <v>360857.79</v>
      </c>
      <c r="Y66" s="73">
        <v>510</v>
      </c>
      <c r="AB66" s="90">
        <v>470490.5</v>
      </c>
      <c r="AC66" s="90">
        <v>17500</v>
      </c>
      <c r="AD66" s="90">
        <v>614896.5</v>
      </c>
      <c r="AF66" s="90">
        <v>960</v>
      </c>
      <c r="AG66" s="90">
        <v>201576.34</v>
      </c>
      <c r="AH66" s="90">
        <v>133412.12</v>
      </c>
      <c r="AL66" s="76">
        <f>SUM(F66:H66)</f>
        <v>510855.55</v>
      </c>
      <c r="AM66" s="31">
        <f>SUM(N66:Q66)</f>
        <v>16683.86</v>
      </c>
      <c r="AN66" s="21">
        <f t="shared" si="1"/>
        <v>494171.69</v>
      </c>
      <c r="AO66" s="15">
        <f>SUM(V66:AC66)</f>
        <v>850189.7</v>
      </c>
      <c r="AP66" s="16">
        <f>SUM(AD66:AK66)</f>
        <v>950844.96</v>
      </c>
      <c r="AQ66" s="26">
        <f t="shared" si="2"/>
        <v>-100655.26000000001</v>
      </c>
    </row>
    <row r="67" spans="1:43" x14ac:dyDescent="0.2">
      <c r="A67" t="s">
        <v>553</v>
      </c>
      <c r="B67" t="s">
        <v>554</v>
      </c>
      <c r="C67" s="71">
        <v>4546</v>
      </c>
      <c r="D67" s="58" t="s">
        <v>1327</v>
      </c>
      <c r="E67" s="249" t="s">
        <v>3276</v>
      </c>
      <c r="F67" s="89">
        <v>499938.08</v>
      </c>
      <c r="H67" s="89">
        <v>267926.7</v>
      </c>
      <c r="J67" s="250">
        <v>26900.3</v>
      </c>
      <c r="K67" s="250">
        <v>-149893.54999999999</v>
      </c>
      <c r="O67" s="232">
        <v>22620</v>
      </c>
      <c r="P67" s="232">
        <v>58700</v>
      </c>
      <c r="Q67" s="416">
        <v>100</v>
      </c>
      <c r="S67" s="250">
        <v>165092.32999999999</v>
      </c>
      <c r="T67" s="250">
        <v>2000.81</v>
      </c>
      <c r="U67" s="73">
        <v>1374864.38</v>
      </c>
      <c r="W67" s="73">
        <v>28.71</v>
      </c>
      <c r="X67" s="73">
        <v>631034.74</v>
      </c>
      <c r="Y67" s="73">
        <v>55500</v>
      </c>
      <c r="Z67" s="73">
        <v>449.58</v>
      </c>
      <c r="AB67" s="90">
        <v>596463.9</v>
      </c>
      <c r="AC67" s="90">
        <v>83200</v>
      </c>
      <c r="AD67" s="90">
        <v>823203.9</v>
      </c>
      <c r="AG67" s="90">
        <v>254075.02</v>
      </c>
      <c r="AH67" s="90">
        <v>67084.850000000006</v>
      </c>
      <c r="AL67" s="76">
        <f>SUM(F67:H67)</f>
        <v>767864.78</v>
      </c>
      <c r="AM67" s="31">
        <f>SUM(N67:Q67)</f>
        <v>81420</v>
      </c>
      <c r="AN67" s="21">
        <f t="shared" si="1"/>
        <v>686444.78</v>
      </c>
      <c r="AO67" s="15">
        <f>SUM(V67:AC67)</f>
        <v>1366676.93</v>
      </c>
      <c r="AP67" s="16">
        <f>SUM(AD67:AK67)</f>
        <v>1144363.77</v>
      </c>
      <c r="AQ67" s="26">
        <f t="shared" si="2"/>
        <v>222313.15999999992</v>
      </c>
    </row>
    <row r="68" spans="1:43" x14ac:dyDescent="0.2">
      <c r="A68" t="s">
        <v>553</v>
      </c>
      <c r="B68" t="s">
        <v>554</v>
      </c>
      <c r="C68" s="71">
        <v>3867</v>
      </c>
      <c r="D68" s="58" t="s">
        <v>1328</v>
      </c>
      <c r="E68" s="249" t="s">
        <v>3277</v>
      </c>
      <c r="F68" s="89">
        <v>847062.48</v>
      </c>
      <c r="H68" s="89">
        <v>56225.74</v>
      </c>
      <c r="J68" s="250">
        <v>263728.08</v>
      </c>
      <c r="K68" s="250">
        <v>977180.4</v>
      </c>
      <c r="O68" s="232">
        <v>61050</v>
      </c>
      <c r="P68" s="232">
        <v>620000</v>
      </c>
      <c r="T68" s="250">
        <v>1072340.18</v>
      </c>
      <c r="U68" s="73">
        <v>2680574.06</v>
      </c>
      <c r="X68" s="73">
        <v>1144263.3700000001</v>
      </c>
      <c r="Z68" s="73">
        <v>767.49</v>
      </c>
      <c r="AB68" s="90">
        <v>1494643.5</v>
      </c>
      <c r="AC68" s="90">
        <v>210200</v>
      </c>
      <c r="AD68" s="90">
        <v>1761343.5</v>
      </c>
      <c r="AG68" s="90">
        <v>243442.15</v>
      </c>
      <c r="AH68" s="90">
        <v>216911.7</v>
      </c>
      <c r="AL68" s="76">
        <f>SUM(F68:H68)</f>
        <v>903288.22</v>
      </c>
      <c r="AM68" s="31">
        <f>SUM(N68:Q68)</f>
        <v>681050</v>
      </c>
      <c r="AN68" s="21">
        <f t="shared" si="1"/>
        <v>222238.21999999997</v>
      </c>
      <c r="AO68" s="15">
        <f>SUM(V68:AC68)</f>
        <v>2849874.3600000003</v>
      </c>
      <c r="AP68" s="16">
        <f>SUM(AD68:AK68)</f>
        <v>2221697.35</v>
      </c>
      <c r="AQ68" s="26">
        <f t="shared" si="2"/>
        <v>628177.01000000024</v>
      </c>
    </row>
    <row r="69" spans="1:43" x14ac:dyDescent="0.2">
      <c r="A69" t="s">
        <v>553</v>
      </c>
      <c r="B69" t="s">
        <v>554</v>
      </c>
      <c r="C69" s="71">
        <v>2282</v>
      </c>
      <c r="D69" s="58" t="s">
        <v>1329</v>
      </c>
      <c r="E69" s="249" t="s">
        <v>3278</v>
      </c>
      <c r="F69" s="89">
        <v>921512.42</v>
      </c>
      <c r="G69" s="89">
        <v>5000</v>
      </c>
      <c r="H69" s="89">
        <v>206651.96</v>
      </c>
      <c r="J69" s="250">
        <v>12217.75</v>
      </c>
      <c r="K69" s="250">
        <v>115116.64</v>
      </c>
      <c r="O69" s="232">
        <v>5850</v>
      </c>
      <c r="P69" s="232">
        <v>4020</v>
      </c>
      <c r="Q69" s="416">
        <v>1703</v>
      </c>
      <c r="R69" s="250">
        <v>5000</v>
      </c>
      <c r="T69" s="250">
        <v>-7416.8</v>
      </c>
      <c r="U69" s="73">
        <v>2191965</v>
      </c>
      <c r="X69" s="73">
        <v>341562.34</v>
      </c>
      <c r="Y69" s="73">
        <v>74000</v>
      </c>
      <c r="Z69" s="73">
        <v>1005.26</v>
      </c>
      <c r="AB69" s="90">
        <v>544980</v>
      </c>
      <c r="AC69" s="90">
        <v>76800</v>
      </c>
      <c r="AD69" s="90">
        <v>679002</v>
      </c>
      <c r="AE69" s="90">
        <v>3770</v>
      </c>
      <c r="AF69" s="90">
        <v>3680</v>
      </c>
      <c r="AG69" s="90">
        <v>185941.18</v>
      </c>
      <c r="AH69" s="90">
        <v>13092.31</v>
      </c>
      <c r="AL69" s="76">
        <f>SUM(F69:H69)</f>
        <v>1133164.3800000001</v>
      </c>
      <c r="AM69" s="31">
        <f>SUM(N69:Q69)</f>
        <v>11573</v>
      </c>
      <c r="AN69" s="21">
        <f t="shared" ref="AN69:AN132" si="3">AL69-AM69</f>
        <v>1121591.3800000001</v>
      </c>
      <c r="AO69" s="15">
        <f>SUM(V69:AC69)</f>
        <v>1038347.6000000001</v>
      </c>
      <c r="AP69" s="16">
        <f>SUM(AD69:AK69)</f>
        <v>885485.49</v>
      </c>
      <c r="AQ69" s="26">
        <f t="shared" ref="AQ69:AQ132" si="4">AO69-AP69</f>
        <v>152862.1100000001</v>
      </c>
    </row>
    <row r="70" spans="1:43" x14ac:dyDescent="0.2">
      <c r="A70" t="s">
        <v>553</v>
      </c>
      <c r="B70" t="s">
        <v>554</v>
      </c>
      <c r="C70" s="71">
        <v>2718</v>
      </c>
      <c r="D70" s="58" t="s">
        <v>1330</v>
      </c>
      <c r="E70" s="249" t="s">
        <v>3279</v>
      </c>
      <c r="F70" s="89">
        <v>761069.99</v>
      </c>
      <c r="H70" s="89">
        <v>76627.460000000006</v>
      </c>
      <c r="J70" s="250">
        <v>28254.48</v>
      </c>
      <c r="K70" s="250">
        <v>322246.2</v>
      </c>
      <c r="O70" s="232">
        <v>8273.74</v>
      </c>
      <c r="T70" s="250">
        <v>-628643.16</v>
      </c>
      <c r="U70" s="73">
        <v>1302561.3500000001</v>
      </c>
      <c r="X70" s="73">
        <v>1477111.07</v>
      </c>
      <c r="Y70" s="73">
        <v>6660</v>
      </c>
      <c r="Z70" s="73">
        <v>31.39</v>
      </c>
      <c r="AB70" s="90">
        <v>781419.14</v>
      </c>
      <c r="AD70" s="90">
        <v>915195.14</v>
      </c>
      <c r="AF70" s="90">
        <v>660</v>
      </c>
      <c r="AG70" s="90">
        <v>346239.75</v>
      </c>
      <c r="AH70" s="90">
        <v>77284.53</v>
      </c>
      <c r="AL70" s="76">
        <f>SUM(F70:H70)</f>
        <v>837697.45</v>
      </c>
      <c r="AM70" s="31">
        <f>SUM(N70:Q70)</f>
        <v>8273.74</v>
      </c>
      <c r="AN70" s="21">
        <f t="shared" si="3"/>
        <v>829423.71</v>
      </c>
      <c r="AO70" s="15">
        <f>SUM(V70:AC70)</f>
        <v>2265221.6</v>
      </c>
      <c r="AP70" s="16">
        <f>SUM(AD70:AK70)</f>
        <v>1339379.4200000002</v>
      </c>
      <c r="AQ70" s="26">
        <f t="shared" si="4"/>
        <v>925842.17999999993</v>
      </c>
    </row>
    <row r="71" spans="1:43" x14ac:dyDescent="0.2">
      <c r="A71" t="s">
        <v>553</v>
      </c>
      <c r="B71" t="s">
        <v>554</v>
      </c>
      <c r="C71" s="71">
        <v>4883</v>
      </c>
      <c r="D71" s="58" t="s">
        <v>1331</v>
      </c>
      <c r="E71" s="249" t="s">
        <v>3280</v>
      </c>
      <c r="F71" s="89">
        <v>1061550.3799999999</v>
      </c>
      <c r="H71" s="89">
        <v>76886.13</v>
      </c>
      <c r="J71" s="250">
        <v>370851.48</v>
      </c>
      <c r="K71" s="250">
        <v>162877.31</v>
      </c>
      <c r="O71" s="232">
        <v>5850</v>
      </c>
      <c r="P71" s="232">
        <v>146450</v>
      </c>
      <c r="T71" s="250">
        <v>440645.18</v>
      </c>
      <c r="U71" s="73">
        <v>1726865.73</v>
      </c>
      <c r="W71" s="73">
        <v>1003.58</v>
      </c>
      <c r="X71" s="73">
        <v>450422.38</v>
      </c>
      <c r="Y71" s="73">
        <v>30000</v>
      </c>
      <c r="AB71" s="90">
        <v>733707.5</v>
      </c>
      <c r="AC71" s="90">
        <v>120800</v>
      </c>
      <c r="AD71" s="90">
        <v>935847.5</v>
      </c>
      <c r="AG71" s="90">
        <v>239553.08</v>
      </c>
      <c r="AH71" s="90">
        <v>41798.65</v>
      </c>
      <c r="AL71" s="76">
        <f>SUM(F71:H71)</f>
        <v>1138436.5099999998</v>
      </c>
      <c r="AM71" s="31">
        <f>SUM(N71:Q71)</f>
        <v>152300</v>
      </c>
      <c r="AN71" s="21">
        <f t="shared" si="3"/>
        <v>986136.50999999978</v>
      </c>
      <c r="AO71" s="15">
        <f>SUM(V71:AC71)</f>
        <v>1335933.46</v>
      </c>
      <c r="AP71" s="16">
        <f>SUM(AD71:AK71)</f>
        <v>1217199.23</v>
      </c>
      <c r="AQ71" s="26">
        <f t="shared" si="4"/>
        <v>118734.22999999998</v>
      </c>
    </row>
    <row r="72" spans="1:43" x14ac:dyDescent="0.2">
      <c r="A72" t="s">
        <v>553</v>
      </c>
      <c r="B72" t="s">
        <v>554</v>
      </c>
      <c r="C72" s="71">
        <v>4275</v>
      </c>
      <c r="D72" s="58" t="s">
        <v>1332</v>
      </c>
      <c r="E72" s="249" t="s">
        <v>3281</v>
      </c>
      <c r="F72" s="89">
        <v>427222.23</v>
      </c>
      <c r="H72" s="89">
        <v>171614.46</v>
      </c>
      <c r="J72" s="250">
        <v>217905.43</v>
      </c>
      <c r="K72" s="250">
        <v>121442.69</v>
      </c>
      <c r="O72" s="232">
        <v>6150</v>
      </c>
      <c r="P72" s="232">
        <v>44850</v>
      </c>
      <c r="T72" s="250">
        <v>359352.29</v>
      </c>
      <c r="U72" s="73">
        <v>1340923.19</v>
      </c>
      <c r="X72" s="73">
        <v>254991.83</v>
      </c>
      <c r="Y72" s="73">
        <v>31500</v>
      </c>
      <c r="Z72" s="73">
        <v>553.42999999999995</v>
      </c>
      <c r="AB72" s="90">
        <v>951797.3</v>
      </c>
      <c r="AC72" s="90">
        <v>132000</v>
      </c>
      <c r="AD72" s="90">
        <v>1156937.3</v>
      </c>
      <c r="AE72" s="90">
        <v>7800</v>
      </c>
      <c r="AG72" s="90">
        <v>330481.09000000003</v>
      </c>
      <c r="AH72" s="90">
        <v>84011.06</v>
      </c>
      <c r="AL72" s="76">
        <f>SUM(F72:H72)</f>
        <v>598836.68999999994</v>
      </c>
      <c r="AM72" s="31">
        <f>SUM(N72:Q72)</f>
        <v>51000</v>
      </c>
      <c r="AN72" s="21">
        <f t="shared" si="3"/>
        <v>547836.68999999994</v>
      </c>
      <c r="AO72" s="15">
        <f>SUM(V72:AC72)</f>
        <v>1370842.56</v>
      </c>
      <c r="AP72" s="16">
        <f>SUM(AD72:AK72)</f>
        <v>1579229.4500000002</v>
      </c>
      <c r="AQ72" s="26">
        <f t="shared" si="4"/>
        <v>-208386.89000000013</v>
      </c>
    </row>
    <row r="73" spans="1:43" x14ac:dyDescent="0.2">
      <c r="A73" t="s">
        <v>553</v>
      </c>
      <c r="B73" t="s">
        <v>554</v>
      </c>
      <c r="C73" s="71">
        <v>3121</v>
      </c>
      <c r="D73" s="58" t="s">
        <v>1333</v>
      </c>
      <c r="E73" s="249" t="s">
        <v>3282</v>
      </c>
      <c r="F73" s="89">
        <v>836641.89</v>
      </c>
      <c r="H73" s="89">
        <v>148492.70000000001</v>
      </c>
      <c r="J73" s="250">
        <v>644454.52</v>
      </c>
      <c r="K73" s="250">
        <v>156875.15</v>
      </c>
      <c r="O73" s="232">
        <v>6966.28</v>
      </c>
      <c r="T73" s="250">
        <v>183693.9</v>
      </c>
      <c r="U73" s="73">
        <v>1494202.14</v>
      </c>
      <c r="X73" s="73">
        <v>516236.53</v>
      </c>
      <c r="Y73" s="73">
        <v>41000</v>
      </c>
      <c r="Z73" s="73">
        <v>1586.71</v>
      </c>
      <c r="AB73" s="90">
        <v>737539.8</v>
      </c>
      <c r="AC73" s="90">
        <v>111900</v>
      </c>
      <c r="AD73" s="90">
        <v>906205.8</v>
      </c>
      <c r="AG73" s="90">
        <v>247361.71</v>
      </c>
      <c r="AH73" s="90">
        <v>114144.54</v>
      </c>
      <c r="AL73" s="76">
        <f>SUM(F73:H73)</f>
        <v>985134.59000000008</v>
      </c>
      <c r="AM73" s="31">
        <f>SUM(N73:Q73)</f>
        <v>6966.28</v>
      </c>
      <c r="AN73" s="21">
        <f t="shared" si="3"/>
        <v>978168.31</v>
      </c>
      <c r="AO73" s="15">
        <f>SUM(V73:AC73)</f>
        <v>1408263.04</v>
      </c>
      <c r="AP73" s="16">
        <f>SUM(AD73:AK73)</f>
        <v>1267712.05</v>
      </c>
      <c r="AQ73" s="26">
        <f t="shared" si="4"/>
        <v>140550.99</v>
      </c>
    </row>
    <row r="74" spans="1:43" x14ac:dyDescent="0.2">
      <c r="A74" t="s">
        <v>553</v>
      </c>
      <c r="B74" t="s">
        <v>554</v>
      </c>
      <c r="C74" s="71">
        <v>1601</v>
      </c>
      <c r="D74" s="58" t="s">
        <v>1334</v>
      </c>
      <c r="E74" s="249" t="s">
        <v>3283</v>
      </c>
      <c r="F74" s="89">
        <v>814190.55</v>
      </c>
      <c r="H74" s="89">
        <v>101130.95</v>
      </c>
      <c r="J74" s="250">
        <v>1957749.12</v>
      </c>
      <c r="K74" s="250">
        <v>288345.87</v>
      </c>
      <c r="O74" s="232">
        <v>6183</v>
      </c>
      <c r="P74" s="232">
        <v>76106.899999999994</v>
      </c>
      <c r="Q74" s="416">
        <v>275.7</v>
      </c>
      <c r="T74" s="250">
        <v>64865.17</v>
      </c>
      <c r="U74" s="73">
        <v>464694.52</v>
      </c>
      <c r="X74" s="73">
        <v>292515.71000000002</v>
      </c>
      <c r="Y74" s="73">
        <v>44293.1</v>
      </c>
      <c r="Z74" s="73">
        <v>931.27</v>
      </c>
      <c r="AB74" s="90">
        <v>705067.8</v>
      </c>
      <c r="AC74" s="90">
        <v>75200</v>
      </c>
      <c r="AD74" s="90">
        <v>846699.8</v>
      </c>
      <c r="AG74" s="90">
        <v>193519.37</v>
      </c>
      <c r="AH74" s="90">
        <v>104840.43</v>
      </c>
      <c r="AL74" s="76">
        <f>SUM(F74:H74)</f>
        <v>915321.5</v>
      </c>
      <c r="AM74" s="31">
        <f>SUM(N74:Q74)</f>
        <v>82565.599999999991</v>
      </c>
      <c r="AN74" s="21">
        <f t="shared" si="3"/>
        <v>832755.9</v>
      </c>
      <c r="AO74" s="15">
        <f>SUM(V74:AC74)</f>
        <v>1118007.8800000001</v>
      </c>
      <c r="AP74" s="16">
        <f>SUM(AD74:AK74)</f>
        <v>1145059.6000000001</v>
      </c>
      <c r="AQ74" s="26">
        <f t="shared" si="4"/>
        <v>-27051.719999999972</v>
      </c>
    </row>
    <row r="75" spans="1:43" x14ac:dyDescent="0.2">
      <c r="A75" t="s">
        <v>553</v>
      </c>
      <c r="B75" t="s">
        <v>554</v>
      </c>
      <c r="C75" s="71">
        <v>4298</v>
      </c>
      <c r="D75" s="58" t="s">
        <v>1335</v>
      </c>
      <c r="E75" s="249" t="s">
        <v>3284</v>
      </c>
      <c r="F75" s="89">
        <v>851366.48</v>
      </c>
      <c r="H75" s="89">
        <v>112108.77</v>
      </c>
      <c r="J75" s="250">
        <v>1157484.3600000001</v>
      </c>
      <c r="K75" s="250">
        <v>166487.95000000001</v>
      </c>
      <c r="O75" s="232">
        <v>13320.92</v>
      </c>
      <c r="P75" s="232">
        <v>175000</v>
      </c>
      <c r="Q75" s="416">
        <v>0</v>
      </c>
      <c r="T75" s="250">
        <v>383146.26</v>
      </c>
      <c r="U75" s="73">
        <v>961521.58</v>
      </c>
      <c r="X75" s="73">
        <v>186310.67</v>
      </c>
      <c r="Z75" s="73">
        <v>737.62</v>
      </c>
      <c r="AB75" s="90">
        <v>848625.3</v>
      </c>
      <c r="AC75" s="90">
        <v>154600</v>
      </c>
      <c r="AD75" s="90">
        <v>1042675.3</v>
      </c>
      <c r="AG75" s="90">
        <v>164468.06</v>
      </c>
      <c r="AH75" s="90">
        <v>111327.22</v>
      </c>
      <c r="AL75" s="76">
        <f>SUM(F75:H75)</f>
        <v>963475.25</v>
      </c>
      <c r="AM75" s="31">
        <f>SUM(N75:Q75)</f>
        <v>188320.92</v>
      </c>
      <c r="AN75" s="21">
        <f t="shared" si="3"/>
        <v>775154.33</v>
      </c>
      <c r="AO75" s="15">
        <f>SUM(V75:AC75)</f>
        <v>1190273.5900000001</v>
      </c>
      <c r="AP75" s="16">
        <f>SUM(AD75:AK75)</f>
        <v>1318470.58</v>
      </c>
      <c r="AQ75" s="26">
        <f t="shared" si="4"/>
        <v>-128196.98999999999</v>
      </c>
    </row>
    <row r="76" spans="1:43" x14ac:dyDescent="0.2">
      <c r="A76" t="s">
        <v>553</v>
      </c>
      <c r="B76" t="s">
        <v>554</v>
      </c>
      <c r="C76" s="71">
        <v>4211</v>
      </c>
      <c r="D76" s="58" t="s">
        <v>1336</v>
      </c>
      <c r="E76" s="249" t="s">
        <v>3285</v>
      </c>
      <c r="F76" s="89">
        <v>951328.8</v>
      </c>
      <c r="H76" s="89">
        <v>82392.77</v>
      </c>
      <c r="J76" s="250">
        <v>1509712.1</v>
      </c>
      <c r="K76" s="250">
        <v>395262.27</v>
      </c>
      <c r="O76" s="232">
        <v>22350</v>
      </c>
      <c r="P76" s="232">
        <v>206140</v>
      </c>
      <c r="Q76" s="416">
        <v>187.1</v>
      </c>
      <c r="T76" s="250">
        <v>20312.14</v>
      </c>
      <c r="U76" s="73">
        <v>2317512.06</v>
      </c>
      <c r="X76" s="73">
        <v>413644.9</v>
      </c>
      <c r="Y76" s="73">
        <v>37700</v>
      </c>
      <c r="Z76" s="73">
        <v>130.72</v>
      </c>
      <c r="AB76" s="90">
        <v>523716.7</v>
      </c>
      <c r="AC76" s="90">
        <v>142600</v>
      </c>
      <c r="AD76" s="90">
        <v>782046.7</v>
      </c>
      <c r="AG76" s="90">
        <v>249460.16</v>
      </c>
      <c r="AH76" s="90">
        <v>46653.14</v>
      </c>
      <c r="AL76" s="76">
        <f>SUM(F76:H76)</f>
        <v>1033721.5700000001</v>
      </c>
      <c r="AM76" s="31">
        <f>SUM(N76:Q76)</f>
        <v>228677.1</v>
      </c>
      <c r="AN76" s="21">
        <f t="shared" si="3"/>
        <v>805044.47000000009</v>
      </c>
      <c r="AO76" s="15">
        <f>SUM(V76:AC76)</f>
        <v>1117792.32</v>
      </c>
      <c r="AP76" s="16">
        <f>SUM(AD76:AK76)</f>
        <v>1078160</v>
      </c>
      <c r="AQ76" s="26">
        <f t="shared" si="4"/>
        <v>39632.320000000065</v>
      </c>
    </row>
    <row r="77" spans="1:43" x14ac:dyDescent="0.2">
      <c r="A77" t="s">
        <v>553</v>
      </c>
      <c r="B77" t="s">
        <v>554</v>
      </c>
      <c r="C77" s="71">
        <v>3166</v>
      </c>
      <c r="D77" s="58" t="s">
        <v>1337</v>
      </c>
      <c r="E77" s="249" t="s">
        <v>3286</v>
      </c>
      <c r="F77" s="89">
        <v>790469.62</v>
      </c>
      <c r="H77" s="89">
        <v>60312.42</v>
      </c>
      <c r="J77" s="250">
        <v>478989</v>
      </c>
      <c r="K77" s="250">
        <v>173222.74</v>
      </c>
      <c r="O77" s="232">
        <v>33711.47</v>
      </c>
      <c r="P77" s="232">
        <v>428560</v>
      </c>
      <c r="Q77" s="416">
        <v>240.4</v>
      </c>
      <c r="T77" s="250">
        <v>442918.59</v>
      </c>
      <c r="U77" s="73">
        <v>2233839.69</v>
      </c>
      <c r="X77" s="73">
        <v>325310.61</v>
      </c>
      <c r="Z77" s="73">
        <v>845.63</v>
      </c>
      <c r="AB77" s="90">
        <v>673711.48</v>
      </c>
      <c r="AC77" s="90">
        <v>114200</v>
      </c>
      <c r="AD77" s="90">
        <v>803839.48</v>
      </c>
      <c r="AG77" s="90">
        <v>246049.71</v>
      </c>
      <c r="AH77" s="90">
        <v>89283.61</v>
      </c>
      <c r="AL77" s="76">
        <f>SUM(F77:H77)</f>
        <v>850782.04</v>
      </c>
      <c r="AM77" s="31">
        <f>SUM(N77:Q77)</f>
        <v>462511.87</v>
      </c>
      <c r="AN77" s="21">
        <f t="shared" si="3"/>
        <v>388270.17000000004</v>
      </c>
      <c r="AO77" s="15">
        <f>SUM(V77:AC77)</f>
        <v>1114067.72</v>
      </c>
      <c r="AP77" s="16">
        <f>SUM(AD77:AK77)</f>
        <v>1139172.8</v>
      </c>
      <c r="AQ77" s="26">
        <f t="shared" si="4"/>
        <v>-25105.080000000075</v>
      </c>
    </row>
    <row r="78" spans="1:43" x14ac:dyDescent="0.2">
      <c r="A78" t="s">
        <v>553</v>
      </c>
      <c r="B78" t="s">
        <v>554</v>
      </c>
      <c r="C78" s="71">
        <v>2186</v>
      </c>
      <c r="D78" s="58" t="s">
        <v>1338</v>
      </c>
      <c r="E78" s="249" t="s">
        <v>3358</v>
      </c>
      <c r="F78" s="89">
        <v>687451.09</v>
      </c>
      <c r="H78" s="89">
        <v>62521.279999999999</v>
      </c>
      <c r="J78" s="250">
        <v>223104.64000000001</v>
      </c>
      <c r="K78" s="250">
        <v>510444.36</v>
      </c>
      <c r="O78" s="232">
        <v>31350</v>
      </c>
      <c r="Q78" s="416">
        <v>152.59</v>
      </c>
      <c r="T78" s="250">
        <v>35917.410000000003</v>
      </c>
      <c r="U78" s="73">
        <v>2560558.21</v>
      </c>
      <c r="X78" s="73">
        <v>316677.26</v>
      </c>
      <c r="Y78" s="73">
        <v>22000</v>
      </c>
      <c r="Z78" s="73">
        <v>31.95</v>
      </c>
      <c r="AB78" s="90">
        <v>695830</v>
      </c>
      <c r="AC78" s="90">
        <v>-9600</v>
      </c>
      <c r="AD78" s="90">
        <v>790827</v>
      </c>
      <c r="AG78" s="90">
        <v>199024.32</v>
      </c>
      <c r="AH78" s="90">
        <v>58919.42</v>
      </c>
      <c r="AL78" s="76">
        <f>SUM(F78:H78)</f>
        <v>749972.37</v>
      </c>
      <c r="AM78" s="31">
        <f>SUM(N78:Q78)</f>
        <v>31502.59</v>
      </c>
      <c r="AN78" s="21">
        <f t="shared" si="3"/>
        <v>718469.78</v>
      </c>
      <c r="AO78" s="15">
        <f>SUM(V78:AC78)</f>
        <v>1024939.21</v>
      </c>
      <c r="AP78" s="16">
        <f>SUM(AD78:AK78)</f>
        <v>1048770.74</v>
      </c>
      <c r="AQ78" s="26">
        <f t="shared" si="4"/>
        <v>-23831.530000000028</v>
      </c>
    </row>
    <row r="79" spans="1:43" x14ac:dyDescent="0.2">
      <c r="A79" t="s">
        <v>557</v>
      </c>
      <c r="B79" t="s">
        <v>558</v>
      </c>
      <c r="C79" s="71">
        <v>3311</v>
      </c>
      <c r="D79" s="58" t="s">
        <v>1339</v>
      </c>
      <c r="E79" s="249" t="s">
        <v>3287</v>
      </c>
      <c r="F79" s="89">
        <v>231307.78</v>
      </c>
      <c r="H79" s="89">
        <v>30058.39</v>
      </c>
      <c r="J79" s="250">
        <v>383923.25</v>
      </c>
      <c r="K79" s="250">
        <v>676750.81</v>
      </c>
      <c r="O79" s="232">
        <v>-36925.760000000002</v>
      </c>
      <c r="T79" s="250">
        <v>22471.66</v>
      </c>
      <c r="U79" s="73">
        <v>1212676.51</v>
      </c>
      <c r="X79" s="73">
        <v>545279.32999999996</v>
      </c>
      <c r="Z79" s="73">
        <v>334.87</v>
      </c>
      <c r="AB79" s="90">
        <v>833160</v>
      </c>
      <c r="AC79" s="90">
        <v>54000</v>
      </c>
      <c r="AD79" s="90">
        <v>1070264</v>
      </c>
      <c r="AF79" s="90">
        <v>40111.360000000001</v>
      </c>
      <c r="AG79" s="90">
        <v>131749.64000000001</v>
      </c>
      <c r="AH79" s="90">
        <v>21932.18</v>
      </c>
      <c r="AK79" s="250">
        <v>30001</v>
      </c>
      <c r="AL79" s="76">
        <f>SUM(F79:H79)</f>
        <v>261366.16999999998</v>
      </c>
      <c r="AM79" s="31">
        <f>SUM(N79:Q79)</f>
        <v>-36925.760000000002</v>
      </c>
      <c r="AN79" s="21">
        <f t="shared" si="3"/>
        <v>298291.93</v>
      </c>
      <c r="AO79" s="15">
        <f>SUM(V79:AC79)</f>
        <v>1432774.2</v>
      </c>
      <c r="AP79" s="16">
        <f>SUM(AD79:AK79)</f>
        <v>1294058.18</v>
      </c>
      <c r="AQ79" s="26">
        <f t="shared" si="4"/>
        <v>138716.02000000002</v>
      </c>
    </row>
    <row r="80" spans="1:43" x14ac:dyDescent="0.2">
      <c r="A80" t="s">
        <v>557</v>
      </c>
      <c r="B80" t="s">
        <v>558</v>
      </c>
      <c r="C80" s="71">
        <v>2139</v>
      </c>
      <c r="D80" s="58" t="s">
        <v>1340</v>
      </c>
      <c r="E80" s="249" t="s">
        <v>3288</v>
      </c>
      <c r="F80" s="89">
        <v>351469.85</v>
      </c>
      <c r="H80" s="89">
        <v>61072.31</v>
      </c>
      <c r="J80" s="250">
        <v>116445.3</v>
      </c>
      <c r="K80" s="250">
        <v>166117.49</v>
      </c>
      <c r="O80" s="232">
        <v>203370</v>
      </c>
      <c r="P80" s="232">
        <v>153100</v>
      </c>
      <c r="T80" s="250">
        <v>-1162542.96</v>
      </c>
      <c r="U80" s="73">
        <v>1431387.54</v>
      </c>
      <c r="X80" s="73">
        <v>510178.67</v>
      </c>
      <c r="Z80" s="73">
        <v>15.76</v>
      </c>
      <c r="AB80" s="90">
        <v>849780</v>
      </c>
      <c r="AD80" s="90">
        <v>1005800</v>
      </c>
      <c r="AG80" s="90">
        <v>206104.86</v>
      </c>
      <c r="AH80" s="90">
        <v>69469.399999999994</v>
      </c>
      <c r="AL80" s="76">
        <f>SUM(F80:H80)</f>
        <v>412542.16</v>
      </c>
      <c r="AM80" s="31">
        <f>SUM(N80:Q80)</f>
        <v>356470</v>
      </c>
      <c r="AN80" s="21">
        <f t="shared" si="3"/>
        <v>56072.159999999974</v>
      </c>
      <c r="AO80" s="15">
        <f>SUM(V80:AC80)</f>
        <v>1359974.43</v>
      </c>
      <c r="AP80" s="16">
        <f>SUM(AD80:AK80)</f>
        <v>1281374.2599999998</v>
      </c>
      <c r="AQ80" s="26">
        <f t="shared" si="4"/>
        <v>78600.170000000158</v>
      </c>
    </row>
    <row r="81" spans="1:43" x14ac:dyDescent="0.2">
      <c r="A81" t="s">
        <v>557</v>
      </c>
      <c r="B81" t="s">
        <v>558</v>
      </c>
      <c r="C81" s="71">
        <v>4074</v>
      </c>
      <c r="D81" s="58" t="s">
        <v>1341</v>
      </c>
      <c r="E81" s="249" t="s">
        <v>3289</v>
      </c>
      <c r="F81" s="89">
        <v>755837.54</v>
      </c>
      <c r="H81" s="89">
        <v>26752.799999999999</v>
      </c>
      <c r="J81" s="250">
        <v>385007.89</v>
      </c>
      <c r="K81" s="250">
        <v>776626.24</v>
      </c>
      <c r="N81" s="232">
        <v>0</v>
      </c>
      <c r="O81" s="232">
        <v>88264.62</v>
      </c>
      <c r="P81" s="232">
        <v>194740</v>
      </c>
      <c r="Q81" s="416">
        <v>1405.67</v>
      </c>
      <c r="T81" s="250">
        <v>-372161.7</v>
      </c>
      <c r="U81" s="73">
        <v>2041384.85</v>
      </c>
      <c r="X81" s="73">
        <v>546593.81000000006</v>
      </c>
      <c r="Z81" s="73">
        <v>676.86</v>
      </c>
      <c r="AB81" s="90">
        <v>752880</v>
      </c>
      <c r="AC81" s="90">
        <v>58800</v>
      </c>
      <c r="AD81" s="90">
        <v>1006469.92</v>
      </c>
      <c r="AF81" s="90">
        <v>20707</v>
      </c>
      <c r="AG81" s="90">
        <v>166875.35</v>
      </c>
      <c r="AH81" s="90">
        <v>81881.75</v>
      </c>
      <c r="AK81" s="250">
        <v>30000</v>
      </c>
      <c r="AL81" s="76">
        <f>SUM(F81:H81)</f>
        <v>782590.34000000008</v>
      </c>
      <c r="AM81" s="31">
        <f>SUM(N81:Q81)</f>
        <v>284410.28999999998</v>
      </c>
      <c r="AN81" s="21">
        <f t="shared" si="3"/>
        <v>498180.0500000001</v>
      </c>
      <c r="AO81" s="15">
        <f>SUM(V81:AC81)</f>
        <v>1358950.67</v>
      </c>
      <c r="AP81" s="16">
        <f>SUM(AD81:AK81)</f>
        <v>1305934.02</v>
      </c>
      <c r="AQ81" s="26">
        <f t="shared" si="4"/>
        <v>53016.649999999907</v>
      </c>
    </row>
    <row r="82" spans="1:43" x14ac:dyDescent="0.2">
      <c r="A82" t="s">
        <v>557</v>
      </c>
      <c r="B82" t="s">
        <v>558</v>
      </c>
      <c r="C82" s="71">
        <v>2831</v>
      </c>
      <c r="D82" s="58" t="s">
        <v>1342</v>
      </c>
      <c r="E82" s="249" t="s">
        <v>3290</v>
      </c>
      <c r="F82" s="89">
        <v>355315.20000000001</v>
      </c>
      <c r="H82" s="89">
        <v>65716.17</v>
      </c>
      <c r="J82" s="250">
        <v>421600.71</v>
      </c>
      <c r="K82" s="250">
        <v>393736.26</v>
      </c>
      <c r="O82" s="232">
        <v>26700</v>
      </c>
      <c r="P82" s="232">
        <v>137687.82</v>
      </c>
      <c r="Q82" s="416">
        <v>684.66</v>
      </c>
      <c r="T82" s="250">
        <v>-308058.27</v>
      </c>
      <c r="U82" s="73">
        <v>1173118.0900000001</v>
      </c>
      <c r="X82" s="73">
        <v>500062.74</v>
      </c>
      <c r="Y82" s="73">
        <v>45000</v>
      </c>
      <c r="Z82" s="73">
        <v>8.27</v>
      </c>
      <c r="AB82" s="90">
        <v>702620</v>
      </c>
      <c r="AC82" s="90">
        <v>108000</v>
      </c>
      <c r="AD82" s="90">
        <v>872372</v>
      </c>
      <c r="AG82" s="90">
        <v>232369.94</v>
      </c>
      <c r="AH82" s="90">
        <v>47307.03</v>
      </c>
      <c r="AL82" s="76">
        <f>SUM(F82:H82)</f>
        <v>421031.37</v>
      </c>
      <c r="AM82" s="31">
        <f>SUM(N82:Q82)</f>
        <v>165072.48000000001</v>
      </c>
      <c r="AN82" s="21">
        <f t="shared" si="3"/>
        <v>255958.88999999998</v>
      </c>
      <c r="AO82" s="15">
        <f>SUM(V82:AC82)</f>
        <v>1355691.01</v>
      </c>
      <c r="AP82" s="16">
        <f>SUM(AD82:AK82)</f>
        <v>1152048.97</v>
      </c>
      <c r="AQ82" s="26">
        <f t="shared" si="4"/>
        <v>203642.04000000004</v>
      </c>
    </row>
    <row r="83" spans="1:43" x14ac:dyDescent="0.2">
      <c r="A83" t="s">
        <v>557</v>
      </c>
      <c r="B83" t="s">
        <v>558</v>
      </c>
      <c r="C83" s="71">
        <v>2983</v>
      </c>
      <c r="D83" s="58" t="s">
        <v>1343</v>
      </c>
      <c r="E83" s="249" t="s">
        <v>3291</v>
      </c>
      <c r="F83" s="89">
        <v>984730.2</v>
      </c>
      <c r="H83" s="89">
        <v>31705.67</v>
      </c>
      <c r="J83" s="250">
        <v>526096.42000000004</v>
      </c>
      <c r="K83" s="250">
        <v>181017.21</v>
      </c>
      <c r="O83" s="232">
        <v>948</v>
      </c>
      <c r="P83" s="232">
        <v>-18000</v>
      </c>
      <c r="T83" s="250">
        <v>-14043.01</v>
      </c>
      <c r="U83" s="73">
        <v>1745362.84</v>
      </c>
      <c r="X83" s="73">
        <v>333972.02</v>
      </c>
      <c r="Y83" s="73">
        <v>232890</v>
      </c>
      <c r="Z83" s="73">
        <v>1187.42</v>
      </c>
      <c r="AB83" s="90">
        <v>815520</v>
      </c>
      <c r="AC83" s="90">
        <v>95200</v>
      </c>
      <c r="AD83" s="90">
        <v>1017269</v>
      </c>
      <c r="AF83" s="90">
        <v>14804</v>
      </c>
      <c r="AG83" s="90">
        <v>320752.46000000002</v>
      </c>
      <c r="AH83" s="90">
        <v>114108.31</v>
      </c>
      <c r="AL83" s="76">
        <f>SUM(F83:H83)</f>
        <v>1016435.87</v>
      </c>
      <c r="AM83" s="31">
        <f>SUM(N83:Q83)</f>
        <v>-17052</v>
      </c>
      <c r="AN83" s="21">
        <f t="shared" si="3"/>
        <v>1033487.87</v>
      </c>
      <c r="AO83" s="15">
        <f>SUM(V83:AC83)</f>
        <v>1478769.44</v>
      </c>
      <c r="AP83" s="16">
        <f>SUM(AD83:AK83)</f>
        <v>1466933.77</v>
      </c>
      <c r="AQ83" s="26">
        <f t="shared" si="4"/>
        <v>11835.669999999925</v>
      </c>
    </row>
    <row r="84" spans="1:43" x14ac:dyDescent="0.2">
      <c r="A84" t="s">
        <v>557</v>
      </c>
      <c r="B84" t="s">
        <v>558</v>
      </c>
      <c r="C84" s="71">
        <v>1867</v>
      </c>
      <c r="D84" s="58" t="s">
        <v>1344</v>
      </c>
      <c r="E84" s="249" t="s">
        <v>3292</v>
      </c>
      <c r="F84" s="89">
        <v>361905.24</v>
      </c>
      <c r="H84" s="89">
        <v>50411.89</v>
      </c>
      <c r="J84" s="250">
        <v>1042562.91</v>
      </c>
      <c r="K84" s="250">
        <v>432780.51</v>
      </c>
      <c r="O84" s="232">
        <v>28901.13</v>
      </c>
      <c r="Q84" s="416">
        <v>24.76</v>
      </c>
      <c r="T84" s="250">
        <v>-155564.79</v>
      </c>
      <c r="U84" s="73">
        <v>1929262.58</v>
      </c>
      <c r="W84" s="73">
        <v>72.540000000000006</v>
      </c>
      <c r="X84" s="73">
        <v>601749.41</v>
      </c>
      <c r="Y84" s="73">
        <v>92425</v>
      </c>
      <c r="Z84" s="73">
        <v>268.55</v>
      </c>
      <c r="AB84" s="90">
        <v>779160</v>
      </c>
      <c r="AD84" s="90">
        <v>949182</v>
      </c>
      <c r="AF84" s="90">
        <v>488</v>
      </c>
      <c r="AG84" s="90">
        <v>250333.99</v>
      </c>
      <c r="AH84" s="90">
        <v>89656.87</v>
      </c>
      <c r="AK84" s="250">
        <v>864.13</v>
      </c>
      <c r="AL84" s="76">
        <f>SUM(F84:H84)</f>
        <v>412317.13</v>
      </c>
      <c r="AM84" s="31">
        <f>SUM(N84:Q84)</f>
        <v>28925.89</v>
      </c>
      <c r="AN84" s="21">
        <f t="shared" si="3"/>
        <v>383391.24</v>
      </c>
      <c r="AO84" s="15">
        <f>SUM(V84:AC84)</f>
        <v>1473675.5</v>
      </c>
      <c r="AP84" s="16">
        <f>SUM(AD84:AK84)</f>
        <v>1290524.9899999998</v>
      </c>
      <c r="AQ84" s="26">
        <f t="shared" si="4"/>
        <v>183150.51000000024</v>
      </c>
    </row>
    <row r="85" spans="1:43" x14ac:dyDescent="0.2">
      <c r="A85" t="s">
        <v>557</v>
      </c>
      <c r="B85" t="s">
        <v>558</v>
      </c>
      <c r="C85" s="71">
        <v>2692</v>
      </c>
      <c r="D85" s="58" t="s">
        <v>1345</v>
      </c>
      <c r="E85" s="249" t="s">
        <v>3293</v>
      </c>
      <c r="F85" s="89">
        <v>608932.81999999995</v>
      </c>
      <c r="G85" s="89">
        <v>0</v>
      </c>
      <c r="H85" s="89">
        <v>52977.29</v>
      </c>
      <c r="J85" s="250">
        <v>241065.55</v>
      </c>
      <c r="K85" s="250">
        <v>253200.01</v>
      </c>
      <c r="P85" s="232">
        <v>56602</v>
      </c>
      <c r="Q85" s="416">
        <v>572</v>
      </c>
      <c r="T85" s="250">
        <v>-940045.83</v>
      </c>
      <c r="U85" s="73">
        <v>1851699.47</v>
      </c>
      <c r="X85" s="73">
        <v>706654.03</v>
      </c>
      <c r="Z85" s="73">
        <v>212.39</v>
      </c>
      <c r="AB85" s="90">
        <v>663123</v>
      </c>
      <c r="AC85" s="90">
        <v>44400</v>
      </c>
      <c r="AD85" s="90">
        <v>985793</v>
      </c>
      <c r="AE85" s="90">
        <v>2064</v>
      </c>
      <c r="AF85" s="90">
        <v>4800</v>
      </c>
      <c r="AG85" s="90">
        <v>115285.84</v>
      </c>
      <c r="AH85" s="90">
        <v>100609.55</v>
      </c>
      <c r="AL85" s="76">
        <f>SUM(F85:H85)</f>
        <v>661910.11</v>
      </c>
      <c r="AM85" s="31">
        <f>SUM(N85:Q85)</f>
        <v>57174</v>
      </c>
      <c r="AN85" s="21">
        <f t="shared" si="3"/>
        <v>604736.11</v>
      </c>
      <c r="AO85" s="15">
        <f>SUM(V85:AC85)</f>
        <v>1414389.42</v>
      </c>
      <c r="AP85" s="16">
        <f>SUM(AD85:AK85)</f>
        <v>1208552.3900000001</v>
      </c>
      <c r="AQ85" s="26">
        <f t="shared" si="4"/>
        <v>205837.0299999998</v>
      </c>
    </row>
    <row r="86" spans="1:43" x14ac:dyDescent="0.2">
      <c r="A86" t="s">
        <v>557</v>
      </c>
      <c r="B86" t="s">
        <v>558</v>
      </c>
      <c r="C86" s="71">
        <v>1950</v>
      </c>
      <c r="D86" s="58" t="s">
        <v>1346</v>
      </c>
      <c r="E86" s="249" t="s">
        <v>3294</v>
      </c>
      <c r="F86" s="89">
        <v>168002.35</v>
      </c>
      <c r="G86" s="89">
        <v>13540</v>
      </c>
      <c r="H86" s="89">
        <v>54124.73</v>
      </c>
      <c r="J86" s="250">
        <v>535206.05000000005</v>
      </c>
      <c r="K86" s="250">
        <v>338782.11</v>
      </c>
      <c r="O86" s="232">
        <v>-69900</v>
      </c>
      <c r="T86" s="250">
        <v>-185357.02</v>
      </c>
      <c r="U86" s="73">
        <v>1211766.1200000001</v>
      </c>
      <c r="X86" s="73">
        <v>180720.36</v>
      </c>
      <c r="Z86" s="73">
        <v>7.66</v>
      </c>
      <c r="AB86" s="90">
        <v>546670</v>
      </c>
      <c r="AC86" s="90">
        <v>326348.76</v>
      </c>
      <c r="AD86" s="90">
        <v>707268</v>
      </c>
      <c r="AF86" s="90">
        <v>3820</v>
      </c>
      <c r="AG86" s="90">
        <v>142876.76999999999</v>
      </c>
      <c r="AH86" s="90">
        <v>27316.74</v>
      </c>
      <c r="AL86" s="76">
        <f>SUM(F86:H86)</f>
        <v>235667.08000000002</v>
      </c>
      <c r="AM86" s="31">
        <f>SUM(N86:Q86)</f>
        <v>-69900</v>
      </c>
      <c r="AN86" s="21">
        <f t="shared" si="3"/>
        <v>305567.08</v>
      </c>
      <c r="AO86" s="15">
        <f>SUM(V86:AC86)</f>
        <v>1053746.78</v>
      </c>
      <c r="AP86" s="16">
        <f>SUM(AD86:AK86)</f>
        <v>881281.51</v>
      </c>
      <c r="AQ86" s="26">
        <f t="shared" si="4"/>
        <v>172465.27000000002</v>
      </c>
    </row>
    <row r="87" spans="1:43" x14ac:dyDescent="0.2">
      <c r="A87" t="s">
        <v>557</v>
      </c>
      <c r="B87" t="s">
        <v>558</v>
      </c>
      <c r="C87" s="71">
        <v>2898</v>
      </c>
      <c r="D87" s="58" t="s">
        <v>1347</v>
      </c>
      <c r="E87" s="249" t="s">
        <v>3295</v>
      </c>
      <c r="F87" s="89">
        <v>694355.2</v>
      </c>
      <c r="H87" s="89">
        <v>68872</v>
      </c>
      <c r="J87" s="250">
        <v>6182.11</v>
      </c>
      <c r="K87" s="250">
        <v>579783.6</v>
      </c>
      <c r="O87" s="232">
        <v>350</v>
      </c>
      <c r="P87" s="232">
        <v>142500</v>
      </c>
      <c r="T87" s="250">
        <v>197592.44</v>
      </c>
      <c r="U87" s="73">
        <v>858319.49</v>
      </c>
      <c r="X87" s="73">
        <v>576947.36</v>
      </c>
      <c r="AB87" s="90">
        <v>1021920</v>
      </c>
      <c r="AC87" s="90">
        <v>143700</v>
      </c>
      <c r="AD87" s="90">
        <v>1276630</v>
      </c>
      <c r="AF87" s="90">
        <v>4496</v>
      </c>
      <c r="AG87" s="90">
        <v>239447.57</v>
      </c>
      <c r="AH87" s="90">
        <v>68797.81</v>
      </c>
      <c r="AL87" s="76">
        <f>SUM(F87:H87)</f>
        <v>763227.2</v>
      </c>
      <c r="AM87" s="31">
        <f>SUM(N87:Q87)</f>
        <v>142850</v>
      </c>
      <c r="AN87" s="21">
        <f t="shared" si="3"/>
        <v>620377.19999999995</v>
      </c>
      <c r="AO87" s="15">
        <f>SUM(V87:AC87)</f>
        <v>1742567.3599999999</v>
      </c>
      <c r="AP87" s="16">
        <f>SUM(AD87:AK87)</f>
        <v>1589371.3800000001</v>
      </c>
      <c r="AQ87" s="26">
        <f t="shared" si="4"/>
        <v>153195.97999999975</v>
      </c>
    </row>
    <row r="88" spans="1:43" x14ac:dyDescent="0.2">
      <c r="A88" t="s">
        <v>557</v>
      </c>
      <c r="B88" t="s">
        <v>558</v>
      </c>
      <c r="C88" s="71">
        <v>1653</v>
      </c>
      <c r="D88" s="58" t="s">
        <v>1348</v>
      </c>
      <c r="E88" s="249" t="s">
        <v>3365</v>
      </c>
      <c r="F88" s="89">
        <v>212702.4</v>
      </c>
      <c r="H88" s="89">
        <v>8088.17</v>
      </c>
      <c r="J88" s="250">
        <v>463050.1</v>
      </c>
      <c r="K88" s="250">
        <v>184191.4</v>
      </c>
      <c r="O88" s="232">
        <v>34057.53</v>
      </c>
      <c r="T88" s="250">
        <v>-693413.42</v>
      </c>
      <c r="U88" s="73">
        <v>1583723.57</v>
      </c>
      <c r="X88" s="73">
        <v>480184.51</v>
      </c>
      <c r="Z88" s="73">
        <v>308.3</v>
      </c>
      <c r="AB88" s="90">
        <v>739380</v>
      </c>
      <c r="AC88" s="90">
        <v>0</v>
      </c>
      <c r="AD88" s="90">
        <v>948980</v>
      </c>
      <c r="AF88" s="90">
        <v>800</v>
      </c>
      <c r="AG88" s="90">
        <v>167541.70000000001</v>
      </c>
      <c r="AH88" s="90">
        <v>110161.28</v>
      </c>
      <c r="AL88" s="76">
        <f>SUM(F88:H88)</f>
        <v>220790.57</v>
      </c>
      <c r="AM88" s="31">
        <f>SUM(N88:Q88)</f>
        <v>34057.53</v>
      </c>
      <c r="AN88" s="21">
        <f t="shared" si="3"/>
        <v>186733.04</v>
      </c>
      <c r="AO88" s="15">
        <f>SUM(V88:AC88)</f>
        <v>1219872.81</v>
      </c>
      <c r="AP88" s="16">
        <f>SUM(AD88:AK88)</f>
        <v>1227482.98</v>
      </c>
      <c r="AQ88" s="26">
        <f t="shared" si="4"/>
        <v>-7610.1699999999255</v>
      </c>
    </row>
    <row r="89" spans="1:43" x14ac:dyDescent="0.2">
      <c r="A89" t="s">
        <v>561</v>
      </c>
      <c r="B89" t="s">
        <v>562</v>
      </c>
      <c r="C89" s="71">
        <v>3711</v>
      </c>
      <c r="D89" s="58" t="s">
        <v>1349</v>
      </c>
      <c r="E89" s="249" t="s">
        <v>3296</v>
      </c>
      <c r="F89" s="89">
        <v>311076.92</v>
      </c>
      <c r="H89" s="89">
        <v>21595.58</v>
      </c>
      <c r="J89" s="250">
        <v>47060.88</v>
      </c>
      <c r="K89" s="250">
        <v>62274.22</v>
      </c>
      <c r="O89" s="232">
        <v>6600</v>
      </c>
      <c r="T89" s="250">
        <v>1590</v>
      </c>
      <c r="U89" s="73">
        <v>378255.7</v>
      </c>
      <c r="X89" s="73">
        <v>448879.52</v>
      </c>
      <c r="Z89" s="73">
        <v>201.25</v>
      </c>
      <c r="AC89" s="90">
        <v>51000</v>
      </c>
      <c r="AD89" s="90">
        <v>117165</v>
      </c>
      <c r="AG89" s="90">
        <v>159033.21</v>
      </c>
      <c r="AH89" s="90">
        <v>61505.08</v>
      </c>
      <c r="AL89" s="76">
        <f>SUM(F89:H89)</f>
        <v>332672.5</v>
      </c>
      <c r="AM89" s="31">
        <f>SUM(N89:Q89)</f>
        <v>6600</v>
      </c>
      <c r="AN89" s="21">
        <f t="shared" si="3"/>
        <v>326072.5</v>
      </c>
      <c r="AO89" s="15">
        <f>SUM(V89:AC89)</f>
        <v>500080.77</v>
      </c>
      <c r="AP89" s="16">
        <f>SUM(AD89:AK89)</f>
        <v>337703.29</v>
      </c>
      <c r="AQ89" s="26">
        <f t="shared" si="4"/>
        <v>162377.48000000004</v>
      </c>
    </row>
    <row r="90" spans="1:43" x14ac:dyDescent="0.2">
      <c r="A90" t="s">
        <v>561</v>
      </c>
      <c r="B90" t="s">
        <v>562</v>
      </c>
      <c r="C90" s="71">
        <v>1437</v>
      </c>
      <c r="D90" s="58" t="s">
        <v>1350</v>
      </c>
      <c r="E90" s="249" t="s">
        <v>3297</v>
      </c>
      <c r="F90" s="89">
        <v>399069.58</v>
      </c>
      <c r="H90" s="89">
        <v>15673.4</v>
      </c>
      <c r="J90" s="250">
        <v>70449.149999999994</v>
      </c>
      <c r="K90" s="250">
        <v>21552.01</v>
      </c>
      <c r="N90" s="232">
        <v>6000</v>
      </c>
      <c r="O90" s="232">
        <v>0</v>
      </c>
      <c r="T90" s="250">
        <v>20708.23</v>
      </c>
      <c r="U90" s="73">
        <v>646850.12</v>
      </c>
      <c r="X90" s="73">
        <v>341198.82</v>
      </c>
      <c r="Z90" s="73">
        <v>342.24</v>
      </c>
      <c r="AB90" s="90">
        <v>771276</v>
      </c>
      <c r="AC90" s="90">
        <v>25740</v>
      </c>
      <c r="AD90" s="90">
        <v>834818</v>
      </c>
      <c r="AG90" s="90">
        <v>133986.60999999999</v>
      </c>
      <c r="AH90" s="90">
        <v>45709.3</v>
      </c>
      <c r="AL90" s="76">
        <f>SUM(F90:H90)</f>
        <v>414742.98000000004</v>
      </c>
      <c r="AM90" s="31">
        <f>SUM(N90:Q90)</f>
        <v>6000</v>
      </c>
      <c r="AN90" s="21">
        <f t="shared" si="3"/>
        <v>408742.98000000004</v>
      </c>
      <c r="AO90" s="15">
        <f>SUM(V90:AC90)</f>
        <v>1138557.06</v>
      </c>
      <c r="AP90" s="16">
        <f>SUM(AD90:AK90)</f>
        <v>1014513.91</v>
      </c>
      <c r="AQ90" s="26">
        <f t="shared" si="4"/>
        <v>124043.15000000002</v>
      </c>
    </row>
    <row r="91" spans="1:43" x14ac:dyDescent="0.2">
      <c r="A91" t="s">
        <v>561</v>
      </c>
      <c r="B91" t="s">
        <v>562</v>
      </c>
      <c r="C91" s="71">
        <v>3388</v>
      </c>
      <c r="D91" s="58" t="s">
        <v>1351</v>
      </c>
      <c r="E91" s="249" t="s">
        <v>3298</v>
      </c>
      <c r="F91" s="89">
        <v>358841.43</v>
      </c>
      <c r="G91" s="89">
        <v>0</v>
      </c>
      <c r="H91" s="89">
        <v>41457.74</v>
      </c>
      <c r="J91" s="250">
        <v>2660465.48</v>
      </c>
      <c r="K91" s="250">
        <v>201268.05</v>
      </c>
      <c r="N91" s="232">
        <v>5500</v>
      </c>
      <c r="O91" s="232">
        <v>18200</v>
      </c>
      <c r="U91" s="73">
        <v>3382854.97</v>
      </c>
      <c r="X91" s="73">
        <v>382435.85</v>
      </c>
      <c r="Y91" s="73">
        <v>75000</v>
      </c>
      <c r="Z91" s="73">
        <v>415.73</v>
      </c>
      <c r="AB91" s="90">
        <v>921160</v>
      </c>
      <c r="AC91" s="90">
        <v>285462</v>
      </c>
      <c r="AD91" s="90">
        <v>1055806</v>
      </c>
      <c r="AG91" s="90">
        <v>340872.85</v>
      </c>
      <c r="AH91" s="90">
        <v>134274.45000000001</v>
      </c>
      <c r="AL91" s="76">
        <f>SUM(F91:H91)</f>
        <v>400299.17</v>
      </c>
      <c r="AM91" s="31">
        <f>SUM(N91:Q91)</f>
        <v>23700</v>
      </c>
      <c r="AN91" s="21">
        <f t="shared" si="3"/>
        <v>376599.17</v>
      </c>
      <c r="AO91" s="15">
        <f>SUM(V91:AC91)</f>
        <v>1664473.58</v>
      </c>
      <c r="AP91" s="16">
        <f>SUM(AD91:AK91)</f>
        <v>1530953.3</v>
      </c>
      <c r="AQ91" s="26">
        <f t="shared" si="4"/>
        <v>133520.28000000003</v>
      </c>
    </row>
    <row r="92" spans="1:43" x14ac:dyDescent="0.2">
      <c r="A92" t="s">
        <v>561</v>
      </c>
      <c r="B92" t="s">
        <v>562</v>
      </c>
      <c r="C92" s="71">
        <v>2340</v>
      </c>
      <c r="D92" s="58" t="s">
        <v>1352</v>
      </c>
      <c r="E92" s="249" t="s">
        <v>3299</v>
      </c>
      <c r="F92" s="89">
        <v>411564.71</v>
      </c>
      <c r="G92" s="89">
        <v>0</v>
      </c>
      <c r="H92" s="89">
        <v>119144.16</v>
      </c>
      <c r="J92" s="250">
        <v>399520.85</v>
      </c>
      <c r="K92" s="250">
        <v>75165.66</v>
      </c>
      <c r="N92" s="232">
        <v>5600</v>
      </c>
      <c r="O92" s="232">
        <v>5640</v>
      </c>
      <c r="Q92" s="416">
        <v>289</v>
      </c>
      <c r="U92" s="73">
        <v>1045747.78</v>
      </c>
      <c r="X92" s="73">
        <v>391563.46</v>
      </c>
      <c r="Z92" s="73">
        <v>295.25</v>
      </c>
      <c r="AB92" s="90">
        <v>651960</v>
      </c>
      <c r="AC92" s="90">
        <v>25800</v>
      </c>
      <c r="AD92" s="90">
        <v>711960</v>
      </c>
      <c r="AG92" s="90">
        <v>182225.4</v>
      </c>
      <c r="AH92" s="90">
        <v>61352.03</v>
      </c>
      <c r="AL92" s="76">
        <f>SUM(F92:H92)</f>
        <v>530708.87</v>
      </c>
      <c r="AM92" s="31">
        <f>SUM(N92:Q92)</f>
        <v>11529</v>
      </c>
      <c r="AN92" s="21">
        <f t="shared" si="3"/>
        <v>519179.87</v>
      </c>
      <c r="AO92" s="15">
        <f>SUM(V92:AC92)</f>
        <v>1069618.71</v>
      </c>
      <c r="AP92" s="16">
        <f>SUM(AD92:AK92)</f>
        <v>955537.43</v>
      </c>
      <c r="AQ92" s="26">
        <f t="shared" si="4"/>
        <v>114081.27999999991</v>
      </c>
    </row>
    <row r="93" spans="1:43" x14ac:dyDescent="0.2">
      <c r="A93" t="s">
        <v>561</v>
      </c>
      <c r="B93" t="s">
        <v>562</v>
      </c>
      <c r="C93" s="71">
        <v>2160</v>
      </c>
      <c r="D93" s="58" t="s">
        <v>1353</v>
      </c>
      <c r="E93" s="249" t="s">
        <v>3300</v>
      </c>
      <c r="F93" s="89">
        <v>526232.09</v>
      </c>
      <c r="H93" s="89">
        <v>17662.12</v>
      </c>
      <c r="J93" s="250">
        <v>31903.83</v>
      </c>
      <c r="K93" s="250">
        <v>134707.07</v>
      </c>
      <c r="S93" s="250">
        <v>256891.42</v>
      </c>
      <c r="U93" s="73">
        <v>320699.84999999998</v>
      </c>
      <c r="X93" s="73">
        <v>632528.98</v>
      </c>
      <c r="Z93" s="73">
        <v>228.89</v>
      </c>
      <c r="AB93" s="90">
        <v>583182.5</v>
      </c>
      <c r="AC93" s="90">
        <v>263733</v>
      </c>
      <c r="AD93" s="90">
        <v>771693.5</v>
      </c>
      <c r="AG93" s="90">
        <v>225300.28</v>
      </c>
      <c r="AH93" s="90">
        <v>22806.560000000001</v>
      </c>
      <c r="AL93" s="76">
        <f>SUM(F93:H93)</f>
        <v>543894.21</v>
      </c>
      <c r="AM93" s="31">
        <f>SUM(N93:Q93)</f>
        <v>0</v>
      </c>
      <c r="AN93" s="21">
        <f t="shared" si="3"/>
        <v>543894.21</v>
      </c>
      <c r="AO93" s="15">
        <f>SUM(V93:AC93)</f>
        <v>1479673.37</v>
      </c>
      <c r="AP93" s="16">
        <f>SUM(AD93:AK93)</f>
        <v>1019800.3400000001</v>
      </c>
      <c r="AQ93" s="26">
        <f t="shared" si="4"/>
        <v>459873.03</v>
      </c>
    </row>
    <row r="94" spans="1:43" x14ac:dyDescent="0.2">
      <c r="A94" t="s">
        <v>561</v>
      </c>
      <c r="B94" t="s">
        <v>562</v>
      </c>
      <c r="C94" s="71">
        <v>1723</v>
      </c>
      <c r="D94" s="58" t="s">
        <v>1354</v>
      </c>
      <c r="E94" s="249" t="s">
        <v>3301</v>
      </c>
      <c r="F94" s="89">
        <v>388611.3</v>
      </c>
      <c r="H94" s="89">
        <v>8911.5</v>
      </c>
      <c r="J94" s="250">
        <v>560134.18000000005</v>
      </c>
      <c r="K94" s="250">
        <v>39834.47</v>
      </c>
      <c r="T94" s="250">
        <v>94569.16</v>
      </c>
      <c r="U94" s="73">
        <v>1001354.77</v>
      </c>
      <c r="V94" s="73">
        <v>8</v>
      </c>
      <c r="X94" s="73">
        <v>286756.36</v>
      </c>
      <c r="Z94" s="73">
        <v>390.04</v>
      </c>
      <c r="AB94" s="90">
        <v>442680</v>
      </c>
      <c r="AC94" s="90">
        <v>96100</v>
      </c>
      <c r="AD94" s="90">
        <v>506466</v>
      </c>
      <c r="AG94" s="90">
        <v>319379.15999999997</v>
      </c>
      <c r="AH94" s="90">
        <v>57089.2</v>
      </c>
      <c r="AL94" s="76">
        <f>SUM(F94:H94)</f>
        <v>397522.8</v>
      </c>
      <c r="AM94" s="31">
        <f>SUM(N94:Q94)</f>
        <v>0</v>
      </c>
      <c r="AN94" s="21">
        <f t="shared" si="3"/>
        <v>397522.8</v>
      </c>
      <c r="AO94" s="15">
        <f>SUM(V94:AC94)</f>
        <v>825934.39999999991</v>
      </c>
      <c r="AP94" s="16">
        <f>SUM(AD94:AK94)</f>
        <v>882934.35999999987</v>
      </c>
      <c r="AQ94" s="26">
        <f t="shared" si="4"/>
        <v>-56999.959999999963</v>
      </c>
    </row>
    <row r="95" spans="1:43" x14ac:dyDescent="0.2">
      <c r="A95" t="s">
        <v>561</v>
      </c>
      <c r="B95" t="s">
        <v>562</v>
      </c>
      <c r="C95" s="71">
        <v>2675</v>
      </c>
      <c r="D95" s="58" t="s">
        <v>1355</v>
      </c>
      <c r="E95" s="249" t="s">
        <v>3302</v>
      </c>
      <c r="F95" s="89">
        <v>537982.04</v>
      </c>
      <c r="H95" s="89">
        <v>159827.37</v>
      </c>
      <c r="J95" s="250">
        <v>3</v>
      </c>
      <c r="K95" s="250">
        <v>755681.11</v>
      </c>
      <c r="N95" s="232">
        <v>6000</v>
      </c>
      <c r="O95" s="232">
        <v>-4505</v>
      </c>
      <c r="Q95" s="416">
        <v>0</v>
      </c>
      <c r="T95" s="250">
        <v>-85375.27</v>
      </c>
      <c r="U95" s="73">
        <v>573056.03</v>
      </c>
      <c r="W95" s="73">
        <v>583.07000000000005</v>
      </c>
      <c r="X95" s="73">
        <v>530935.21</v>
      </c>
      <c r="Y95" s="73">
        <v>80000</v>
      </c>
      <c r="AB95" s="90">
        <v>877230</v>
      </c>
      <c r="AC95" s="90">
        <v>448191.49</v>
      </c>
      <c r="AD95" s="90">
        <v>950476</v>
      </c>
      <c r="AG95" s="90">
        <v>353917.18</v>
      </c>
      <c r="AH95" s="90">
        <v>75472.5</v>
      </c>
      <c r="AL95" s="76">
        <f>SUM(F95:H95)</f>
        <v>697809.41</v>
      </c>
      <c r="AM95" s="31">
        <f>SUM(N95:Q95)</f>
        <v>1495</v>
      </c>
      <c r="AN95" s="21">
        <f t="shared" si="3"/>
        <v>696314.41</v>
      </c>
      <c r="AO95" s="15">
        <f>SUM(V95:AC95)</f>
        <v>1936939.7699999998</v>
      </c>
      <c r="AP95" s="16">
        <f>SUM(AD95:AK95)</f>
        <v>1379865.68</v>
      </c>
      <c r="AQ95" s="26">
        <f t="shared" si="4"/>
        <v>557074.08999999985</v>
      </c>
    </row>
    <row r="96" spans="1:43" x14ac:dyDescent="0.2">
      <c r="A96" t="s">
        <v>561</v>
      </c>
      <c r="B96" t="s">
        <v>562</v>
      </c>
      <c r="C96" s="71">
        <v>1715</v>
      </c>
      <c r="D96" s="58" t="s">
        <v>1356</v>
      </c>
      <c r="E96" s="249" t="s">
        <v>3303</v>
      </c>
      <c r="F96" s="89">
        <v>334942.78999999998</v>
      </c>
      <c r="H96" s="89">
        <v>131587</v>
      </c>
      <c r="J96" s="250">
        <v>1450159.31</v>
      </c>
      <c r="K96" s="250">
        <v>121239.28</v>
      </c>
      <c r="N96" s="232">
        <v>6000</v>
      </c>
      <c r="O96" s="232">
        <v>2400</v>
      </c>
      <c r="Q96" s="416">
        <v>1652.68</v>
      </c>
      <c r="U96" s="73">
        <v>1997218.5</v>
      </c>
      <c r="X96" s="73">
        <v>502049.41</v>
      </c>
      <c r="Z96" s="73">
        <v>208.82</v>
      </c>
      <c r="AB96" s="90">
        <v>641106</v>
      </c>
      <c r="AC96" s="90">
        <v>261282</v>
      </c>
      <c r="AD96" s="90">
        <v>732012</v>
      </c>
      <c r="AG96" s="90">
        <v>254708.36</v>
      </c>
      <c r="AH96" s="90">
        <v>91262.29</v>
      </c>
      <c r="AK96" s="250">
        <v>51000</v>
      </c>
      <c r="AL96" s="76">
        <f>SUM(F96:H96)</f>
        <v>466529.79</v>
      </c>
      <c r="AM96" s="31">
        <f>SUM(N96:Q96)</f>
        <v>10052.68</v>
      </c>
      <c r="AN96" s="21">
        <f t="shared" si="3"/>
        <v>456477.11</v>
      </c>
      <c r="AO96" s="15">
        <f>SUM(V96:AC96)</f>
        <v>1404646.23</v>
      </c>
      <c r="AP96" s="16">
        <f>SUM(AD96:AK96)</f>
        <v>1128982.6499999999</v>
      </c>
      <c r="AQ96" s="26">
        <f t="shared" si="4"/>
        <v>275663.58000000007</v>
      </c>
    </row>
    <row r="97" spans="1:43" x14ac:dyDescent="0.2">
      <c r="A97" t="s">
        <v>561</v>
      </c>
      <c r="B97" t="s">
        <v>562</v>
      </c>
      <c r="C97" s="71">
        <v>3187</v>
      </c>
      <c r="D97" s="58" t="s">
        <v>1357</v>
      </c>
      <c r="E97" s="249" t="s">
        <v>3304</v>
      </c>
      <c r="F97" s="89">
        <v>464293</v>
      </c>
      <c r="G97" s="89">
        <v>116520</v>
      </c>
      <c r="H97" s="89">
        <v>43237.75</v>
      </c>
      <c r="J97" s="250">
        <v>173737.46</v>
      </c>
      <c r="K97" s="250">
        <v>189674.27</v>
      </c>
      <c r="N97" s="232">
        <v>6000</v>
      </c>
      <c r="O97" s="232">
        <v>0</v>
      </c>
      <c r="U97" s="73">
        <v>569833.9</v>
      </c>
      <c r="X97" s="73">
        <v>412345.95</v>
      </c>
      <c r="Z97" s="73">
        <v>443.19</v>
      </c>
      <c r="AC97" s="90">
        <v>218912</v>
      </c>
      <c r="AD97" s="90">
        <v>132375</v>
      </c>
      <c r="AG97" s="90">
        <v>95988.11</v>
      </c>
      <c r="AH97" s="90">
        <v>37228.160000000003</v>
      </c>
      <c r="AK97" s="250">
        <v>7980</v>
      </c>
      <c r="AL97" s="76">
        <f>SUM(F97:H97)</f>
        <v>624050.75</v>
      </c>
      <c r="AM97" s="31">
        <f>SUM(N97:Q97)</f>
        <v>6000</v>
      </c>
      <c r="AN97" s="21">
        <f t="shared" si="3"/>
        <v>618050.75</v>
      </c>
      <c r="AO97" s="15">
        <f>SUM(V97:AC97)</f>
        <v>631701.14</v>
      </c>
      <c r="AP97" s="16">
        <f>SUM(AD97:AK97)</f>
        <v>273571.27</v>
      </c>
      <c r="AQ97" s="26">
        <f t="shared" si="4"/>
        <v>358129.87</v>
      </c>
    </row>
    <row r="98" spans="1:43" x14ac:dyDescent="0.2">
      <c r="A98" t="s">
        <v>561</v>
      </c>
      <c r="B98" t="s">
        <v>562</v>
      </c>
      <c r="C98" s="71">
        <v>2867</v>
      </c>
      <c r="D98" s="58" t="s">
        <v>1358</v>
      </c>
      <c r="E98" s="249" t="s">
        <v>3305</v>
      </c>
      <c r="F98" s="89">
        <v>535822.53</v>
      </c>
      <c r="H98" s="89">
        <v>64994.99</v>
      </c>
      <c r="J98" s="250">
        <v>10315.02</v>
      </c>
      <c r="K98" s="250">
        <v>266395.09999999998</v>
      </c>
      <c r="N98" s="232">
        <v>6000</v>
      </c>
      <c r="O98" s="232">
        <v>7436.64</v>
      </c>
      <c r="Q98" s="416">
        <v>171</v>
      </c>
      <c r="U98" s="73">
        <v>528870.26</v>
      </c>
      <c r="X98" s="73">
        <v>453783.5</v>
      </c>
      <c r="Y98" s="73">
        <v>23250</v>
      </c>
      <c r="Z98" s="73">
        <v>646.54</v>
      </c>
      <c r="AB98" s="90">
        <v>564150</v>
      </c>
      <c r="AC98" s="90">
        <v>110100</v>
      </c>
      <c r="AD98" s="90">
        <v>685930</v>
      </c>
      <c r="AG98" s="90">
        <v>255526.6</v>
      </c>
      <c r="AH98" s="90">
        <v>54606.61</v>
      </c>
      <c r="AL98" s="76">
        <f>SUM(F98:H98)</f>
        <v>600817.52</v>
      </c>
      <c r="AM98" s="31">
        <f>SUM(N98:Q98)</f>
        <v>13607.64</v>
      </c>
      <c r="AN98" s="21">
        <f t="shared" si="3"/>
        <v>587209.88</v>
      </c>
      <c r="AO98" s="15">
        <f>SUM(V98:AC98)</f>
        <v>1151930.04</v>
      </c>
      <c r="AP98" s="16">
        <f>SUM(AD98:AK98)</f>
        <v>996063.21</v>
      </c>
      <c r="AQ98" s="26">
        <f t="shared" si="4"/>
        <v>155866.83000000007</v>
      </c>
    </row>
    <row r="99" spans="1:43" x14ac:dyDescent="0.2">
      <c r="A99" t="s">
        <v>561</v>
      </c>
      <c r="B99" t="s">
        <v>562</v>
      </c>
      <c r="C99" s="71">
        <v>3076</v>
      </c>
      <c r="D99" s="58" t="s">
        <v>1359</v>
      </c>
      <c r="E99" s="249" t="s">
        <v>3306</v>
      </c>
      <c r="F99" s="89">
        <v>456911.59</v>
      </c>
      <c r="G99" s="89">
        <v>20160</v>
      </c>
      <c r="H99" s="89">
        <v>148894.17000000001</v>
      </c>
      <c r="J99" s="250">
        <v>12212.5</v>
      </c>
      <c r="K99" s="250">
        <v>151846.97</v>
      </c>
      <c r="N99" s="232">
        <v>5200</v>
      </c>
      <c r="O99" s="232">
        <v>5850</v>
      </c>
      <c r="Q99" s="416">
        <v>2293.54</v>
      </c>
      <c r="U99" s="73">
        <v>713142.2</v>
      </c>
      <c r="V99" s="73">
        <v>8</v>
      </c>
      <c r="X99" s="73">
        <v>469275.61</v>
      </c>
      <c r="Z99" s="73">
        <v>489.13</v>
      </c>
      <c r="AB99" s="90">
        <v>857897.4</v>
      </c>
      <c r="AC99" s="90">
        <v>261036</v>
      </c>
      <c r="AD99" s="90">
        <v>995946.4</v>
      </c>
      <c r="AG99" s="90">
        <v>367759.6</v>
      </c>
      <c r="AH99" s="90">
        <v>36644.339999999997</v>
      </c>
      <c r="AI99" s="90">
        <v>100000</v>
      </c>
      <c r="AL99" s="76">
        <f>SUM(F99:H99)</f>
        <v>625965.76</v>
      </c>
      <c r="AM99" s="31">
        <f>SUM(N99:Q99)</f>
        <v>13343.54</v>
      </c>
      <c r="AN99" s="21">
        <f t="shared" si="3"/>
        <v>612622.22</v>
      </c>
      <c r="AO99" s="15">
        <f>SUM(V99:AC99)</f>
        <v>1588706.1400000001</v>
      </c>
      <c r="AP99" s="16">
        <f>SUM(AD99:AK99)</f>
        <v>1500350.34</v>
      </c>
      <c r="AQ99" s="26">
        <f t="shared" si="4"/>
        <v>88355.800000000047</v>
      </c>
    </row>
    <row r="100" spans="1:43" x14ac:dyDescent="0.2">
      <c r="A100" t="s">
        <v>561</v>
      </c>
      <c r="B100" t="s">
        <v>562</v>
      </c>
      <c r="C100" s="71">
        <v>2086</v>
      </c>
      <c r="D100" s="58" t="s">
        <v>1360</v>
      </c>
      <c r="E100" s="249" t="s">
        <v>3307</v>
      </c>
      <c r="F100" s="330">
        <v>291027.76</v>
      </c>
      <c r="G100" s="330"/>
      <c r="H100" s="330">
        <v>189135.1</v>
      </c>
      <c r="I100" s="251"/>
      <c r="J100" s="251">
        <v>247752.99</v>
      </c>
      <c r="K100" s="251">
        <v>194028.92</v>
      </c>
      <c r="L100" s="251"/>
      <c r="M100" s="418"/>
      <c r="N100" s="331">
        <v>6000</v>
      </c>
      <c r="O100" s="331">
        <v>5850</v>
      </c>
      <c r="P100" s="331"/>
      <c r="Q100" s="419"/>
      <c r="R100" s="251"/>
      <c r="S100" s="251"/>
      <c r="T100" s="251">
        <v>22425.75</v>
      </c>
      <c r="U100" s="42">
        <v>673323.61</v>
      </c>
      <c r="V100" s="42"/>
      <c r="W100" s="42"/>
      <c r="X100" s="42">
        <v>412067.86</v>
      </c>
      <c r="Y100" s="42"/>
      <c r="Z100" s="42">
        <v>273.13</v>
      </c>
      <c r="AA100" s="42"/>
      <c r="AB100" s="333">
        <v>433460</v>
      </c>
      <c r="AC100" s="333">
        <v>87300</v>
      </c>
      <c r="AD100" s="333">
        <v>558430</v>
      </c>
      <c r="AE100" s="333"/>
      <c r="AF100" s="333"/>
      <c r="AG100" s="333">
        <v>184736.95</v>
      </c>
      <c r="AH100" s="333">
        <v>89608.93</v>
      </c>
      <c r="AI100" s="333"/>
      <c r="AJ100" s="77"/>
      <c r="AK100" s="77">
        <v>4500</v>
      </c>
      <c r="AL100" s="76">
        <f>SUM(F100:H100)</f>
        <v>480162.86</v>
      </c>
      <c r="AM100" s="31">
        <f>SUM(N100:Q100)</f>
        <v>11850</v>
      </c>
      <c r="AN100" s="21">
        <f t="shared" si="3"/>
        <v>468312.86</v>
      </c>
      <c r="AO100" s="15">
        <f>SUM(V100:AC100)</f>
        <v>933100.99</v>
      </c>
      <c r="AP100" s="16">
        <f>SUM(AD100:AK100)</f>
        <v>837275.87999999989</v>
      </c>
      <c r="AQ100" s="26">
        <f t="shared" si="4"/>
        <v>95825.110000000102</v>
      </c>
    </row>
    <row r="101" spans="1:43" x14ac:dyDescent="0.2">
      <c r="A101" t="s">
        <v>561</v>
      </c>
      <c r="B101" t="s">
        <v>562</v>
      </c>
      <c r="C101" s="71">
        <v>1893</v>
      </c>
      <c r="D101" s="58" t="s">
        <v>1361</v>
      </c>
      <c r="E101" s="249" t="s">
        <v>3308</v>
      </c>
      <c r="F101" s="89">
        <v>471885.94</v>
      </c>
      <c r="H101" s="89">
        <v>17992.2</v>
      </c>
      <c r="J101" s="250">
        <v>3</v>
      </c>
      <c r="K101" s="250">
        <v>116998.79</v>
      </c>
      <c r="N101" s="232">
        <v>5000</v>
      </c>
      <c r="O101" s="232">
        <v>6000</v>
      </c>
      <c r="T101" s="250">
        <v>-174950</v>
      </c>
      <c r="U101" s="73">
        <v>1404582.07</v>
      </c>
      <c r="X101" s="73">
        <v>331123.75</v>
      </c>
      <c r="Z101" s="73">
        <v>444.31</v>
      </c>
      <c r="AB101" s="90">
        <v>505800</v>
      </c>
      <c r="AC101" s="90">
        <v>101100</v>
      </c>
      <c r="AD101" s="90">
        <v>562500</v>
      </c>
      <c r="AG101" s="90">
        <v>347935.13</v>
      </c>
      <c r="AH101" s="90">
        <v>35061.03</v>
      </c>
      <c r="AL101" s="76">
        <f>SUM(F101:H101)</f>
        <v>489878.14</v>
      </c>
      <c r="AM101" s="31">
        <f>SUM(N101:Q101)</f>
        <v>11000</v>
      </c>
      <c r="AN101" s="21">
        <f t="shared" si="3"/>
        <v>478878.14</v>
      </c>
      <c r="AO101" s="15">
        <f>SUM(V101:AC101)</f>
        <v>938468.06</v>
      </c>
      <c r="AP101" s="16">
        <f>SUM(AD101:AK101)</f>
        <v>945496.16</v>
      </c>
      <c r="AQ101" s="26">
        <f t="shared" si="4"/>
        <v>-7028.0999999999767</v>
      </c>
    </row>
    <row r="102" spans="1:43" x14ac:dyDescent="0.2">
      <c r="A102" t="s">
        <v>561</v>
      </c>
      <c r="B102" t="s">
        <v>562</v>
      </c>
      <c r="C102" s="71">
        <v>2677</v>
      </c>
      <c r="D102" s="58" t="s">
        <v>1362</v>
      </c>
      <c r="E102" s="249" t="s">
        <v>3309</v>
      </c>
      <c r="F102" s="89">
        <v>389174.13</v>
      </c>
      <c r="H102" s="89">
        <v>789426.83</v>
      </c>
      <c r="J102" s="250">
        <v>227252.53</v>
      </c>
      <c r="K102" s="250">
        <v>138011.57999999999</v>
      </c>
      <c r="O102" s="232">
        <v>0</v>
      </c>
      <c r="T102" s="250">
        <v>210786.12</v>
      </c>
      <c r="U102" s="73">
        <v>819557.49</v>
      </c>
      <c r="X102" s="73">
        <v>469397.33</v>
      </c>
      <c r="Y102" s="73">
        <v>30000</v>
      </c>
      <c r="AB102" s="90">
        <v>708390</v>
      </c>
      <c r="AC102" s="90">
        <v>113400</v>
      </c>
      <c r="AD102" s="90">
        <v>837724.5</v>
      </c>
      <c r="AG102" s="90">
        <v>282757.24</v>
      </c>
      <c r="AH102" s="90">
        <v>32120.55</v>
      </c>
      <c r="AL102" s="76">
        <f>SUM(F102:H102)</f>
        <v>1178600.96</v>
      </c>
      <c r="AM102" s="31">
        <f>SUM(N102:Q102)</f>
        <v>0</v>
      </c>
      <c r="AN102" s="21">
        <f t="shared" si="3"/>
        <v>1178600.96</v>
      </c>
      <c r="AO102" s="15">
        <f>SUM(V102:AC102)</f>
        <v>1321187.33</v>
      </c>
      <c r="AP102" s="16">
        <f>SUM(AD102:AK102)</f>
        <v>1152602.29</v>
      </c>
      <c r="AQ102" s="26">
        <f t="shared" si="4"/>
        <v>168585.04000000004</v>
      </c>
    </row>
    <row r="103" spans="1:43" x14ac:dyDescent="0.2">
      <c r="A103" t="s">
        <v>561</v>
      </c>
      <c r="B103" t="s">
        <v>562</v>
      </c>
      <c r="C103" s="71">
        <v>2827</v>
      </c>
      <c r="D103" s="58" t="s">
        <v>1363</v>
      </c>
      <c r="E103" s="249" t="s">
        <v>3312</v>
      </c>
      <c r="F103" s="89">
        <v>375532.36</v>
      </c>
      <c r="H103" s="89">
        <v>181618.54</v>
      </c>
      <c r="J103" s="250">
        <v>34576.29</v>
      </c>
      <c r="K103" s="250">
        <v>-151567.17000000001</v>
      </c>
      <c r="N103" s="232">
        <v>11000</v>
      </c>
      <c r="O103" s="232">
        <v>15090</v>
      </c>
      <c r="T103" s="250">
        <v>97829.87</v>
      </c>
      <c r="U103" s="73">
        <v>474645.55</v>
      </c>
      <c r="X103" s="73">
        <v>454167.83</v>
      </c>
      <c r="Z103" s="73">
        <v>304.44</v>
      </c>
      <c r="AB103" s="90">
        <v>917112</v>
      </c>
      <c r="AC103" s="90">
        <v>40200</v>
      </c>
      <c r="AD103" s="90">
        <v>972552</v>
      </c>
      <c r="AG103" s="90">
        <v>192494.36</v>
      </c>
      <c r="AH103" s="90">
        <v>93621.55</v>
      </c>
      <c r="AL103" s="76">
        <f>SUM(F103:H103)</f>
        <v>557150.9</v>
      </c>
      <c r="AM103" s="31">
        <f>SUM(N103:Q103)</f>
        <v>26090</v>
      </c>
      <c r="AN103" s="21">
        <f t="shared" si="3"/>
        <v>531060.9</v>
      </c>
      <c r="AO103" s="15">
        <f>SUM(V103:AC103)</f>
        <v>1411784.27</v>
      </c>
      <c r="AP103" s="16">
        <f>SUM(AD103:AK103)</f>
        <v>1258667.9099999999</v>
      </c>
      <c r="AQ103" s="26">
        <f t="shared" si="4"/>
        <v>153116.3600000001</v>
      </c>
    </row>
    <row r="104" spans="1:43" x14ac:dyDescent="0.2">
      <c r="A104" t="s">
        <v>561</v>
      </c>
      <c r="B104" t="s">
        <v>562</v>
      </c>
      <c r="C104" s="71">
        <v>3372</v>
      </c>
      <c r="D104" s="58" t="s">
        <v>1364</v>
      </c>
      <c r="E104" s="249" t="s">
        <v>3313</v>
      </c>
      <c r="F104" s="89">
        <v>447325.34</v>
      </c>
      <c r="G104" s="89">
        <v>15000</v>
      </c>
      <c r="H104" s="89">
        <v>330796.77</v>
      </c>
      <c r="J104" s="250">
        <v>-23072.5</v>
      </c>
      <c r="K104" s="250">
        <v>172794.28</v>
      </c>
      <c r="N104" s="232">
        <v>0</v>
      </c>
      <c r="O104" s="232">
        <v>5700</v>
      </c>
      <c r="U104" s="73">
        <v>1172968.6100000001</v>
      </c>
      <c r="X104" s="73">
        <v>313167.8</v>
      </c>
      <c r="AB104" s="90">
        <v>728737</v>
      </c>
      <c r="AC104" s="90">
        <v>389163</v>
      </c>
      <c r="AD104" s="90">
        <v>848127</v>
      </c>
      <c r="AG104" s="90">
        <v>148309.6</v>
      </c>
      <c r="AH104" s="90">
        <v>99154.96</v>
      </c>
      <c r="AK104" s="250">
        <v>50000</v>
      </c>
      <c r="AL104" s="76">
        <f>SUM(F104:H104)</f>
        <v>793122.1100000001</v>
      </c>
      <c r="AM104" s="31">
        <f>SUM(N104:Q104)</f>
        <v>5700</v>
      </c>
      <c r="AN104" s="21">
        <f t="shared" si="3"/>
        <v>787422.1100000001</v>
      </c>
      <c r="AO104" s="15">
        <f>SUM(V104:AC104)</f>
        <v>1431067.8</v>
      </c>
      <c r="AP104" s="16">
        <f>SUM(AD104:AK104)</f>
        <v>1145591.56</v>
      </c>
      <c r="AQ104" s="26">
        <f t="shared" si="4"/>
        <v>285476.24</v>
      </c>
    </row>
    <row r="105" spans="1:43" x14ac:dyDescent="0.2">
      <c r="A105" t="s">
        <v>561</v>
      </c>
      <c r="B105" t="s">
        <v>562</v>
      </c>
      <c r="C105" s="71">
        <v>1747</v>
      </c>
      <c r="D105" s="58" t="s">
        <v>1365</v>
      </c>
      <c r="E105" s="249" t="s">
        <v>3361</v>
      </c>
      <c r="F105" s="89">
        <v>520155.64</v>
      </c>
      <c r="H105" s="89">
        <v>63993.93</v>
      </c>
      <c r="J105" s="250">
        <v>428072.73</v>
      </c>
      <c r="K105" s="250">
        <v>207956.89</v>
      </c>
      <c r="N105" s="232">
        <v>0</v>
      </c>
      <c r="O105" s="232">
        <v>3000</v>
      </c>
      <c r="Q105" s="416">
        <v>999.62</v>
      </c>
      <c r="T105" s="250">
        <v>251592.19</v>
      </c>
      <c r="U105" s="73">
        <v>764463.81</v>
      </c>
      <c r="X105" s="73">
        <v>623521.76</v>
      </c>
      <c r="Y105" s="73">
        <v>1</v>
      </c>
      <c r="Z105" s="73">
        <v>263.66000000000003</v>
      </c>
      <c r="AB105" s="90">
        <v>990560</v>
      </c>
      <c r="AC105" s="90">
        <v>39000</v>
      </c>
      <c r="AD105" s="90">
        <v>1033671</v>
      </c>
      <c r="AG105" s="90">
        <v>163060.23000000001</v>
      </c>
      <c r="AH105" s="90">
        <v>91280.03</v>
      </c>
      <c r="AL105" s="76">
        <f>SUM(F105:H105)</f>
        <v>584149.57000000007</v>
      </c>
      <c r="AM105" s="31">
        <f>SUM(N105:Q105)</f>
        <v>3999.62</v>
      </c>
      <c r="AN105" s="21">
        <f t="shared" si="3"/>
        <v>580149.95000000007</v>
      </c>
      <c r="AO105" s="15">
        <f>SUM(V105:AC105)</f>
        <v>1653346.42</v>
      </c>
      <c r="AP105" s="16">
        <f>SUM(AD105:AK105)</f>
        <v>1288011.26</v>
      </c>
      <c r="AQ105" s="26">
        <f t="shared" si="4"/>
        <v>365335.15999999992</v>
      </c>
    </row>
    <row r="106" spans="1:43" x14ac:dyDescent="0.2">
      <c r="A106" t="s">
        <v>561</v>
      </c>
      <c r="B106" t="s">
        <v>562</v>
      </c>
      <c r="C106" s="71">
        <v>2607</v>
      </c>
      <c r="D106" s="58" t="s">
        <v>1366</v>
      </c>
      <c r="E106" s="249" t="s">
        <v>3362</v>
      </c>
      <c r="F106" s="89">
        <v>200598.46</v>
      </c>
      <c r="H106" s="89">
        <v>65432.959999999999</v>
      </c>
      <c r="J106" s="250">
        <v>1029276.17</v>
      </c>
      <c r="K106" s="250">
        <v>239650.39</v>
      </c>
      <c r="N106" s="232">
        <v>6000</v>
      </c>
      <c r="O106" s="232">
        <v>2400</v>
      </c>
      <c r="Q106" s="416">
        <v>3423.05</v>
      </c>
      <c r="T106" s="250">
        <v>67523.62</v>
      </c>
      <c r="U106" s="73">
        <v>1440238.21</v>
      </c>
      <c r="X106" s="73">
        <v>437064.78</v>
      </c>
      <c r="Z106" s="73">
        <v>171.28</v>
      </c>
      <c r="AB106" s="90">
        <v>820590</v>
      </c>
      <c r="AC106" s="90">
        <v>34800</v>
      </c>
      <c r="AD106" s="90">
        <v>927998</v>
      </c>
      <c r="AG106" s="90">
        <v>129121.37</v>
      </c>
      <c r="AH106" s="90">
        <v>138567.9</v>
      </c>
      <c r="AK106" s="250">
        <v>150.87</v>
      </c>
      <c r="AL106" s="76">
        <f>SUM(F106:H106)</f>
        <v>266031.42</v>
      </c>
      <c r="AM106" s="31">
        <f>SUM(N106:Q106)</f>
        <v>11823.05</v>
      </c>
      <c r="AN106" s="21">
        <f t="shared" si="3"/>
        <v>254208.37</v>
      </c>
      <c r="AO106" s="15">
        <f>SUM(V106:AC106)</f>
        <v>1292626.06</v>
      </c>
      <c r="AP106" s="16">
        <f>SUM(AD106:AK106)</f>
        <v>1195838.1400000001</v>
      </c>
      <c r="AQ106" s="26">
        <f t="shared" si="4"/>
        <v>96787.919999999925</v>
      </c>
    </row>
    <row r="107" spans="1:43" x14ac:dyDescent="0.2">
      <c r="A107" t="s">
        <v>561</v>
      </c>
      <c r="B107" t="s">
        <v>562</v>
      </c>
      <c r="C107" s="71">
        <v>2124</v>
      </c>
      <c r="D107" s="58" t="s">
        <v>1367</v>
      </c>
      <c r="E107" s="249" t="s">
        <v>3367</v>
      </c>
      <c r="F107" s="89">
        <v>1035951.18</v>
      </c>
      <c r="G107" s="89">
        <v>5550</v>
      </c>
      <c r="H107" s="89">
        <v>12610.41</v>
      </c>
      <c r="J107" s="250">
        <v>1889924.2</v>
      </c>
      <c r="K107" s="250">
        <v>116788.93</v>
      </c>
      <c r="N107" s="232">
        <v>5600</v>
      </c>
      <c r="O107" s="232">
        <v>5850</v>
      </c>
      <c r="Q107" s="416">
        <v>82500</v>
      </c>
      <c r="S107" s="250">
        <v>-64698.9</v>
      </c>
      <c r="T107" s="250">
        <v>200</v>
      </c>
      <c r="U107" s="73">
        <v>2616413.23</v>
      </c>
      <c r="X107" s="73">
        <v>160917.03</v>
      </c>
      <c r="Y107" s="73">
        <v>16850</v>
      </c>
      <c r="Z107" s="73">
        <v>446.16</v>
      </c>
      <c r="AB107" s="90">
        <v>586800</v>
      </c>
      <c r="AC107" s="90">
        <v>211548</v>
      </c>
      <c r="AD107" s="90">
        <v>617896</v>
      </c>
      <c r="AG107" s="90">
        <v>151026.6</v>
      </c>
      <c r="AH107" s="90">
        <v>98589.34</v>
      </c>
      <c r="AL107" s="76">
        <f>SUM(F107:H107)</f>
        <v>1054111.5900000001</v>
      </c>
      <c r="AM107" s="31">
        <f>SUM(N107:Q107)</f>
        <v>93950</v>
      </c>
      <c r="AN107" s="21">
        <f t="shared" si="3"/>
        <v>960161.59000000008</v>
      </c>
      <c r="AO107" s="15">
        <f>SUM(V107:AC107)</f>
        <v>976561.19</v>
      </c>
      <c r="AP107" s="16">
        <f>SUM(AD107:AK107)</f>
        <v>867511.94</v>
      </c>
      <c r="AQ107" s="26">
        <f t="shared" si="4"/>
        <v>109049.25</v>
      </c>
    </row>
    <row r="108" spans="1:43" x14ac:dyDescent="0.2">
      <c r="A108" t="s">
        <v>565</v>
      </c>
      <c r="B108" t="s">
        <v>566</v>
      </c>
      <c r="C108" s="71">
        <v>2908</v>
      </c>
      <c r="D108" s="58" t="s">
        <v>1368</v>
      </c>
      <c r="E108" s="249" t="s">
        <v>3315</v>
      </c>
      <c r="F108" s="89">
        <v>221118.93</v>
      </c>
      <c r="H108" s="89">
        <v>37383.620000000003</v>
      </c>
      <c r="J108" s="250">
        <v>17361.03</v>
      </c>
      <c r="K108" s="250">
        <v>137366.26999999999</v>
      </c>
      <c r="O108" s="232">
        <v>0</v>
      </c>
      <c r="Q108" s="416">
        <v>712.52</v>
      </c>
      <c r="T108" s="250">
        <v>32.11</v>
      </c>
      <c r="U108" s="73">
        <v>2310952.34</v>
      </c>
      <c r="X108" s="73">
        <v>627496.29</v>
      </c>
      <c r="Z108" s="73">
        <v>445.95</v>
      </c>
      <c r="AB108" s="90">
        <v>589500</v>
      </c>
      <c r="AC108" s="90">
        <v>24000</v>
      </c>
      <c r="AD108" s="90">
        <v>773978</v>
      </c>
      <c r="AF108" s="90">
        <v>17400</v>
      </c>
      <c r="AG108" s="90">
        <v>462227.22</v>
      </c>
      <c r="AH108" s="90">
        <v>42601.21</v>
      </c>
      <c r="AL108" s="76">
        <f>SUM(F108:H108)</f>
        <v>258502.55</v>
      </c>
      <c r="AM108" s="31">
        <f>SUM(N108:Q108)</f>
        <v>712.52</v>
      </c>
      <c r="AN108" s="21">
        <f t="shared" si="3"/>
        <v>257790.03</v>
      </c>
      <c r="AO108" s="15">
        <f>SUM(V108:AC108)</f>
        <v>1241442.24</v>
      </c>
      <c r="AP108" s="16">
        <f>SUM(AD108:AK108)</f>
        <v>1296206.43</v>
      </c>
      <c r="AQ108" s="26">
        <f t="shared" si="4"/>
        <v>-54764.189999999944</v>
      </c>
    </row>
    <row r="109" spans="1:43" x14ac:dyDescent="0.2">
      <c r="A109" t="s">
        <v>565</v>
      </c>
      <c r="B109" t="s">
        <v>566</v>
      </c>
      <c r="C109" s="71">
        <v>2944</v>
      </c>
      <c r="D109" s="58" t="s">
        <v>1369</v>
      </c>
      <c r="E109" s="249" t="s">
        <v>3316</v>
      </c>
      <c r="F109" s="89">
        <v>532634.79</v>
      </c>
      <c r="H109" s="89">
        <v>24504.98</v>
      </c>
      <c r="J109" s="250">
        <v>1373525.76</v>
      </c>
      <c r="K109" s="250">
        <v>128997.02</v>
      </c>
      <c r="O109" s="232">
        <v>7000</v>
      </c>
      <c r="Q109" s="416">
        <v>532.72</v>
      </c>
      <c r="T109" s="250">
        <v>0</v>
      </c>
      <c r="U109" s="73">
        <v>1228203.58</v>
      </c>
      <c r="X109" s="73">
        <v>343655.45</v>
      </c>
      <c r="Z109" s="73">
        <v>723.98</v>
      </c>
      <c r="AB109" s="90">
        <v>496920</v>
      </c>
      <c r="AC109" s="90">
        <v>63392.97</v>
      </c>
      <c r="AD109" s="90">
        <v>651513</v>
      </c>
      <c r="AF109" s="90">
        <v>1603.2</v>
      </c>
      <c r="AG109" s="90">
        <v>190870.58</v>
      </c>
      <c r="AH109" s="90">
        <v>75348.28</v>
      </c>
      <c r="AL109" s="76">
        <f>SUM(F109:H109)</f>
        <v>557139.77</v>
      </c>
      <c r="AM109" s="31">
        <f>SUM(N109:Q109)</f>
        <v>7532.72</v>
      </c>
      <c r="AN109" s="21">
        <f t="shared" si="3"/>
        <v>549607.05000000005</v>
      </c>
      <c r="AO109" s="15">
        <f>SUM(V109:AC109)</f>
        <v>904692.39999999991</v>
      </c>
      <c r="AP109" s="16">
        <f>SUM(AD109:AK109)</f>
        <v>919335.05999999994</v>
      </c>
      <c r="AQ109" s="26">
        <f t="shared" si="4"/>
        <v>-14642.660000000033</v>
      </c>
    </row>
    <row r="110" spans="1:43" x14ac:dyDescent="0.2">
      <c r="A110" t="s">
        <v>565</v>
      </c>
      <c r="B110" t="s">
        <v>566</v>
      </c>
      <c r="C110" s="71">
        <v>4209</v>
      </c>
      <c r="D110" s="58" t="s">
        <v>1370</v>
      </c>
      <c r="E110" s="249" t="s">
        <v>3317</v>
      </c>
      <c r="F110" s="89">
        <v>175845.26</v>
      </c>
      <c r="H110" s="89">
        <v>49232.29</v>
      </c>
      <c r="J110" s="250">
        <v>1338968.1100000001</v>
      </c>
      <c r="K110" s="250">
        <v>118159.84</v>
      </c>
      <c r="O110" s="232">
        <v>26000</v>
      </c>
      <c r="Q110" s="416">
        <v>0</v>
      </c>
      <c r="U110" s="73">
        <v>1322855.6000000001</v>
      </c>
      <c r="X110" s="73">
        <v>358103.87</v>
      </c>
      <c r="Z110" s="73">
        <v>370.46</v>
      </c>
      <c r="AB110" s="90">
        <v>579450</v>
      </c>
      <c r="AC110" s="90">
        <v>81130.210000000006</v>
      </c>
      <c r="AD110" s="90">
        <v>771115.58</v>
      </c>
      <c r="AE110" s="90">
        <v>1260</v>
      </c>
      <c r="AF110" s="90">
        <v>820</v>
      </c>
      <c r="AG110" s="90">
        <v>414783.43</v>
      </c>
      <c r="AH110" s="90">
        <v>82994.7</v>
      </c>
      <c r="AJ110" s="250">
        <v>19890</v>
      </c>
      <c r="AL110" s="76">
        <f>SUM(F110:H110)</f>
        <v>225077.55000000002</v>
      </c>
      <c r="AM110" s="31">
        <f>SUM(N110:Q110)</f>
        <v>26000</v>
      </c>
      <c r="AN110" s="21">
        <f t="shared" si="3"/>
        <v>199077.55000000002</v>
      </c>
      <c r="AO110" s="15">
        <f>SUM(V110:AC110)</f>
        <v>1019054.54</v>
      </c>
      <c r="AP110" s="16">
        <f>SUM(AD110:AK110)</f>
        <v>1290863.71</v>
      </c>
      <c r="AQ110" s="26">
        <f t="shared" si="4"/>
        <v>-271809.16999999993</v>
      </c>
    </row>
    <row r="111" spans="1:43" x14ac:dyDescent="0.2">
      <c r="A111" t="s">
        <v>565</v>
      </c>
      <c r="B111" t="s">
        <v>566</v>
      </c>
      <c r="C111" s="71">
        <v>4669</v>
      </c>
      <c r="D111" s="58" t="s">
        <v>1371</v>
      </c>
      <c r="E111" s="249" t="s">
        <v>3318</v>
      </c>
      <c r="F111" s="89">
        <v>274512.96999999997</v>
      </c>
      <c r="H111" s="89">
        <v>153294.32</v>
      </c>
      <c r="J111" s="250">
        <v>1291222.1299999999</v>
      </c>
      <c r="K111" s="250">
        <v>414732.47</v>
      </c>
      <c r="N111" s="232">
        <v>0</v>
      </c>
      <c r="O111" s="232">
        <v>8255</v>
      </c>
      <c r="U111" s="73">
        <v>2235714.37</v>
      </c>
      <c r="X111" s="73">
        <v>430045.71</v>
      </c>
      <c r="Y111" s="73">
        <v>15000</v>
      </c>
      <c r="Z111" s="73">
        <v>500.99</v>
      </c>
      <c r="AB111" s="90">
        <v>664314</v>
      </c>
      <c r="AC111" s="90">
        <v>61400</v>
      </c>
      <c r="AD111" s="90">
        <v>775554</v>
      </c>
      <c r="AG111" s="90">
        <v>344070.53</v>
      </c>
      <c r="AH111" s="90">
        <v>194155.59</v>
      </c>
      <c r="AJ111" s="250">
        <v>1</v>
      </c>
      <c r="AL111" s="76">
        <f>SUM(F111:H111)</f>
        <v>427807.29</v>
      </c>
      <c r="AM111" s="31">
        <f>SUM(N111:Q111)</f>
        <v>8255</v>
      </c>
      <c r="AN111" s="21">
        <f t="shared" si="3"/>
        <v>419552.29</v>
      </c>
      <c r="AO111" s="15">
        <f>SUM(V111:AC111)</f>
        <v>1171260.7</v>
      </c>
      <c r="AP111" s="16">
        <f>SUM(AD111:AK111)</f>
        <v>1313781.1200000001</v>
      </c>
      <c r="AQ111" s="26">
        <f t="shared" si="4"/>
        <v>-142520.42000000016</v>
      </c>
    </row>
    <row r="112" spans="1:43" x14ac:dyDescent="0.2">
      <c r="A112" t="s">
        <v>565</v>
      </c>
      <c r="B112" t="s">
        <v>566</v>
      </c>
      <c r="C112" s="71">
        <v>2279</v>
      </c>
      <c r="D112" s="58" t="s">
        <v>1372</v>
      </c>
      <c r="E112" s="249" t="s">
        <v>3319</v>
      </c>
      <c r="F112" s="89">
        <v>362316.01</v>
      </c>
      <c r="H112" s="89">
        <v>104514.85</v>
      </c>
      <c r="J112" s="250">
        <v>129271.35</v>
      </c>
      <c r="K112" s="250">
        <v>141051.62</v>
      </c>
      <c r="N112" s="232">
        <v>37200</v>
      </c>
      <c r="O112" s="232">
        <v>9775</v>
      </c>
      <c r="Q112" s="416">
        <v>551.4</v>
      </c>
      <c r="S112" s="250">
        <v>32424</v>
      </c>
      <c r="T112" s="250">
        <v>18900.41</v>
      </c>
      <c r="U112" s="73">
        <v>1762414.5</v>
      </c>
      <c r="X112" s="73">
        <v>423373.03</v>
      </c>
      <c r="Y112" s="73">
        <v>115000</v>
      </c>
      <c r="Z112" s="73">
        <v>438.69</v>
      </c>
      <c r="AB112" s="90">
        <v>423623.4</v>
      </c>
      <c r="AC112" s="90">
        <v>102800</v>
      </c>
      <c r="AD112" s="90">
        <v>594813.4</v>
      </c>
      <c r="AF112" s="90">
        <v>1632</v>
      </c>
      <c r="AG112" s="90">
        <v>391574.84</v>
      </c>
      <c r="AH112" s="90">
        <v>206552.04</v>
      </c>
      <c r="AL112" s="76">
        <f>SUM(F112:H112)</f>
        <v>466830.86</v>
      </c>
      <c r="AM112" s="31">
        <f>SUM(N112:Q112)</f>
        <v>47526.400000000001</v>
      </c>
      <c r="AN112" s="21">
        <f t="shared" si="3"/>
        <v>419304.45999999996</v>
      </c>
      <c r="AO112" s="15">
        <f>SUM(V112:AC112)</f>
        <v>1065235.1200000001</v>
      </c>
      <c r="AP112" s="16">
        <f>SUM(AD112:AK112)</f>
        <v>1194572.28</v>
      </c>
      <c r="AQ112" s="26">
        <f t="shared" si="4"/>
        <v>-129337.15999999992</v>
      </c>
    </row>
    <row r="113" spans="1:43" x14ac:dyDescent="0.2">
      <c r="A113" t="s">
        <v>565</v>
      </c>
      <c r="B113" t="s">
        <v>566</v>
      </c>
      <c r="C113" s="71">
        <v>723</v>
      </c>
      <c r="D113" s="58" t="s">
        <v>1373</v>
      </c>
      <c r="E113" s="249" t="s">
        <v>3320</v>
      </c>
      <c r="F113" s="89">
        <v>266120.76</v>
      </c>
      <c r="H113" s="89">
        <v>7110.05</v>
      </c>
      <c r="J113" s="250">
        <v>2027906.39</v>
      </c>
      <c r="K113" s="250">
        <v>201705.07</v>
      </c>
      <c r="L113" s="250">
        <v>1</v>
      </c>
      <c r="O113" s="232">
        <v>7000</v>
      </c>
      <c r="Q113" s="416">
        <v>1086</v>
      </c>
      <c r="T113" s="250">
        <v>-3274.03</v>
      </c>
      <c r="U113" s="73">
        <v>513834.47</v>
      </c>
      <c r="X113" s="73">
        <v>309569.39</v>
      </c>
      <c r="Y113" s="73">
        <v>87900</v>
      </c>
      <c r="Z113" s="73">
        <v>331.82</v>
      </c>
      <c r="AB113" s="90">
        <v>442560</v>
      </c>
      <c r="AD113" s="90">
        <v>574812</v>
      </c>
      <c r="AG113" s="90">
        <v>164140.66</v>
      </c>
      <c r="AH113" s="90">
        <v>89712.88</v>
      </c>
      <c r="AL113" s="76">
        <f>SUM(F113:H113)</f>
        <v>273230.81</v>
      </c>
      <c r="AM113" s="31">
        <f>SUM(N113:Q113)</f>
        <v>8086</v>
      </c>
      <c r="AN113" s="21">
        <f t="shared" si="3"/>
        <v>265144.81</v>
      </c>
      <c r="AO113" s="15">
        <f>SUM(V113:AC113)</f>
        <v>840361.21</v>
      </c>
      <c r="AP113" s="16">
        <f>SUM(AD113:AK113)</f>
        <v>828665.54</v>
      </c>
      <c r="AQ113" s="26">
        <f t="shared" si="4"/>
        <v>11695.669999999925</v>
      </c>
    </row>
    <row r="114" spans="1:43" x14ac:dyDescent="0.2">
      <c r="A114" t="s">
        <v>565</v>
      </c>
      <c r="B114" t="s">
        <v>566</v>
      </c>
      <c r="C114" s="71">
        <v>3567</v>
      </c>
      <c r="D114" s="58" t="s">
        <v>1374</v>
      </c>
      <c r="E114" s="249" t="s">
        <v>3321</v>
      </c>
      <c r="F114" s="89">
        <v>310182.68</v>
      </c>
      <c r="H114" s="89">
        <v>109816.32000000001</v>
      </c>
      <c r="J114" s="250">
        <v>594778.4</v>
      </c>
      <c r="K114" s="250">
        <v>244779.33</v>
      </c>
      <c r="O114" s="232">
        <v>24584.26</v>
      </c>
      <c r="T114" s="250">
        <v>977</v>
      </c>
      <c r="U114" s="73">
        <v>3774792.24</v>
      </c>
      <c r="X114" s="73">
        <v>-369697.32</v>
      </c>
      <c r="Y114" s="73">
        <v>248497</v>
      </c>
      <c r="Z114" s="73">
        <v>241.56</v>
      </c>
      <c r="AB114" s="90">
        <v>710520.6</v>
      </c>
      <c r="AC114" s="90">
        <v>41600</v>
      </c>
      <c r="AD114" s="90">
        <v>906580.6</v>
      </c>
      <c r="AG114" s="90">
        <v>316932.53000000003</v>
      </c>
      <c r="AH114" s="90">
        <v>103259.78</v>
      </c>
      <c r="AJ114" s="250">
        <v>2</v>
      </c>
      <c r="AL114" s="76">
        <f>SUM(F114:H114)</f>
        <v>419999</v>
      </c>
      <c r="AM114" s="31">
        <f>SUM(N114:Q114)</f>
        <v>24584.26</v>
      </c>
      <c r="AN114" s="21">
        <f t="shared" si="3"/>
        <v>395414.74</v>
      </c>
      <c r="AO114" s="15">
        <f>SUM(V114:AC114)</f>
        <v>631161.84</v>
      </c>
      <c r="AP114" s="16">
        <f>SUM(AD114:AK114)</f>
        <v>1326774.9099999999</v>
      </c>
      <c r="AQ114" s="26">
        <f t="shared" si="4"/>
        <v>-695613.07</v>
      </c>
    </row>
    <row r="115" spans="1:43" x14ac:dyDescent="0.2">
      <c r="A115" t="s">
        <v>565</v>
      </c>
      <c r="B115" t="s">
        <v>566</v>
      </c>
      <c r="C115" s="71">
        <v>2416</v>
      </c>
      <c r="D115" s="58" t="s">
        <v>1375</v>
      </c>
      <c r="E115" s="249" t="s">
        <v>3322</v>
      </c>
      <c r="F115" s="89">
        <v>409656.91</v>
      </c>
      <c r="G115" s="89">
        <v>6808</v>
      </c>
      <c r="H115" s="89">
        <v>38100.25</v>
      </c>
      <c r="J115" s="250">
        <v>274594.96000000002</v>
      </c>
      <c r="K115" s="250">
        <v>390718.6</v>
      </c>
      <c r="U115" s="73">
        <v>1908283.93</v>
      </c>
      <c r="X115" s="73">
        <v>620662.68000000005</v>
      </c>
      <c r="Y115" s="73">
        <v>60000</v>
      </c>
      <c r="Z115" s="73">
        <v>580.70000000000005</v>
      </c>
      <c r="AB115" s="90">
        <v>605850</v>
      </c>
      <c r="AD115" s="90">
        <v>710494</v>
      </c>
      <c r="AG115" s="90">
        <v>524247.14</v>
      </c>
      <c r="AH115" s="90">
        <v>116370.79</v>
      </c>
      <c r="AL115" s="76">
        <f>SUM(F115:H115)</f>
        <v>454565.16</v>
      </c>
      <c r="AM115" s="31">
        <f>SUM(N115:Q115)</f>
        <v>0</v>
      </c>
      <c r="AN115" s="21">
        <f t="shared" si="3"/>
        <v>454565.16</v>
      </c>
      <c r="AO115" s="15">
        <f>SUM(V115:AC115)</f>
        <v>1287093.3799999999</v>
      </c>
      <c r="AP115" s="16">
        <f>SUM(AD115:AK115)</f>
        <v>1351111.9300000002</v>
      </c>
      <c r="AQ115" s="26">
        <f t="shared" si="4"/>
        <v>-64018.550000000279</v>
      </c>
    </row>
    <row r="116" spans="1:43" x14ac:dyDescent="0.2">
      <c r="A116" t="s">
        <v>565</v>
      </c>
      <c r="B116" t="s">
        <v>566</v>
      </c>
      <c r="C116" s="71">
        <v>1268</v>
      </c>
      <c r="D116" s="58" t="s">
        <v>1376</v>
      </c>
      <c r="E116" s="249" t="s">
        <v>3323</v>
      </c>
      <c r="F116" s="89">
        <v>418746.46</v>
      </c>
      <c r="H116" s="89">
        <v>42876.02</v>
      </c>
      <c r="J116" s="250">
        <v>1018853.26</v>
      </c>
      <c r="K116" s="250">
        <v>271698.65999999997</v>
      </c>
      <c r="O116" s="232">
        <v>16670.349999999999</v>
      </c>
      <c r="U116" s="73">
        <v>1980426.11</v>
      </c>
      <c r="X116" s="73">
        <v>330360.07</v>
      </c>
      <c r="Y116" s="73">
        <v>66500</v>
      </c>
      <c r="Z116" s="73">
        <v>541.78</v>
      </c>
      <c r="AB116" s="90">
        <v>474313.8</v>
      </c>
      <c r="AC116" s="90">
        <v>63000</v>
      </c>
      <c r="AD116" s="90">
        <v>598773.80000000005</v>
      </c>
      <c r="AG116" s="90">
        <v>242340.67</v>
      </c>
      <c r="AH116" s="90">
        <v>105088.72</v>
      </c>
      <c r="AJ116" s="250">
        <v>9</v>
      </c>
      <c r="AL116" s="76">
        <f>SUM(F116:H116)</f>
        <v>461622.48000000004</v>
      </c>
      <c r="AM116" s="31">
        <f>SUM(N116:Q116)</f>
        <v>16670.349999999999</v>
      </c>
      <c r="AN116" s="21">
        <f t="shared" si="3"/>
        <v>444952.13000000006</v>
      </c>
      <c r="AO116" s="15">
        <f>SUM(V116:AC116)</f>
        <v>934715.65</v>
      </c>
      <c r="AP116" s="16">
        <f>SUM(AD116:AK116)</f>
        <v>946212.19000000006</v>
      </c>
      <c r="AQ116" s="26">
        <f t="shared" si="4"/>
        <v>-11496.540000000037</v>
      </c>
    </row>
    <row r="117" spans="1:43" x14ac:dyDescent="0.2">
      <c r="A117" t="s">
        <v>565</v>
      </c>
      <c r="B117" t="s">
        <v>566</v>
      </c>
      <c r="C117" s="71">
        <v>3345</v>
      </c>
      <c r="D117" s="58" t="s">
        <v>1377</v>
      </c>
      <c r="E117" s="249" t="s">
        <v>3324</v>
      </c>
      <c r="F117" s="89">
        <v>446497.83</v>
      </c>
      <c r="H117" s="89">
        <v>25701.72</v>
      </c>
      <c r="J117" s="250">
        <v>221665.14</v>
      </c>
      <c r="K117" s="250">
        <v>332208.21999999997</v>
      </c>
      <c r="O117" s="232">
        <v>31675</v>
      </c>
      <c r="T117" s="250">
        <v>1758.64</v>
      </c>
      <c r="U117" s="73">
        <v>2133398.12</v>
      </c>
      <c r="X117" s="73">
        <v>926874.3</v>
      </c>
      <c r="Z117" s="73">
        <v>397.5</v>
      </c>
      <c r="AB117" s="90">
        <v>994545</v>
      </c>
      <c r="AC117" s="90">
        <v>60400</v>
      </c>
      <c r="AD117" s="90">
        <v>1206150</v>
      </c>
      <c r="AG117" s="90">
        <v>494737.35</v>
      </c>
      <c r="AH117" s="90">
        <v>91152.639999999999</v>
      </c>
      <c r="AL117" s="76">
        <f>SUM(F117:H117)</f>
        <v>472199.55000000005</v>
      </c>
      <c r="AM117" s="31">
        <f>SUM(N117:Q117)</f>
        <v>31675</v>
      </c>
      <c r="AN117" s="21">
        <f t="shared" si="3"/>
        <v>440524.55000000005</v>
      </c>
      <c r="AO117" s="15">
        <f>SUM(V117:AC117)</f>
        <v>1982216.8</v>
      </c>
      <c r="AP117" s="16">
        <f>SUM(AD117:AK117)</f>
        <v>1792039.99</v>
      </c>
      <c r="AQ117" s="26">
        <f t="shared" si="4"/>
        <v>190176.81000000006</v>
      </c>
    </row>
    <row r="118" spans="1:43" x14ac:dyDescent="0.2">
      <c r="A118" t="s">
        <v>565</v>
      </c>
      <c r="B118" t="s">
        <v>566</v>
      </c>
      <c r="C118" s="71">
        <v>1431</v>
      </c>
      <c r="D118" s="58" t="s">
        <v>1378</v>
      </c>
      <c r="E118" s="249" t="s">
        <v>3325</v>
      </c>
      <c r="F118" s="89">
        <v>146279.49</v>
      </c>
      <c r="H118" s="89">
        <v>43364.02</v>
      </c>
      <c r="J118" s="250">
        <v>5</v>
      </c>
      <c r="K118" s="250">
        <v>187325.59</v>
      </c>
      <c r="O118" s="232">
        <v>22475</v>
      </c>
      <c r="Q118" s="416">
        <v>0</v>
      </c>
      <c r="U118" s="73">
        <v>1945240.49</v>
      </c>
      <c r="X118" s="73">
        <v>528485.01</v>
      </c>
      <c r="Z118" s="73">
        <v>301.57</v>
      </c>
      <c r="AB118" s="90">
        <v>502860.9</v>
      </c>
      <c r="AC118" s="90">
        <v>50320.09</v>
      </c>
      <c r="AD118" s="90">
        <v>684660.9</v>
      </c>
      <c r="AF118" s="90">
        <v>2260</v>
      </c>
      <c r="AG118" s="90">
        <v>389069.55</v>
      </c>
      <c r="AH118" s="90">
        <v>23005.439999999999</v>
      </c>
      <c r="AL118" s="76">
        <f>SUM(F118:H118)</f>
        <v>189643.50999999998</v>
      </c>
      <c r="AM118" s="31">
        <f>SUM(N118:Q118)</f>
        <v>22475</v>
      </c>
      <c r="AN118" s="21">
        <f t="shared" si="3"/>
        <v>167168.50999999998</v>
      </c>
      <c r="AO118" s="15">
        <f>SUM(V118:AC118)</f>
        <v>1081967.57</v>
      </c>
      <c r="AP118" s="16">
        <f>SUM(AD118:AK118)</f>
        <v>1098995.8899999999</v>
      </c>
      <c r="AQ118" s="26">
        <f t="shared" si="4"/>
        <v>-17028.319999999832</v>
      </c>
    </row>
    <row r="119" spans="1:43" x14ac:dyDescent="0.2">
      <c r="A119" t="s">
        <v>565</v>
      </c>
      <c r="B119" t="s">
        <v>566</v>
      </c>
      <c r="C119" s="71">
        <v>2020</v>
      </c>
      <c r="D119" s="58" t="s">
        <v>1379</v>
      </c>
      <c r="E119" s="249" t="s">
        <v>3326</v>
      </c>
      <c r="F119" s="89">
        <v>95090.78</v>
      </c>
      <c r="H119" s="89">
        <v>54958.5</v>
      </c>
      <c r="J119" s="250">
        <v>365936.81</v>
      </c>
      <c r="K119" s="250">
        <v>165540.87</v>
      </c>
      <c r="N119" s="232">
        <v>0</v>
      </c>
      <c r="O119" s="232">
        <v>8575</v>
      </c>
      <c r="U119" s="73">
        <v>2404357.2799999998</v>
      </c>
      <c r="W119" s="73">
        <v>118.96</v>
      </c>
      <c r="X119" s="73">
        <v>549152.86</v>
      </c>
      <c r="Z119" s="73">
        <v>74.95</v>
      </c>
      <c r="AB119" s="90">
        <v>676560</v>
      </c>
      <c r="AC119" s="90">
        <v>21000</v>
      </c>
      <c r="AD119" s="90">
        <v>822371</v>
      </c>
      <c r="AG119" s="90">
        <v>398760.19</v>
      </c>
      <c r="AH119" s="90">
        <v>66740.19</v>
      </c>
      <c r="AL119" s="76">
        <f>SUM(F119:H119)</f>
        <v>150049.28</v>
      </c>
      <c r="AM119" s="31">
        <f>SUM(N119:Q119)</f>
        <v>8575</v>
      </c>
      <c r="AN119" s="21">
        <f t="shared" si="3"/>
        <v>141474.28</v>
      </c>
      <c r="AO119" s="15">
        <f>SUM(V119:AC119)</f>
        <v>1246906.77</v>
      </c>
      <c r="AP119" s="16">
        <f>SUM(AD119:AK119)</f>
        <v>1287871.3799999999</v>
      </c>
      <c r="AQ119" s="26">
        <f t="shared" si="4"/>
        <v>-40964.60999999987</v>
      </c>
    </row>
    <row r="120" spans="1:43" x14ac:dyDescent="0.2">
      <c r="A120" t="s">
        <v>565</v>
      </c>
      <c r="B120" t="s">
        <v>566</v>
      </c>
      <c r="C120" s="71">
        <v>3005</v>
      </c>
      <c r="D120" s="58" t="s">
        <v>1380</v>
      </c>
      <c r="E120" s="249" t="s">
        <v>3327</v>
      </c>
      <c r="F120" s="89">
        <v>184601.83</v>
      </c>
      <c r="H120" s="89">
        <v>25344.84</v>
      </c>
      <c r="J120" s="250">
        <v>7</v>
      </c>
      <c r="K120" s="250">
        <v>169766.52</v>
      </c>
      <c r="Q120" s="416">
        <v>493.46</v>
      </c>
      <c r="T120" s="250">
        <v>715.33</v>
      </c>
      <c r="U120" s="73">
        <v>3154007.83</v>
      </c>
      <c r="X120" s="73">
        <v>392208.52</v>
      </c>
      <c r="Z120" s="73">
        <v>313.83</v>
      </c>
      <c r="AB120" s="90">
        <v>614850</v>
      </c>
      <c r="AC120" s="90">
        <v>52400</v>
      </c>
      <c r="AD120" s="90">
        <v>798082</v>
      </c>
      <c r="AG120" s="90">
        <v>246616.84</v>
      </c>
      <c r="AH120" s="90">
        <v>39993.449999999997</v>
      </c>
      <c r="AL120" s="76">
        <f>SUM(F120:H120)</f>
        <v>209946.66999999998</v>
      </c>
      <c r="AM120" s="31">
        <f>SUM(N120:Q120)</f>
        <v>493.46</v>
      </c>
      <c r="AN120" s="21">
        <f t="shared" si="3"/>
        <v>209453.21</v>
      </c>
      <c r="AO120" s="15">
        <f>SUM(V120:AC120)</f>
        <v>1059772.3500000001</v>
      </c>
      <c r="AP120" s="16">
        <f>SUM(AD120:AK120)</f>
        <v>1084692.29</v>
      </c>
      <c r="AQ120" s="26">
        <f t="shared" si="4"/>
        <v>-24919.939999999944</v>
      </c>
    </row>
    <row r="121" spans="1:43" x14ac:dyDescent="0.2">
      <c r="A121" t="s">
        <v>565</v>
      </c>
      <c r="B121" t="s">
        <v>566</v>
      </c>
      <c r="C121" s="71">
        <v>2671</v>
      </c>
      <c r="D121" s="58" t="s">
        <v>1381</v>
      </c>
      <c r="E121" s="249" t="s">
        <v>3328</v>
      </c>
      <c r="F121" s="89">
        <v>361982.35</v>
      </c>
      <c r="H121" s="89">
        <v>57203.33</v>
      </c>
      <c r="J121" s="250">
        <v>659984.87</v>
      </c>
      <c r="K121" s="250">
        <v>224425</v>
      </c>
      <c r="O121" s="232">
        <v>14775</v>
      </c>
      <c r="P121" s="232">
        <v>170515</v>
      </c>
      <c r="T121" s="250">
        <v>-98999.65</v>
      </c>
      <c r="U121" s="73">
        <v>2272032.2400000002</v>
      </c>
      <c r="X121" s="73">
        <v>495681.73</v>
      </c>
      <c r="Z121" s="73">
        <v>480.31</v>
      </c>
      <c r="AB121" s="90">
        <v>550068.80000000005</v>
      </c>
      <c r="AC121" s="90">
        <v>28800</v>
      </c>
      <c r="AD121" s="90">
        <v>640908.80000000005</v>
      </c>
      <c r="AE121" s="90">
        <v>2130</v>
      </c>
      <c r="AG121" s="90">
        <v>399200.19</v>
      </c>
      <c r="AH121" s="90">
        <v>93906.69</v>
      </c>
      <c r="AL121" s="76">
        <f>SUM(F121:H121)</f>
        <v>419185.68</v>
      </c>
      <c r="AM121" s="31">
        <f>SUM(N121:Q121)</f>
        <v>185290</v>
      </c>
      <c r="AN121" s="21">
        <f t="shared" si="3"/>
        <v>233895.67999999999</v>
      </c>
      <c r="AO121" s="15">
        <f>SUM(V121:AC121)</f>
        <v>1075030.8400000001</v>
      </c>
      <c r="AP121" s="16">
        <f>SUM(AD121:AK121)</f>
        <v>1136145.68</v>
      </c>
      <c r="AQ121" s="26">
        <f t="shared" si="4"/>
        <v>-61114.839999999851</v>
      </c>
    </row>
    <row r="122" spans="1:43" x14ac:dyDescent="0.2">
      <c r="A122" t="s">
        <v>565</v>
      </c>
      <c r="B122" t="s">
        <v>566</v>
      </c>
      <c r="C122" s="71">
        <v>1913</v>
      </c>
      <c r="D122" s="58" t="s">
        <v>1382</v>
      </c>
      <c r="E122" s="249" t="s">
        <v>3329</v>
      </c>
      <c r="F122" s="89">
        <v>132488.64000000001</v>
      </c>
      <c r="H122" s="89">
        <v>210989.39</v>
      </c>
      <c r="J122" s="250">
        <v>269485.90999999997</v>
      </c>
      <c r="K122" s="250">
        <v>225906.81</v>
      </c>
      <c r="O122" s="232">
        <v>-148.4</v>
      </c>
      <c r="T122" s="250">
        <v>-8498</v>
      </c>
      <c r="U122" s="73">
        <v>1679735.01</v>
      </c>
      <c r="X122" s="73">
        <v>305115.76</v>
      </c>
      <c r="Z122" s="73">
        <v>209.11</v>
      </c>
      <c r="AB122" s="90">
        <v>263160</v>
      </c>
      <c r="AC122" s="90">
        <v>194046</v>
      </c>
      <c r="AD122" s="90">
        <v>410360</v>
      </c>
      <c r="AG122" s="90">
        <v>207891.92</v>
      </c>
      <c r="AH122" s="90">
        <v>54946.25</v>
      </c>
      <c r="AL122" s="76">
        <f>SUM(F122:H122)</f>
        <v>343478.03</v>
      </c>
      <c r="AM122" s="31">
        <f>SUM(N122:Q122)</f>
        <v>-148.4</v>
      </c>
      <c r="AN122" s="21">
        <f t="shared" si="3"/>
        <v>343626.43000000005</v>
      </c>
      <c r="AO122" s="15">
        <f>SUM(V122:AC122)</f>
        <v>762530.87</v>
      </c>
      <c r="AP122" s="16">
        <f>SUM(AD122:AK122)</f>
        <v>673198.17</v>
      </c>
      <c r="AQ122" s="26">
        <f t="shared" si="4"/>
        <v>89332.699999999953</v>
      </c>
    </row>
    <row r="123" spans="1:43" x14ac:dyDescent="0.2">
      <c r="A123" t="s">
        <v>565</v>
      </c>
      <c r="B123" t="s">
        <v>566</v>
      </c>
      <c r="C123" s="71">
        <v>2409</v>
      </c>
      <c r="D123" s="58" t="s">
        <v>1383</v>
      </c>
      <c r="E123" s="249" t="s">
        <v>3330</v>
      </c>
      <c r="F123" s="89">
        <v>375365.35</v>
      </c>
      <c r="H123" s="89">
        <v>65398.94</v>
      </c>
      <c r="J123" s="250">
        <v>13401.57</v>
      </c>
      <c r="K123" s="250">
        <v>139049.63</v>
      </c>
      <c r="O123" s="232">
        <v>12500</v>
      </c>
      <c r="Q123" s="416">
        <v>205.61</v>
      </c>
      <c r="T123" s="250">
        <v>0.24</v>
      </c>
      <c r="U123" s="73">
        <v>1611506.92</v>
      </c>
      <c r="X123" s="73">
        <v>461449.87</v>
      </c>
      <c r="Z123" s="73">
        <v>460.82</v>
      </c>
      <c r="AB123" s="90">
        <v>587280</v>
      </c>
      <c r="AC123" s="90">
        <v>70000</v>
      </c>
      <c r="AD123" s="90">
        <v>694580</v>
      </c>
      <c r="AG123" s="90">
        <v>291786.59000000003</v>
      </c>
      <c r="AH123" s="90">
        <v>57393.24</v>
      </c>
      <c r="AL123" s="76">
        <f>SUM(F123:H123)</f>
        <v>440764.29</v>
      </c>
      <c r="AM123" s="31">
        <f>SUM(N123:Q123)</f>
        <v>12705.61</v>
      </c>
      <c r="AN123" s="21">
        <f t="shared" si="3"/>
        <v>428058.68</v>
      </c>
      <c r="AO123" s="15">
        <f>SUM(V123:AC123)</f>
        <v>1119190.69</v>
      </c>
      <c r="AP123" s="16">
        <f>SUM(AD123:AK123)</f>
        <v>1043759.8300000001</v>
      </c>
      <c r="AQ123" s="26">
        <f t="shared" si="4"/>
        <v>75430.85999999987</v>
      </c>
    </row>
    <row r="124" spans="1:43" x14ac:dyDescent="0.2">
      <c r="A124" t="s">
        <v>565</v>
      </c>
      <c r="B124" t="s">
        <v>566</v>
      </c>
      <c r="C124" s="71">
        <v>1702</v>
      </c>
      <c r="D124" s="58" t="s">
        <v>1384</v>
      </c>
      <c r="E124" s="249" t="s">
        <v>3331</v>
      </c>
      <c r="F124" s="89">
        <v>185538.19</v>
      </c>
      <c r="G124" s="89">
        <v>14196</v>
      </c>
      <c r="H124" s="89">
        <v>187419.78</v>
      </c>
      <c r="J124" s="250">
        <v>-2089.7600000000002</v>
      </c>
      <c r="K124" s="250">
        <v>539151.97</v>
      </c>
      <c r="N124" s="232">
        <v>59800</v>
      </c>
      <c r="O124" s="232">
        <v>-1300</v>
      </c>
      <c r="Q124" s="416">
        <v>252.34</v>
      </c>
      <c r="S124" s="250">
        <v>180366.51</v>
      </c>
      <c r="U124" s="73">
        <v>667875.67000000004</v>
      </c>
      <c r="X124" s="73">
        <v>411030.02</v>
      </c>
      <c r="Z124" s="73">
        <v>317.24</v>
      </c>
      <c r="AB124" s="90">
        <v>104764.3</v>
      </c>
      <c r="AC124" s="90">
        <v>59462</v>
      </c>
      <c r="AD124" s="90">
        <v>275358.3</v>
      </c>
      <c r="AF124" s="90">
        <v>3488</v>
      </c>
      <c r="AG124" s="90">
        <v>160544.22</v>
      </c>
      <c r="AH124" s="90">
        <v>36685.32</v>
      </c>
      <c r="AL124" s="76">
        <f>SUM(F124:H124)</f>
        <v>387153.97</v>
      </c>
      <c r="AM124" s="31">
        <f>SUM(N124:Q124)</f>
        <v>58752.34</v>
      </c>
      <c r="AN124" s="21">
        <f t="shared" si="3"/>
        <v>328401.63</v>
      </c>
      <c r="AO124" s="15">
        <f>SUM(V124:AC124)</f>
        <v>575573.56000000006</v>
      </c>
      <c r="AP124" s="16">
        <f>SUM(AD124:AK124)</f>
        <v>476075.84</v>
      </c>
      <c r="AQ124" s="26">
        <f t="shared" si="4"/>
        <v>99497.72000000003</v>
      </c>
    </row>
    <row r="125" spans="1:43" x14ac:dyDescent="0.2">
      <c r="A125" t="s">
        <v>565</v>
      </c>
      <c r="B125" t="s">
        <v>566</v>
      </c>
      <c r="C125" s="71">
        <v>2179</v>
      </c>
      <c r="D125" s="58" t="s">
        <v>1385</v>
      </c>
      <c r="E125" s="249" t="s">
        <v>3332</v>
      </c>
      <c r="F125" s="89">
        <v>217869.81</v>
      </c>
      <c r="H125" s="89">
        <v>59458.42</v>
      </c>
      <c r="J125" s="250">
        <v>625355.31000000006</v>
      </c>
      <c r="K125" s="250">
        <v>323155.39</v>
      </c>
      <c r="L125" s="250">
        <v>463.73</v>
      </c>
      <c r="O125" s="232">
        <v>-26185</v>
      </c>
      <c r="Q125" s="416">
        <v>-720.37</v>
      </c>
      <c r="U125" s="73">
        <v>654977.96</v>
      </c>
      <c r="X125" s="73">
        <v>416534.66</v>
      </c>
      <c r="Y125" s="73">
        <v>112000</v>
      </c>
      <c r="Z125" s="73">
        <v>190.33</v>
      </c>
      <c r="AB125" s="90">
        <v>279677.59999999998</v>
      </c>
      <c r="AC125" s="90">
        <v>46400</v>
      </c>
      <c r="AD125" s="90">
        <v>391230.15</v>
      </c>
      <c r="AG125" s="90">
        <v>223660.5</v>
      </c>
      <c r="AH125" s="90">
        <v>171900.07</v>
      </c>
      <c r="AL125" s="76">
        <f>SUM(F125:H125)</f>
        <v>277328.23</v>
      </c>
      <c r="AM125" s="31">
        <f>SUM(N125:Q125)</f>
        <v>-26905.37</v>
      </c>
      <c r="AN125" s="21">
        <f t="shared" si="3"/>
        <v>304233.59999999998</v>
      </c>
      <c r="AO125" s="15">
        <f>SUM(V125:AC125)</f>
        <v>854802.58999999985</v>
      </c>
      <c r="AP125" s="16">
        <f>SUM(AD125:AK125)</f>
        <v>786790.72</v>
      </c>
      <c r="AQ125" s="26">
        <f t="shared" si="4"/>
        <v>68011.869999999879</v>
      </c>
    </row>
    <row r="126" spans="1:43" x14ac:dyDescent="0.2">
      <c r="A126" t="s">
        <v>569</v>
      </c>
      <c r="B126" t="s">
        <v>570</v>
      </c>
      <c r="C126" s="71">
        <v>3793</v>
      </c>
      <c r="D126" s="58" t="s">
        <v>1386</v>
      </c>
      <c r="E126" s="249" t="s">
        <v>3333</v>
      </c>
      <c r="F126" s="89">
        <v>719041.23</v>
      </c>
      <c r="H126" s="89">
        <v>236795.2</v>
      </c>
      <c r="J126" s="250">
        <v>255171.93</v>
      </c>
      <c r="K126" s="250">
        <v>150671.60999999999</v>
      </c>
      <c r="O126" s="232">
        <v>17000</v>
      </c>
      <c r="Q126" s="416">
        <v>350.17</v>
      </c>
      <c r="U126" s="73">
        <v>3175397.16</v>
      </c>
      <c r="X126" s="73">
        <v>641690.4</v>
      </c>
      <c r="Y126" s="73">
        <v>445000</v>
      </c>
      <c r="Z126" s="73">
        <v>531.36</v>
      </c>
      <c r="AB126" s="90">
        <v>925440</v>
      </c>
      <c r="AD126" s="90">
        <v>1153410</v>
      </c>
      <c r="AG126" s="90">
        <v>409693.53</v>
      </c>
      <c r="AH126" s="90">
        <v>114230.28</v>
      </c>
      <c r="AL126" s="76">
        <f>SUM(F126:H126)</f>
        <v>955836.42999999993</v>
      </c>
      <c r="AM126" s="31">
        <f>SUM(N126:Q126)</f>
        <v>17350.169999999998</v>
      </c>
      <c r="AN126" s="21">
        <f t="shared" si="3"/>
        <v>938486.25999999989</v>
      </c>
      <c r="AO126" s="15">
        <f>SUM(V126:AC126)</f>
        <v>2012661.76</v>
      </c>
      <c r="AP126" s="16">
        <f>SUM(AD126:AK126)</f>
        <v>1677333.81</v>
      </c>
      <c r="AQ126" s="26">
        <f t="shared" si="4"/>
        <v>335327.94999999995</v>
      </c>
    </row>
    <row r="127" spans="1:43" x14ac:dyDescent="0.2">
      <c r="A127" t="s">
        <v>569</v>
      </c>
      <c r="B127" t="s">
        <v>570</v>
      </c>
      <c r="C127" s="71">
        <v>1435</v>
      </c>
      <c r="D127" s="58" t="s">
        <v>1387</v>
      </c>
      <c r="E127" s="249" t="s">
        <v>3334</v>
      </c>
      <c r="F127" s="89">
        <v>210213.4</v>
      </c>
      <c r="G127" s="89">
        <v>7000</v>
      </c>
      <c r="H127" s="89">
        <v>63399.58</v>
      </c>
      <c r="J127" s="250">
        <v>103096.76</v>
      </c>
      <c r="K127" s="250">
        <v>95789.78</v>
      </c>
      <c r="O127" s="232">
        <v>6440</v>
      </c>
      <c r="U127" s="73">
        <v>1191484.79</v>
      </c>
      <c r="X127" s="73">
        <v>384177.66</v>
      </c>
      <c r="Z127" s="73">
        <v>307.54000000000002</v>
      </c>
      <c r="AB127" s="90">
        <v>493460</v>
      </c>
      <c r="AC127" s="90">
        <v>45360</v>
      </c>
      <c r="AD127" s="90">
        <v>744520</v>
      </c>
      <c r="AG127" s="90">
        <v>125733.27</v>
      </c>
      <c r="AH127" s="90">
        <v>18093.21</v>
      </c>
      <c r="AL127" s="76">
        <f>SUM(F127:H127)</f>
        <v>280612.98</v>
      </c>
      <c r="AM127" s="31">
        <f>SUM(N127:Q127)</f>
        <v>6440</v>
      </c>
      <c r="AN127" s="21">
        <f t="shared" si="3"/>
        <v>274172.98</v>
      </c>
      <c r="AO127" s="15">
        <f>SUM(V127:AC127)</f>
        <v>923305.2</v>
      </c>
      <c r="AP127" s="16">
        <f>SUM(AD127:AK127)</f>
        <v>888346.48</v>
      </c>
      <c r="AQ127" s="26">
        <f t="shared" si="4"/>
        <v>34958.719999999972</v>
      </c>
    </row>
    <row r="128" spans="1:43" x14ac:dyDescent="0.2">
      <c r="A128" t="s">
        <v>569</v>
      </c>
      <c r="B128" t="s">
        <v>570</v>
      </c>
      <c r="C128" s="71">
        <v>1980</v>
      </c>
      <c r="D128" s="58" t="s">
        <v>1388</v>
      </c>
      <c r="E128" s="249" t="s">
        <v>3335</v>
      </c>
      <c r="F128" s="89">
        <v>369559.76</v>
      </c>
      <c r="H128" s="89">
        <v>276738</v>
      </c>
      <c r="J128" s="250">
        <v>2288268.63</v>
      </c>
      <c r="K128" s="250">
        <v>143307.57999999999</v>
      </c>
      <c r="O128" s="232">
        <v>4500</v>
      </c>
      <c r="U128" s="73">
        <v>918887.6</v>
      </c>
      <c r="X128" s="73">
        <v>471445.34</v>
      </c>
      <c r="Z128" s="73">
        <v>1035.3699999999999</v>
      </c>
      <c r="AB128" s="90">
        <v>751410</v>
      </c>
      <c r="AC128" s="90">
        <v>68040</v>
      </c>
      <c r="AD128" s="90">
        <v>1039560</v>
      </c>
      <c r="AG128" s="90">
        <v>194997.32</v>
      </c>
      <c r="AH128" s="90">
        <v>96095.81</v>
      </c>
      <c r="AL128" s="76">
        <f>SUM(F128:H128)</f>
        <v>646297.76</v>
      </c>
      <c r="AM128" s="31">
        <f>SUM(N128:Q128)</f>
        <v>4500</v>
      </c>
      <c r="AN128" s="21">
        <f t="shared" si="3"/>
        <v>641797.76</v>
      </c>
      <c r="AO128" s="15">
        <f>SUM(V128:AC128)</f>
        <v>1291930.71</v>
      </c>
      <c r="AP128" s="16">
        <f>SUM(AD128:AK128)</f>
        <v>1330653.1300000001</v>
      </c>
      <c r="AQ128" s="26">
        <f t="shared" si="4"/>
        <v>-38722.420000000158</v>
      </c>
    </row>
    <row r="129" spans="1:43" x14ac:dyDescent="0.2">
      <c r="A129" t="s">
        <v>569</v>
      </c>
      <c r="B129" t="s">
        <v>570</v>
      </c>
      <c r="C129" s="71">
        <v>2225</v>
      </c>
      <c r="D129" s="58" t="s">
        <v>1389</v>
      </c>
      <c r="E129" s="249" t="s">
        <v>3336</v>
      </c>
      <c r="F129" s="89">
        <v>234167.77</v>
      </c>
      <c r="H129" s="89">
        <v>53029.24</v>
      </c>
      <c r="J129" s="250">
        <v>116677.88</v>
      </c>
      <c r="K129" s="250">
        <v>140219.28</v>
      </c>
      <c r="O129" s="232">
        <v>5000</v>
      </c>
      <c r="Q129" s="416">
        <v>1255.76</v>
      </c>
      <c r="U129" s="73">
        <v>1855787.89</v>
      </c>
      <c r="X129" s="73">
        <v>461158.5</v>
      </c>
      <c r="Y129" s="73">
        <v>19750</v>
      </c>
      <c r="Z129" s="73">
        <v>342.88</v>
      </c>
      <c r="AB129" s="90">
        <v>737340</v>
      </c>
      <c r="AD129" s="90">
        <v>901040</v>
      </c>
      <c r="AG129" s="90">
        <v>251010.62</v>
      </c>
      <c r="AH129" s="90">
        <v>75051.44</v>
      </c>
      <c r="AL129" s="76">
        <f>SUM(F129:H129)</f>
        <v>287197.01</v>
      </c>
      <c r="AM129" s="31">
        <f>SUM(N129:Q129)</f>
        <v>6255.76</v>
      </c>
      <c r="AN129" s="21">
        <f t="shared" si="3"/>
        <v>280941.25</v>
      </c>
      <c r="AO129" s="15">
        <f>SUM(V129:AC129)</f>
        <v>1218591.3799999999</v>
      </c>
      <c r="AP129" s="16">
        <f>SUM(AD129:AK129)</f>
        <v>1227102.06</v>
      </c>
      <c r="AQ129" s="26">
        <f t="shared" si="4"/>
        <v>-8510.6800000001676</v>
      </c>
    </row>
    <row r="130" spans="1:43" x14ac:dyDescent="0.2">
      <c r="A130" t="s">
        <v>569</v>
      </c>
      <c r="B130" t="s">
        <v>570</v>
      </c>
      <c r="C130" s="71">
        <v>2531</v>
      </c>
      <c r="D130" s="58" t="s">
        <v>1390</v>
      </c>
      <c r="E130" s="249" t="s">
        <v>3337</v>
      </c>
      <c r="F130" s="89">
        <v>321316.27</v>
      </c>
      <c r="H130" s="89">
        <v>39648.519999999997</v>
      </c>
      <c r="J130" s="250">
        <v>360002.49</v>
      </c>
      <c r="K130" s="250">
        <v>258652.09</v>
      </c>
      <c r="O130" s="232">
        <v>0</v>
      </c>
      <c r="Q130" s="416">
        <v>450</v>
      </c>
      <c r="T130" s="250">
        <v>9400</v>
      </c>
      <c r="U130" s="73">
        <v>1498231.3</v>
      </c>
      <c r="X130" s="73">
        <v>612476.81000000006</v>
      </c>
      <c r="Y130" s="73">
        <v>25800</v>
      </c>
      <c r="Z130" s="73">
        <v>429.08</v>
      </c>
      <c r="AB130" s="90">
        <v>824010</v>
      </c>
      <c r="AD130" s="90">
        <v>1042260</v>
      </c>
      <c r="AG130" s="90">
        <v>188260.33</v>
      </c>
      <c r="AH130" s="90">
        <v>80358.91</v>
      </c>
      <c r="AL130" s="76">
        <f>SUM(F130:H130)</f>
        <v>360964.79000000004</v>
      </c>
      <c r="AM130" s="31">
        <f>SUM(N130:Q130)</f>
        <v>450</v>
      </c>
      <c r="AN130" s="21">
        <f t="shared" si="3"/>
        <v>360514.79000000004</v>
      </c>
      <c r="AO130" s="15">
        <f>SUM(V130:AC130)</f>
        <v>1462715.8900000001</v>
      </c>
      <c r="AP130" s="16">
        <f>SUM(AD130:AK130)</f>
        <v>1310879.24</v>
      </c>
      <c r="AQ130" s="26">
        <f t="shared" si="4"/>
        <v>151836.65000000014</v>
      </c>
    </row>
    <row r="131" spans="1:43" x14ac:dyDescent="0.2">
      <c r="A131" t="s">
        <v>569</v>
      </c>
      <c r="B131" t="s">
        <v>570</v>
      </c>
      <c r="C131" s="71">
        <v>3452</v>
      </c>
      <c r="D131" s="58" t="s">
        <v>1391</v>
      </c>
      <c r="E131" s="249" t="s">
        <v>3338</v>
      </c>
      <c r="F131" s="89">
        <v>513219.52</v>
      </c>
      <c r="H131" s="89">
        <v>37518.57</v>
      </c>
      <c r="J131" s="250">
        <v>341077.68</v>
      </c>
      <c r="K131" s="250">
        <v>35317.07</v>
      </c>
      <c r="Q131" s="416">
        <v>0</v>
      </c>
      <c r="T131" s="250">
        <v>-1360317.17</v>
      </c>
      <c r="U131" s="73">
        <v>2202136.4300000002</v>
      </c>
      <c r="X131" s="73">
        <v>538143.06000000006</v>
      </c>
      <c r="Y131" s="73">
        <v>127000</v>
      </c>
      <c r="Z131" s="73">
        <v>650.52</v>
      </c>
      <c r="AB131" s="90">
        <v>773237</v>
      </c>
      <c r="AD131" s="90">
        <v>1012896</v>
      </c>
      <c r="AG131" s="90">
        <v>259175.26</v>
      </c>
      <c r="AH131" s="90">
        <v>75974.740000000005</v>
      </c>
      <c r="AL131" s="76">
        <f>SUM(F131:H131)</f>
        <v>550738.09</v>
      </c>
      <c r="AM131" s="31">
        <f>SUM(N131:Q131)</f>
        <v>0</v>
      </c>
      <c r="AN131" s="21">
        <f t="shared" si="3"/>
        <v>550738.09</v>
      </c>
      <c r="AO131" s="15">
        <f>SUM(V131:AC131)</f>
        <v>1439030.58</v>
      </c>
      <c r="AP131" s="16">
        <f>SUM(AD131:AK131)</f>
        <v>1348046</v>
      </c>
      <c r="AQ131" s="26">
        <f t="shared" si="4"/>
        <v>90984.580000000075</v>
      </c>
    </row>
    <row r="132" spans="1:43" x14ac:dyDescent="0.2">
      <c r="A132" t="s">
        <v>569</v>
      </c>
      <c r="B132" t="s">
        <v>570</v>
      </c>
      <c r="C132" s="71">
        <v>3453</v>
      </c>
      <c r="D132" s="58" t="s">
        <v>1392</v>
      </c>
      <c r="E132" s="249" t="s">
        <v>3339</v>
      </c>
      <c r="F132" s="89">
        <v>504289.86</v>
      </c>
      <c r="H132" s="89">
        <v>1457.04</v>
      </c>
      <c r="J132" s="250">
        <v>2164594.63</v>
      </c>
      <c r="K132" s="250">
        <v>645444.41</v>
      </c>
      <c r="O132" s="232">
        <v>48350</v>
      </c>
      <c r="Q132" s="416">
        <v>0</v>
      </c>
      <c r="U132" s="73">
        <v>655276.54</v>
      </c>
      <c r="X132" s="73">
        <v>483331.36</v>
      </c>
      <c r="Y132" s="73">
        <v>45000</v>
      </c>
      <c r="Z132" s="73">
        <v>630.70000000000005</v>
      </c>
      <c r="AB132" s="90">
        <v>758240</v>
      </c>
      <c r="AC132" s="90">
        <v>74910</v>
      </c>
      <c r="AD132" s="90">
        <v>1036670</v>
      </c>
      <c r="AG132" s="90">
        <v>321795.27</v>
      </c>
      <c r="AH132" s="90">
        <v>220847</v>
      </c>
      <c r="AL132" s="76">
        <f>SUM(F132:H132)</f>
        <v>505746.89999999997</v>
      </c>
      <c r="AM132" s="31">
        <f>SUM(N132:Q132)</f>
        <v>48350</v>
      </c>
      <c r="AN132" s="21">
        <f t="shared" si="3"/>
        <v>457396.89999999997</v>
      </c>
      <c r="AO132" s="15">
        <f>SUM(V132:AC132)</f>
        <v>1362112.06</v>
      </c>
      <c r="AP132" s="16">
        <f>SUM(AD132:AK132)</f>
        <v>1579312.27</v>
      </c>
      <c r="AQ132" s="26">
        <f t="shared" si="4"/>
        <v>-217200.20999999996</v>
      </c>
    </row>
    <row r="133" spans="1:43" x14ac:dyDescent="0.2">
      <c r="A133" t="s">
        <v>569</v>
      </c>
      <c r="B133" t="s">
        <v>570</v>
      </c>
      <c r="C133" s="71">
        <v>3635</v>
      </c>
      <c r="D133" s="58" t="s">
        <v>1393</v>
      </c>
      <c r="E133" s="249" t="s">
        <v>3340</v>
      </c>
      <c r="F133" s="89">
        <v>433304.24</v>
      </c>
      <c r="G133" s="89">
        <v>24340</v>
      </c>
      <c r="H133" s="89">
        <v>169574.56</v>
      </c>
      <c r="J133" s="250">
        <v>1353013.28</v>
      </c>
      <c r="K133" s="250">
        <v>153172.88</v>
      </c>
      <c r="O133" s="232">
        <v>40000</v>
      </c>
      <c r="Q133" s="416">
        <v>2868.62</v>
      </c>
      <c r="T133" s="250">
        <v>79064.11</v>
      </c>
      <c r="U133" s="73">
        <v>1904716.16</v>
      </c>
      <c r="X133" s="73">
        <v>693238.35</v>
      </c>
      <c r="Z133" s="73">
        <v>466.7</v>
      </c>
      <c r="AB133" s="90">
        <v>619920</v>
      </c>
      <c r="AD133" s="90">
        <v>829745</v>
      </c>
      <c r="AG133" s="90">
        <v>237857.31</v>
      </c>
      <c r="AH133" s="90">
        <v>88501.51</v>
      </c>
      <c r="AL133" s="76">
        <f>SUM(F133:H133)</f>
        <v>627218.80000000005</v>
      </c>
      <c r="AM133" s="31">
        <f>SUM(N133:Q133)</f>
        <v>42868.62</v>
      </c>
      <c r="AN133" s="21">
        <f t="shared" ref="AN133:AN154" si="5">AL133-AM133</f>
        <v>584350.18000000005</v>
      </c>
      <c r="AO133" s="15">
        <f>SUM(V133:AC133)</f>
        <v>1313625.0499999998</v>
      </c>
      <c r="AP133" s="16">
        <f>SUM(AD133:AK133)</f>
        <v>1156103.82</v>
      </c>
      <c r="AQ133" s="26">
        <f t="shared" ref="AQ133:AQ154" si="6">AO133-AP133</f>
        <v>157521.22999999975</v>
      </c>
    </row>
    <row r="134" spans="1:43" x14ac:dyDescent="0.2">
      <c r="A134" t="s">
        <v>569</v>
      </c>
      <c r="B134" t="s">
        <v>570</v>
      </c>
      <c r="C134" s="71">
        <v>4256</v>
      </c>
      <c r="D134" s="58" t="s">
        <v>1394</v>
      </c>
      <c r="E134" s="249" t="s">
        <v>3341</v>
      </c>
      <c r="F134" s="89">
        <v>251180.66</v>
      </c>
      <c r="H134" s="89">
        <v>160291.76999999999</v>
      </c>
      <c r="J134" s="250">
        <v>300128.74</v>
      </c>
      <c r="K134" s="250">
        <v>23931.73</v>
      </c>
      <c r="U134" s="73">
        <v>2482221.21</v>
      </c>
      <c r="X134" s="73">
        <v>514695.81</v>
      </c>
      <c r="Z134" s="73">
        <v>478</v>
      </c>
      <c r="AB134" s="90">
        <v>733020</v>
      </c>
      <c r="AC134" s="90">
        <v>11800</v>
      </c>
      <c r="AD134" s="90">
        <v>944472</v>
      </c>
      <c r="AG134" s="90">
        <v>327139.42</v>
      </c>
      <c r="AH134" s="90">
        <v>101243.33</v>
      </c>
      <c r="AI134" s="90">
        <v>10000</v>
      </c>
      <c r="AL134" s="76">
        <f>SUM(F134:H134)</f>
        <v>411472.43</v>
      </c>
      <c r="AM134" s="31">
        <f>SUM(N134:Q134)</f>
        <v>0</v>
      </c>
      <c r="AN134" s="21">
        <f t="shared" si="5"/>
        <v>411472.43</v>
      </c>
      <c r="AO134" s="15">
        <f>SUM(V134:AC134)</f>
        <v>1259993.81</v>
      </c>
      <c r="AP134" s="16">
        <f>SUM(AD134:AK134)</f>
        <v>1382854.75</v>
      </c>
      <c r="AQ134" s="26">
        <f t="shared" si="6"/>
        <v>-122860.93999999994</v>
      </c>
    </row>
    <row r="135" spans="1:43" x14ac:dyDescent="0.2">
      <c r="A135" t="s">
        <v>573</v>
      </c>
      <c r="B135" t="s">
        <v>574</v>
      </c>
      <c r="C135" s="71">
        <v>2177</v>
      </c>
      <c r="D135" s="58" t="s">
        <v>1395</v>
      </c>
      <c r="E135" s="249" t="s">
        <v>3342</v>
      </c>
      <c r="F135" s="89">
        <v>483639.43</v>
      </c>
      <c r="H135" s="89">
        <v>399664.55</v>
      </c>
      <c r="J135" s="250">
        <v>668081.26</v>
      </c>
      <c r="K135" s="250">
        <v>60240.03</v>
      </c>
      <c r="Q135" s="416">
        <v>245</v>
      </c>
      <c r="U135" s="73">
        <v>3637434.23</v>
      </c>
      <c r="X135" s="73">
        <v>383918.22</v>
      </c>
      <c r="Y135" s="73">
        <v>140000</v>
      </c>
      <c r="Z135" s="73">
        <v>14.8</v>
      </c>
      <c r="AB135" s="90">
        <v>639600</v>
      </c>
      <c r="AD135" s="90">
        <v>734136</v>
      </c>
      <c r="AG135" s="90">
        <v>180910.38</v>
      </c>
      <c r="AH135" s="90">
        <v>78292.320000000007</v>
      </c>
      <c r="AL135" s="76">
        <f>SUM(F135:H135)</f>
        <v>883303.98</v>
      </c>
      <c r="AM135" s="31">
        <f>SUM(N135:Q135)</f>
        <v>245</v>
      </c>
      <c r="AN135" s="21">
        <f t="shared" si="5"/>
        <v>883058.98</v>
      </c>
      <c r="AO135" s="15">
        <f>SUM(V135:AC135)</f>
        <v>1163533.02</v>
      </c>
      <c r="AP135" s="16">
        <f>SUM(AD135:AK135)</f>
        <v>993338.7</v>
      </c>
      <c r="AQ135" s="26">
        <f t="shared" si="6"/>
        <v>170194.32000000007</v>
      </c>
    </row>
    <row r="136" spans="1:43" x14ac:dyDescent="0.2">
      <c r="A136" t="s">
        <v>573</v>
      </c>
      <c r="B136" t="s">
        <v>574</v>
      </c>
      <c r="C136" s="71">
        <v>3300</v>
      </c>
      <c r="D136" s="58" t="s">
        <v>1396</v>
      </c>
      <c r="E136" s="249" t="s">
        <v>3343</v>
      </c>
      <c r="F136" s="89">
        <v>461221.53</v>
      </c>
      <c r="G136" s="89">
        <v>28930</v>
      </c>
      <c r="H136" s="89">
        <v>260306.56</v>
      </c>
      <c r="J136" s="250">
        <v>2343516.34</v>
      </c>
      <c r="K136" s="250">
        <v>167083.68</v>
      </c>
      <c r="U136" s="73">
        <v>364715.82</v>
      </c>
      <c r="X136" s="73">
        <v>600210.6</v>
      </c>
      <c r="Z136" s="73">
        <v>650.98</v>
      </c>
      <c r="AB136" s="90">
        <v>527640</v>
      </c>
      <c r="AD136" s="90">
        <v>575863.80000000005</v>
      </c>
      <c r="AG136" s="90">
        <v>223010</v>
      </c>
      <c r="AH136" s="90">
        <v>105849.48</v>
      </c>
      <c r="AL136" s="76">
        <f>SUM(F136:H136)</f>
        <v>750458.09000000008</v>
      </c>
      <c r="AM136" s="31">
        <f>SUM(N136:Q136)</f>
        <v>0</v>
      </c>
      <c r="AN136" s="21">
        <f t="shared" si="5"/>
        <v>750458.09000000008</v>
      </c>
      <c r="AO136" s="15">
        <f>SUM(V136:AC136)</f>
        <v>1128501.58</v>
      </c>
      <c r="AP136" s="16">
        <f>SUM(AD136:AK136)</f>
        <v>904723.28</v>
      </c>
      <c r="AQ136" s="26">
        <f t="shared" si="6"/>
        <v>223778.30000000005</v>
      </c>
    </row>
    <row r="137" spans="1:43" x14ac:dyDescent="0.2">
      <c r="A137" t="s">
        <v>573</v>
      </c>
      <c r="B137" t="s">
        <v>574</v>
      </c>
      <c r="C137" s="71">
        <v>1172</v>
      </c>
      <c r="D137" s="58" t="s">
        <v>1397</v>
      </c>
      <c r="E137" s="249" t="s">
        <v>3344</v>
      </c>
      <c r="F137" s="89">
        <v>368101.53</v>
      </c>
      <c r="G137" s="89">
        <v>51000</v>
      </c>
      <c r="H137" s="89">
        <v>74999.34</v>
      </c>
      <c r="J137" s="250">
        <v>86455.72</v>
      </c>
      <c r="K137" s="250">
        <v>336425.22</v>
      </c>
      <c r="T137" s="250">
        <v>274332.57</v>
      </c>
      <c r="U137" s="73">
        <v>431249.19</v>
      </c>
      <c r="X137" s="73">
        <v>186861.65</v>
      </c>
      <c r="Z137" s="73">
        <v>436.54</v>
      </c>
      <c r="AC137" s="90">
        <v>106400</v>
      </c>
      <c r="AD137" s="90">
        <v>102762</v>
      </c>
      <c r="AG137" s="90">
        <v>132346.97</v>
      </c>
      <c r="AH137" s="90">
        <v>19</v>
      </c>
      <c r="AL137" s="76">
        <f>SUM(F137:H137)</f>
        <v>494100.87</v>
      </c>
      <c r="AM137" s="31">
        <f>SUM(N137:Q137)</f>
        <v>0</v>
      </c>
      <c r="AN137" s="21">
        <f t="shared" si="5"/>
        <v>494100.87</v>
      </c>
      <c r="AO137" s="15">
        <f>SUM(V137:AC137)</f>
        <v>293698.19</v>
      </c>
      <c r="AP137" s="16">
        <f>SUM(AD137:AK137)</f>
        <v>235127.97</v>
      </c>
      <c r="AQ137" s="26">
        <f t="shared" si="6"/>
        <v>58570.22</v>
      </c>
    </row>
    <row r="138" spans="1:43" x14ac:dyDescent="0.2">
      <c r="A138" t="s">
        <v>573</v>
      </c>
      <c r="B138" t="s">
        <v>574</v>
      </c>
      <c r="C138" s="71">
        <v>2177</v>
      </c>
      <c r="D138" s="58" t="s">
        <v>1398</v>
      </c>
      <c r="E138" s="249" t="s">
        <v>3345</v>
      </c>
      <c r="F138" s="89">
        <v>274480.06</v>
      </c>
      <c r="H138" s="89">
        <v>493237.85</v>
      </c>
      <c r="J138" s="250">
        <v>68252.81</v>
      </c>
      <c r="K138" s="250">
        <v>107502.01</v>
      </c>
      <c r="U138" s="73">
        <v>1781769.65</v>
      </c>
      <c r="X138" s="73">
        <v>416553.55</v>
      </c>
      <c r="Z138" s="73">
        <v>247.39</v>
      </c>
      <c r="AD138" s="90">
        <v>128557.79</v>
      </c>
      <c r="AG138" s="90">
        <v>136803.64000000001</v>
      </c>
      <c r="AH138" s="90">
        <v>18</v>
      </c>
      <c r="AL138" s="76">
        <f>SUM(F138:H138)</f>
        <v>767717.90999999992</v>
      </c>
      <c r="AM138" s="31">
        <f>SUM(N138:Q138)</f>
        <v>0</v>
      </c>
      <c r="AN138" s="21">
        <f t="shared" si="5"/>
        <v>767717.90999999992</v>
      </c>
      <c r="AO138" s="15">
        <f>SUM(V138:AC138)</f>
        <v>416800.94</v>
      </c>
      <c r="AP138" s="16">
        <f>SUM(AD138:AK138)</f>
        <v>265379.43</v>
      </c>
      <c r="AQ138" s="26">
        <f t="shared" si="6"/>
        <v>151421.51</v>
      </c>
    </row>
    <row r="139" spans="1:43" x14ac:dyDescent="0.2">
      <c r="A139" t="s">
        <v>573</v>
      </c>
      <c r="B139" t="s">
        <v>574</v>
      </c>
      <c r="C139" s="71">
        <v>4986</v>
      </c>
      <c r="D139" s="58" t="s">
        <v>1399</v>
      </c>
      <c r="E139" s="249" t="s">
        <v>3346</v>
      </c>
      <c r="F139" s="89">
        <v>599187.75</v>
      </c>
      <c r="H139" s="89">
        <v>283993.86</v>
      </c>
      <c r="J139" s="250">
        <v>-295589.89</v>
      </c>
      <c r="K139" s="250">
        <v>101780.58</v>
      </c>
      <c r="O139" s="232">
        <v>34800</v>
      </c>
      <c r="Q139" s="416">
        <v>0</v>
      </c>
      <c r="T139" s="250">
        <v>342001.83</v>
      </c>
      <c r="U139" s="73">
        <v>343312.84</v>
      </c>
      <c r="X139" s="73">
        <v>572122.88</v>
      </c>
      <c r="Z139" s="73">
        <v>707.96</v>
      </c>
      <c r="AB139" s="90">
        <v>818480</v>
      </c>
      <c r="AC139" s="90">
        <v>24344</v>
      </c>
      <c r="AD139" s="90">
        <v>973851</v>
      </c>
      <c r="AG139" s="90">
        <v>373952.11</v>
      </c>
      <c r="AH139" s="90">
        <v>144436.26</v>
      </c>
      <c r="AL139" s="76">
        <f>SUM(F139:H139)</f>
        <v>883181.61</v>
      </c>
      <c r="AM139" s="31">
        <f>SUM(N139:Q139)</f>
        <v>34800</v>
      </c>
      <c r="AN139" s="21">
        <f t="shared" si="5"/>
        <v>848381.61</v>
      </c>
      <c r="AO139" s="15">
        <f>SUM(V139:AC139)</f>
        <v>1415654.8399999999</v>
      </c>
      <c r="AP139" s="16">
        <f>SUM(AD139:AK139)</f>
        <v>1492239.3699999999</v>
      </c>
      <c r="AQ139" s="26">
        <f t="shared" si="6"/>
        <v>-76584.530000000028</v>
      </c>
    </row>
    <row r="140" spans="1:43" x14ac:dyDescent="0.2">
      <c r="A140" t="s">
        <v>573</v>
      </c>
      <c r="B140" t="s">
        <v>574</v>
      </c>
      <c r="C140" s="71">
        <v>4194</v>
      </c>
      <c r="D140" s="58" t="s">
        <v>1400</v>
      </c>
      <c r="E140" s="249" t="s">
        <v>3347</v>
      </c>
      <c r="F140" s="89">
        <v>278483.43</v>
      </c>
      <c r="G140" s="89">
        <v>40950</v>
      </c>
      <c r="H140" s="89">
        <v>430788.03</v>
      </c>
      <c r="J140" s="250">
        <v>128494.97</v>
      </c>
      <c r="K140" s="250">
        <v>174128.99</v>
      </c>
      <c r="U140" s="73">
        <v>1627802.29</v>
      </c>
      <c r="X140" s="73">
        <v>550872.81999999995</v>
      </c>
      <c r="Z140" s="73">
        <v>467.78</v>
      </c>
      <c r="AB140" s="90">
        <v>415380</v>
      </c>
      <c r="AD140" s="90">
        <v>585687</v>
      </c>
      <c r="AG140" s="90">
        <v>213350.35</v>
      </c>
      <c r="AH140" s="90">
        <v>23864.46</v>
      </c>
      <c r="AL140" s="76">
        <f>SUM(F140:H140)</f>
        <v>750221.46</v>
      </c>
      <c r="AM140" s="31">
        <f>SUM(N140:Q140)</f>
        <v>0</v>
      </c>
      <c r="AN140" s="21">
        <f t="shared" si="5"/>
        <v>750221.46</v>
      </c>
      <c r="AO140" s="15">
        <f>SUM(V140:AC140)</f>
        <v>966720.6</v>
      </c>
      <c r="AP140" s="16">
        <f>SUM(AD140:AK140)</f>
        <v>822901.80999999994</v>
      </c>
      <c r="AQ140" s="26">
        <f t="shared" si="6"/>
        <v>143818.79000000004</v>
      </c>
    </row>
    <row r="141" spans="1:43" x14ac:dyDescent="0.2">
      <c r="A141" t="s">
        <v>573</v>
      </c>
      <c r="B141" t="s">
        <v>574</v>
      </c>
      <c r="C141" s="71">
        <v>4296</v>
      </c>
      <c r="D141" s="58" t="s">
        <v>1401</v>
      </c>
      <c r="E141" s="249" t="s">
        <v>3348</v>
      </c>
      <c r="F141" s="89">
        <v>951997.77</v>
      </c>
      <c r="H141" s="89">
        <v>661736.06000000006</v>
      </c>
      <c r="J141" s="250">
        <v>17</v>
      </c>
      <c r="K141" s="250">
        <v>132676.17000000001</v>
      </c>
      <c r="Q141" s="416">
        <v>560</v>
      </c>
      <c r="T141" s="250">
        <v>599255.74</v>
      </c>
      <c r="U141" s="73">
        <v>2560000</v>
      </c>
      <c r="X141" s="73">
        <v>743262.78</v>
      </c>
      <c r="Z141" s="73">
        <v>924.12</v>
      </c>
      <c r="AB141" s="90">
        <v>493380</v>
      </c>
      <c r="AD141" s="90">
        <v>634261</v>
      </c>
      <c r="AG141" s="90">
        <v>180103.59</v>
      </c>
      <c r="AH141" s="90">
        <v>18200</v>
      </c>
      <c r="AL141" s="76">
        <f>SUM(F141:H141)</f>
        <v>1613733.83</v>
      </c>
      <c r="AM141" s="31">
        <f>SUM(N141:Q141)</f>
        <v>560</v>
      </c>
      <c r="AN141" s="21">
        <f t="shared" si="5"/>
        <v>1613173.83</v>
      </c>
      <c r="AO141" s="15">
        <f>SUM(V141:AC141)</f>
        <v>1237566.8999999999</v>
      </c>
      <c r="AP141" s="16">
        <f>SUM(AD141:AK141)</f>
        <v>832564.59</v>
      </c>
      <c r="AQ141" s="26">
        <f t="shared" si="6"/>
        <v>405002.30999999994</v>
      </c>
    </row>
    <row r="142" spans="1:43" x14ac:dyDescent="0.2">
      <c r="A142" t="s">
        <v>573</v>
      </c>
      <c r="B142" t="s">
        <v>574</v>
      </c>
      <c r="C142" s="71">
        <v>2528</v>
      </c>
      <c r="D142" s="58" t="s">
        <v>1402</v>
      </c>
      <c r="E142" s="249" t="s">
        <v>3349</v>
      </c>
      <c r="F142" s="89">
        <v>421719.73</v>
      </c>
      <c r="H142" s="89">
        <v>28630.44</v>
      </c>
      <c r="J142" s="250">
        <v>734482.36</v>
      </c>
      <c r="K142" s="250">
        <v>103344.04</v>
      </c>
      <c r="R142" s="250">
        <v>1000</v>
      </c>
      <c r="X142" s="73">
        <v>345516.61</v>
      </c>
      <c r="Z142" s="73">
        <v>22.97</v>
      </c>
      <c r="AB142" s="90">
        <v>860560</v>
      </c>
      <c r="AC142" s="90">
        <v>785673.12</v>
      </c>
      <c r="AD142" s="90">
        <v>1327039</v>
      </c>
      <c r="AF142" s="90">
        <v>6520</v>
      </c>
      <c r="AG142" s="90">
        <v>546357.73</v>
      </c>
      <c r="AH142" s="90">
        <v>42605.24</v>
      </c>
      <c r="AL142" s="76">
        <f>SUM(F142:H142)</f>
        <v>450350.17</v>
      </c>
      <c r="AM142" s="31">
        <f>SUM(N142:Q142)</f>
        <v>0</v>
      </c>
      <c r="AN142" s="21">
        <f t="shared" si="5"/>
        <v>450350.17</v>
      </c>
      <c r="AO142" s="15">
        <f>SUM(V142:AC142)</f>
        <v>1991772.7000000002</v>
      </c>
      <c r="AP142" s="16">
        <f>SUM(AD142:AK142)</f>
        <v>1922521.97</v>
      </c>
      <c r="AQ142" s="26">
        <f t="shared" si="6"/>
        <v>69250.730000000214</v>
      </c>
    </row>
    <row r="143" spans="1:43" x14ac:dyDescent="0.2">
      <c r="A143" t="s">
        <v>573</v>
      </c>
      <c r="B143" t="s">
        <v>574</v>
      </c>
      <c r="C143" s="71">
        <v>3203</v>
      </c>
      <c r="D143" s="58" t="s">
        <v>1403</v>
      </c>
      <c r="E143" s="249" t="s">
        <v>3350</v>
      </c>
      <c r="F143" s="89">
        <v>744302.39</v>
      </c>
      <c r="H143" s="89">
        <v>42014.58</v>
      </c>
      <c r="J143" s="250">
        <v>1625041.65</v>
      </c>
      <c r="K143" s="250">
        <v>121368.37</v>
      </c>
      <c r="T143" s="250">
        <v>7270.02</v>
      </c>
      <c r="U143" s="73">
        <v>2368242.5</v>
      </c>
      <c r="X143" s="73">
        <v>377822.76</v>
      </c>
      <c r="Y143" s="73">
        <v>305950</v>
      </c>
      <c r="Z143" s="73">
        <v>654.92999999999995</v>
      </c>
      <c r="AB143" s="90">
        <v>651810</v>
      </c>
      <c r="AD143" s="90">
        <v>788710</v>
      </c>
      <c r="AG143" s="90">
        <v>244476.04</v>
      </c>
      <c r="AH143" s="90">
        <v>128277.73</v>
      </c>
      <c r="AL143" s="76">
        <f>SUM(F143:H143)</f>
        <v>786316.97</v>
      </c>
      <c r="AM143" s="31">
        <f>SUM(N143:Q143)</f>
        <v>0</v>
      </c>
      <c r="AN143" s="21">
        <f t="shared" si="5"/>
        <v>786316.97</v>
      </c>
      <c r="AO143" s="15">
        <f>SUM(V143:AC143)</f>
        <v>1336237.69</v>
      </c>
      <c r="AP143" s="16">
        <f>SUM(AD143:AK143)</f>
        <v>1161463.77</v>
      </c>
      <c r="AQ143" s="26">
        <f t="shared" si="6"/>
        <v>174773.91999999993</v>
      </c>
    </row>
    <row r="144" spans="1:43" x14ac:dyDescent="0.2">
      <c r="A144" t="s">
        <v>573</v>
      </c>
      <c r="B144" t="s">
        <v>574</v>
      </c>
      <c r="C144" s="71">
        <v>3469</v>
      </c>
      <c r="D144" s="58" t="s">
        <v>1404</v>
      </c>
      <c r="E144" s="249" t="s">
        <v>3351</v>
      </c>
      <c r="F144" s="89">
        <v>461453.26</v>
      </c>
      <c r="G144" s="89">
        <v>16100</v>
      </c>
      <c r="H144" s="89">
        <v>90975.85</v>
      </c>
      <c r="J144" s="250">
        <v>1799578.47</v>
      </c>
      <c r="K144" s="250">
        <v>144090.29999999999</v>
      </c>
      <c r="N144" s="232">
        <v>30000</v>
      </c>
      <c r="U144" s="73">
        <v>1552681.09</v>
      </c>
      <c r="X144" s="73">
        <v>407390.57</v>
      </c>
      <c r="AB144" s="90">
        <v>345910</v>
      </c>
      <c r="AC144" s="90">
        <v>26499.35</v>
      </c>
      <c r="AD144" s="90">
        <v>459409</v>
      </c>
      <c r="AG144" s="90">
        <v>171142.81</v>
      </c>
      <c r="AH144" s="90">
        <v>88887.48</v>
      </c>
      <c r="AL144" s="76">
        <f>SUM(F144:H144)</f>
        <v>568529.11</v>
      </c>
      <c r="AM144" s="31">
        <f>SUM(N144:Q144)</f>
        <v>30000</v>
      </c>
      <c r="AN144" s="21">
        <f t="shared" si="5"/>
        <v>538529.11</v>
      </c>
      <c r="AO144" s="15">
        <f>SUM(V144:AC144)</f>
        <v>779799.92</v>
      </c>
      <c r="AP144" s="16">
        <f>SUM(AD144:AK144)</f>
        <v>719439.29</v>
      </c>
      <c r="AQ144" s="26">
        <f t="shared" si="6"/>
        <v>60360.630000000005</v>
      </c>
    </row>
    <row r="145" spans="1:43" x14ac:dyDescent="0.2">
      <c r="A145" t="s">
        <v>573</v>
      </c>
      <c r="B145" t="s">
        <v>574</v>
      </c>
      <c r="C145" s="71">
        <v>3469</v>
      </c>
      <c r="D145" s="58" t="s">
        <v>1405</v>
      </c>
      <c r="E145" s="249" t="s">
        <v>3366</v>
      </c>
      <c r="F145" s="89">
        <v>970055.4</v>
      </c>
      <c r="G145" s="89">
        <v>92365</v>
      </c>
      <c r="H145" s="89">
        <v>157225.06</v>
      </c>
      <c r="J145" s="250">
        <v>1493715.33</v>
      </c>
      <c r="K145" s="250">
        <v>702872.92</v>
      </c>
      <c r="O145" s="232">
        <v>105000</v>
      </c>
      <c r="T145" s="250">
        <v>443068.66</v>
      </c>
      <c r="U145" s="73">
        <v>2662147.65</v>
      </c>
      <c r="X145" s="73">
        <v>563463.26</v>
      </c>
      <c r="Z145" s="73">
        <v>-920.58</v>
      </c>
      <c r="AB145" s="90">
        <v>237666</v>
      </c>
      <c r="AD145" s="90">
        <v>299656</v>
      </c>
      <c r="AG145" s="90">
        <v>236487.69</v>
      </c>
      <c r="AH145" s="90">
        <v>62736.42</v>
      </c>
      <c r="AL145" s="76">
        <f>SUM(F145:H145)</f>
        <v>1219645.46</v>
      </c>
      <c r="AM145" s="31">
        <f>SUM(N145:Q145)</f>
        <v>105000</v>
      </c>
      <c r="AN145" s="21">
        <f t="shared" si="5"/>
        <v>1114645.46</v>
      </c>
      <c r="AO145" s="15">
        <f>SUM(V145:AC145)</f>
        <v>800208.68</v>
      </c>
      <c r="AP145" s="16">
        <f>SUM(AD145:AK145)</f>
        <v>598880.11</v>
      </c>
      <c r="AQ145" s="26">
        <f t="shared" si="6"/>
        <v>201328.57000000007</v>
      </c>
    </row>
    <row r="146" spans="1:43" x14ac:dyDescent="0.2">
      <c r="A146" t="s">
        <v>577</v>
      </c>
      <c r="B146" t="s">
        <v>578</v>
      </c>
      <c r="C146" s="71">
        <v>2217</v>
      </c>
      <c r="D146" s="58" t="s">
        <v>1406</v>
      </c>
      <c r="E146" s="249" t="s">
        <v>3352</v>
      </c>
      <c r="F146" s="89">
        <v>501599.82</v>
      </c>
      <c r="G146" s="89">
        <v>36818</v>
      </c>
      <c r="H146" s="89">
        <v>313926.3</v>
      </c>
      <c r="J146" s="250">
        <v>4</v>
      </c>
      <c r="K146" s="250">
        <v>-4823.92</v>
      </c>
      <c r="O146" s="232">
        <v>950</v>
      </c>
      <c r="Q146" s="416">
        <v>412.93</v>
      </c>
      <c r="T146" s="250">
        <v>-1323280.53</v>
      </c>
      <c r="U146" s="73">
        <v>1849445.73</v>
      </c>
      <c r="X146" s="73">
        <v>675504.26</v>
      </c>
      <c r="Y146" s="73">
        <v>67700</v>
      </c>
      <c r="Z146" s="73">
        <v>20.23</v>
      </c>
      <c r="AB146" s="90">
        <v>740604.6</v>
      </c>
      <c r="AC146" s="90">
        <v>151350</v>
      </c>
      <c r="AD146" s="90">
        <v>837744.6</v>
      </c>
      <c r="AF146" s="90">
        <v>3520</v>
      </c>
      <c r="AG146" s="90">
        <v>332897.56</v>
      </c>
      <c r="AH146" s="90">
        <v>44141.86</v>
      </c>
      <c r="AL146" s="76">
        <f>SUM(F146:H146)</f>
        <v>852344.12000000011</v>
      </c>
      <c r="AM146" s="31">
        <f>SUM(N146:Q146)</f>
        <v>1362.93</v>
      </c>
      <c r="AN146" s="21">
        <f t="shared" si="5"/>
        <v>850981.19000000006</v>
      </c>
      <c r="AO146" s="15">
        <f>SUM(V146:AC146)</f>
        <v>1635179.0899999999</v>
      </c>
      <c r="AP146" s="16">
        <f>SUM(AD146:AK146)</f>
        <v>1218304.02</v>
      </c>
      <c r="AQ146" s="26">
        <f t="shared" si="6"/>
        <v>416875.06999999983</v>
      </c>
    </row>
    <row r="147" spans="1:43" x14ac:dyDescent="0.2">
      <c r="A147" t="s">
        <v>577</v>
      </c>
      <c r="B147" t="s">
        <v>578</v>
      </c>
      <c r="C147" s="71">
        <v>3536</v>
      </c>
      <c r="D147" s="58" t="s">
        <v>1407</v>
      </c>
      <c r="E147" s="249" t="s">
        <v>3353</v>
      </c>
      <c r="F147" s="89">
        <v>440610.12</v>
      </c>
      <c r="G147" s="89">
        <v>80000</v>
      </c>
      <c r="H147" s="89">
        <v>115997.09</v>
      </c>
      <c r="J147" s="250">
        <v>106970.86</v>
      </c>
      <c r="K147" s="250">
        <v>93497.77</v>
      </c>
      <c r="N147" s="232">
        <v>14000</v>
      </c>
      <c r="O147" s="232">
        <v>28789</v>
      </c>
      <c r="T147" s="250">
        <v>-2031201.46</v>
      </c>
      <c r="U147" s="73">
        <v>2606531.4300000002</v>
      </c>
      <c r="X147" s="73">
        <v>644294.59</v>
      </c>
      <c r="Y147" s="73">
        <v>106300</v>
      </c>
      <c r="Z147" s="73">
        <v>438.48</v>
      </c>
      <c r="AB147" s="90">
        <v>546647.4</v>
      </c>
      <c r="AC147" s="90">
        <v>186610</v>
      </c>
      <c r="AD147" s="90">
        <v>784167.4</v>
      </c>
      <c r="AE147" s="90">
        <v>5708</v>
      </c>
      <c r="AG147" s="90">
        <v>440219.71</v>
      </c>
      <c r="AH147" s="90">
        <v>33009.89</v>
      </c>
      <c r="AK147" s="250">
        <v>500</v>
      </c>
      <c r="AL147" s="76">
        <f>SUM(F147:H147)</f>
        <v>636607.21</v>
      </c>
      <c r="AM147" s="31">
        <f>SUM(N147:Q147)</f>
        <v>42789</v>
      </c>
      <c r="AN147" s="21">
        <f t="shared" si="5"/>
        <v>593818.21</v>
      </c>
      <c r="AO147" s="15">
        <f>SUM(V147:AC147)</f>
        <v>1484290.47</v>
      </c>
      <c r="AP147" s="16">
        <f>SUM(AD147:AK147)</f>
        <v>1263605</v>
      </c>
      <c r="AQ147" s="26">
        <f t="shared" si="6"/>
        <v>220685.46999999997</v>
      </c>
    </row>
    <row r="148" spans="1:43" x14ac:dyDescent="0.2">
      <c r="A148" t="s">
        <v>577</v>
      </c>
      <c r="B148" t="s">
        <v>578</v>
      </c>
      <c r="C148" s="71">
        <v>4975</v>
      </c>
      <c r="D148" s="58" t="s">
        <v>1408</v>
      </c>
      <c r="E148" s="249" t="s">
        <v>3354</v>
      </c>
      <c r="F148" s="89">
        <v>316529.26</v>
      </c>
      <c r="H148" s="89">
        <v>41091.75</v>
      </c>
      <c r="J148" s="250">
        <v>31230.82</v>
      </c>
      <c r="K148" s="250">
        <v>36967.089999999997</v>
      </c>
      <c r="O148" s="232">
        <v>33130</v>
      </c>
      <c r="Q148" s="416">
        <v>840.7</v>
      </c>
      <c r="T148" s="250">
        <v>-906329.05</v>
      </c>
      <c r="U148" s="73">
        <v>1289115.33</v>
      </c>
      <c r="X148" s="73">
        <v>754730.67</v>
      </c>
      <c r="Z148" s="73">
        <v>306.33</v>
      </c>
      <c r="AB148" s="90">
        <v>736546</v>
      </c>
      <c r="AC148" s="90">
        <v>70000</v>
      </c>
      <c r="AD148" s="90">
        <v>816586</v>
      </c>
      <c r="AE148" s="90">
        <v>1760</v>
      </c>
      <c r="AG148" s="90">
        <v>451119.37</v>
      </c>
      <c r="AH148" s="90">
        <v>37590.69</v>
      </c>
      <c r="AL148" s="76">
        <f>SUM(F148:H148)</f>
        <v>357621.01</v>
      </c>
      <c r="AM148" s="31">
        <f>SUM(N148:Q148)</f>
        <v>33970.699999999997</v>
      </c>
      <c r="AN148" s="21">
        <f t="shared" si="5"/>
        <v>323650.31</v>
      </c>
      <c r="AO148" s="15">
        <f>SUM(V148:AC148)</f>
        <v>1561583</v>
      </c>
      <c r="AP148" s="16">
        <f>SUM(AD148:AK148)</f>
        <v>1307056.06</v>
      </c>
      <c r="AQ148" s="26">
        <f t="shared" si="6"/>
        <v>254526.93999999994</v>
      </c>
    </row>
    <row r="149" spans="1:43" x14ac:dyDescent="0.2">
      <c r="A149" t="s">
        <v>577</v>
      </c>
      <c r="B149" t="s">
        <v>578</v>
      </c>
      <c r="C149" s="71">
        <v>2059</v>
      </c>
      <c r="D149" s="58" t="s">
        <v>1409</v>
      </c>
      <c r="E149" s="249" t="s">
        <v>3355</v>
      </c>
      <c r="F149" s="89">
        <v>319830.01</v>
      </c>
      <c r="H149" s="89">
        <v>6599.86</v>
      </c>
      <c r="J149" s="250">
        <v>1977302.7</v>
      </c>
      <c r="K149" s="250">
        <v>116963.68</v>
      </c>
      <c r="O149" s="232">
        <v>30350</v>
      </c>
      <c r="T149" s="250">
        <v>48723.77</v>
      </c>
      <c r="U149" s="73">
        <v>2316929.4300000002</v>
      </c>
      <c r="X149" s="73">
        <v>583299.52</v>
      </c>
      <c r="Z149" s="73">
        <v>18.28</v>
      </c>
      <c r="AB149" s="90">
        <v>625340</v>
      </c>
      <c r="AC149" s="90">
        <v>66264.5</v>
      </c>
      <c r="AD149" s="90">
        <v>802029.5</v>
      </c>
      <c r="AE149" s="90">
        <v>1760</v>
      </c>
      <c r="AG149" s="90">
        <v>323698.05</v>
      </c>
      <c r="AH149" s="90">
        <v>120740.7</v>
      </c>
      <c r="AL149" s="76">
        <f>SUM(F149:H149)</f>
        <v>326429.87</v>
      </c>
      <c r="AM149" s="31">
        <f>SUM(N149:Q149)</f>
        <v>30350</v>
      </c>
      <c r="AN149" s="21">
        <f t="shared" si="5"/>
        <v>296079.87</v>
      </c>
      <c r="AO149" s="15">
        <f>SUM(V149:AC149)</f>
        <v>1274922.3</v>
      </c>
      <c r="AP149" s="16">
        <f>SUM(AD149:AK149)</f>
        <v>1248228.25</v>
      </c>
      <c r="AQ149" s="26">
        <f t="shared" si="6"/>
        <v>26694.050000000047</v>
      </c>
    </row>
    <row r="150" spans="1:43" x14ac:dyDescent="0.2">
      <c r="A150" t="s">
        <v>577</v>
      </c>
      <c r="B150" t="s">
        <v>578</v>
      </c>
      <c r="C150" s="71">
        <v>1986</v>
      </c>
      <c r="D150" s="58" t="s">
        <v>1410</v>
      </c>
      <c r="E150" s="249" t="s">
        <v>3356</v>
      </c>
      <c r="F150" s="89">
        <v>380249.51</v>
      </c>
      <c r="H150" s="89">
        <v>40808.68</v>
      </c>
      <c r="J150" s="250">
        <v>986989.81</v>
      </c>
      <c r="K150" s="250">
        <v>61674.12</v>
      </c>
      <c r="O150" s="232">
        <v>15933.13</v>
      </c>
      <c r="T150" s="250">
        <v>-1320289.94</v>
      </c>
      <c r="U150" s="73">
        <v>2601070</v>
      </c>
      <c r="X150" s="73">
        <v>664607.4</v>
      </c>
      <c r="Y150" s="73">
        <v>70000</v>
      </c>
      <c r="AB150" s="90">
        <v>321780</v>
      </c>
      <c r="AC150" s="90">
        <v>40800</v>
      </c>
      <c r="AD150" s="90">
        <v>531995</v>
      </c>
      <c r="AF150" s="90">
        <v>7050</v>
      </c>
      <c r="AG150" s="90">
        <v>317349.34999999998</v>
      </c>
      <c r="AH150" s="90">
        <v>65798.12</v>
      </c>
      <c r="AL150" s="76">
        <f>SUM(F150:H150)</f>
        <v>421058.19</v>
      </c>
      <c r="AM150" s="31">
        <f>SUM(N150:Q150)</f>
        <v>15933.13</v>
      </c>
      <c r="AN150" s="21">
        <f t="shared" si="5"/>
        <v>405125.06</v>
      </c>
      <c r="AO150" s="15">
        <f>SUM(V150:AC150)</f>
        <v>1097187.3999999999</v>
      </c>
      <c r="AP150" s="16">
        <f>SUM(AD150:AK150)</f>
        <v>922192.47</v>
      </c>
      <c r="AQ150" s="26">
        <f t="shared" si="6"/>
        <v>174994.92999999993</v>
      </c>
    </row>
    <row r="151" spans="1:43" x14ac:dyDescent="0.2">
      <c r="A151" t="s">
        <v>581</v>
      </c>
      <c r="B151" t="s">
        <v>583</v>
      </c>
      <c r="C151" s="71">
        <v>2574</v>
      </c>
      <c r="D151" s="58" t="s">
        <v>1411</v>
      </c>
      <c r="E151" s="249" t="s">
        <v>3310</v>
      </c>
      <c r="F151" s="89">
        <v>264091.71999999997</v>
      </c>
      <c r="H151" s="89">
        <v>157568.54</v>
      </c>
      <c r="J151" s="250">
        <v>630798.15</v>
      </c>
      <c r="K151" s="250">
        <v>92415.54</v>
      </c>
      <c r="P151" s="232">
        <v>7650</v>
      </c>
      <c r="Q151" s="416">
        <v>7650</v>
      </c>
      <c r="T151" s="250">
        <v>-259593.17</v>
      </c>
      <c r="U151" s="73">
        <v>1474940.27</v>
      </c>
      <c r="X151" s="73">
        <v>655397.25</v>
      </c>
      <c r="AB151" s="90">
        <v>651306</v>
      </c>
      <c r="AC151" s="90">
        <v>100800</v>
      </c>
      <c r="AD151" s="90">
        <v>852552</v>
      </c>
      <c r="AG151" s="90">
        <v>457264.45</v>
      </c>
      <c r="AH151" s="90">
        <v>141480.95000000001</v>
      </c>
      <c r="AK151" s="250">
        <v>10000</v>
      </c>
      <c r="AL151" s="76">
        <f>SUM(F151:H151)</f>
        <v>421660.26</v>
      </c>
      <c r="AM151" s="31">
        <f>SUM(N151:Q151)</f>
        <v>15300</v>
      </c>
      <c r="AN151" s="21">
        <f t="shared" si="5"/>
        <v>406360.26</v>
      </c>
      <c r="AO151" s="15">
        <f>SUM(V151:AC151)</f>
        <v>1407503.25</v>
      </c>
      <c r="AP151" s="16">
        <f>SUM(AD151:AK151)</f>
        <v>1461297.4</v>
      </c>
      <c r="AQ151" s="26">
        <f t="shared" si="6"/>
        <v>-53794.149999999907</v>
      </c>
    </row>
    <row r="152" spans="1:43" x14ac:dyDescent="0.2">
      <c r="A152" t="s">
        <v>581</v>
      </c>
      <c r="B152" t="s">
        <v>583</v>
      </c>
      <c r="C152" s="71">
        <v>918</v>
      </c>
      <c r="D152" s="58" t="s">
        <v>1412</v>
      </c>
      <c r="E152" s="249" t="s">
        <v>3311</v>
      </c>
      <c r="F152" s="89">
        <v>498510</v>
      </c>
      <c r="H152" s="89">
        <v>194237.17</v>
      </c>
      <c r="J152" s="250">
        <v>-63234.06</v>
      </c>
      <c r="K152" s="250">
        <v>-230650.13</v>
      </c>
      <c r="M152" s="44">
        <v>120500</v>
      </c>
      <c r="P152" s="232">
        <v>30700</v>
      </c>
      <c r="T152" s="250">
        <v>-1029105.22</v>
      </c>
      <c r="U152" s="73">
        <v>1115345.6000000001</v>
      </c>
      <c r="X152" s="73">
        <v>662948.61</v>
      </c>
      <c r="Z152" s="73">
        <v>433.52</v>
      </c>
      <c r="AB152" s="90">
        <v>550080</v>
      </c>
      <c r="AC152" s="90">
        <v>41600</v>
      </c>
      <c r="AD152" s="90">
        <v>661980</v>
      </c>
      <c r="AG152" s="90">
        <v>115625.02</v>
      </c>
      <c r="AH152" s="90">
        <v>57954.51</v>
      </c>
      <c r="AK152" s="250">
        <v>10000</v>
      </c>
      <c r="AL152" s="76">
        <f>SUM(F152:H152)</f>
        <v>692747.17</v>
      </c>
      <c r="AM152" s="31">
        <f>SUM(N152:Q152)</f>
        <v>30700</v>
      </c>
      <c r="AN152" s="21">
        <f t="shared" si="5"/>
        <v>662047.17000000004</v>
      </c>
      <c r="AO152" s="15">
        <f>SUM(V152:AC152)</f>
        <v>1255062.1299999999</v>
      </c>
      <c r="AP152" s="16">
        <f>SUM(AD152:AK152)</f>
        <v>845559.53</v>
      </c>
      <c r="AQ152" s="26">
        <f t="shared" si="6"/>
        <v>409502.59999999986</v>
      </c>
    </row>
    <row r="153" spans="1:43" x14ac:dyDescent="0.2">
      <c r="A153" t="s">
        <v>581</v>
      </c>
      <c r="B153" t="s">
        <v>583</v>
      </c>
      <c r="C153" s="71">
        <v>4046</v>
      </c>
      <c r="D153" s="58" t="s">
        <v>1413</v>
      </c>
      <c r="E153" s="249" t="s">
        <v>3314</v>
      </c>
      <c r="F153" s="89">
        <v>788706.21</v>
      </c>
      <c r="H153" s="89">
        <v>87974.94</v>
      </c>
      <c r="J153" s="250">
        <v>516883.21</v>
      </c>
      <c r="K153" s="250">
        <v>114066.86</v>
      </c>
      <c r="N153" s="232">
        <v>0</v>
      </c>
      <c r="O153" s="232">
        <v>7575</v>
      </c>
      <c r="P153" s="232">
        <v>132800</v>
      </c>
      <c r="T153" s="250">
        <v>263132.26</v>
      </c>
      <c r="U153" s="73">
        <v>1286034.42</v>
      </c>
      <c r="X153" s="73">
        <v>331424.87</v>
      </c>
      <c r="Z153" s="73">
        <v>946.91</v>
      </c>
      <c r="AB153" s="90">
        <v>727750</v>
      </c>
      <c r="AC153" s="90">
        <v>180336</v>
      </c>
      <c r="AD153" s="90">
        <v>829618</v>
      </c>
      <c r="AG153" s="90">
        <v>428388.92</v>
      </c>
      <c r="AH153" s="90">
        <v>49110.32</v>
      </c>
      <c r="AK153" s="250">
        <v>11000</v>
      </c>
      <c r="AL153" s="76">
        <f>SUM(F153:H153)</f>
        <v>876681.14999999991</v>
      </c>
      <c r="AM153" s="31">
        <f>SUM(N153:Q153)</f>
        <v>140375</v>
      </c>
      <c r="AN153" s="21">
        <f t="shared" si="5"/>
        <v>736306.14999999991</v>
      </c>
      <c r="AO153" s="15">
        <f>SUM(V153:AC153)</f>
        <v>1240457.78</v>
      </c>
      <c r="AP153" s="16">
        <f>SUM(AD153:AK153)</f>
        <v>1318117.24</v>
      </c>
      <c r="AQ153" s="26">
        <f t="shared" si="6"/>
        <v>-77659.459999999963</v>
      </c>
    </row>
    <row r="154" spans="1:43" x14ac:dyDescent="0.2">
      <c r="A154" t="s">
        <v>581</v>
      </c>
      <c r="B154" t="s">
        <v>583</v>
      </c>
      <c r="C154" s="71">
        <v>1868</v>
      </c>
      <c r="D154" s="58" t="s">
        <v>1414</v>
      </c>
      <c r="E154" s="249" t="s">
        <v>3363</v>
      </c>
      <c r="F154" s="89">
        <v>207317.64</v>
      </c>
      <c r="H154" s="89">
        <v>100299.86</v>
      </c>
      <c r="J154" s="250">
        <v>931032.32</v>
      </c>
      <c r="K154" s="250">
        <v>66267.259999999995</v>
      </c>
      <c r="O154" s="232">
        <v>7050</v>
      </c>
      <c r="T154" s="250">
        <v>-857407.63</v>
      </c>
      <c r="U154" s="73">
        <v>1993235.29</v>
      </c>
      <c r="X154" s="73">
        <v>552468.18999999994</v>
      </c>
      <c r="Z154" s="73">
        <v>217.71</v>
      </c>
      <c r="AB154" s="90">
        <v>637080</v>
      </c>
      <c r="AC154" s="90">
        <v>81600</v>
      </c>
      <c r="AD154" s="90">
        <v>689400</v>
      </c>
      <c r="AG154" s="90">
        <v>229888.71</v>
      </c>
      <c r="AH154" s="90">
        <v>113221.77</v>
      </c>
      <c r="AK154" s="250">
        <v>10000</v>
      </c>
      <c r="AL154" s="76">
        <f>SUM(F154:H154)</f>
        <v>307617.5</v>
      </c>
      <c r="AM154" s="31">
        <f>SUM(N154:Q154)</f>
        <v>7050</v>
      </c>
      <c r="AN154" s="21">
        <f t="shared" si="5"/>
        <v>300567.5</v>
      </c>
      <c r="AO154" s="15">
        <f>SUM(V154:AC154)</f>
        <v>1271365.8999999999</v>
      </c>
      <c r="AP154" s="16">
        <f>SUM(AD154:AK154)</f>
        <v>1042510.48</v>
      </c>
      <c r="AQ154" s="26">
        <f t="shared" si="6"/>
        <v>228855.41999999993</v>
      </c>
    </row>
    <row r="157" spans="1:43" x14ac:dyDescent="0.2">
      <c r="D157" s="44"/>
    </row>
    <row r="158" spans="1:43" x14ac:dyDescent="0.2">
      <c r="D158" s="44"/>
    </row>
    <row r="159" spans="1:43" x14ac:dyDescent="0.2">
      <c r="D159" s="44"/>
    </row>
    <row r="160" spans="1:43" x14ac:dyDescent="0.2">
      <c r="D160" s="44"/>
    </row>
    <row r="161" spans="4:4" x14ac:dyDescent="0.2">
      <c r="D161" s="44"/>
    </row>
    <row r="162" spans="4:4" x14ac:dyDescent="0.2">
      <c r="D162" s="44"/>
    </row>
    <row r="163" spans="4:4" x14ac:dyDescent="0.2">
      <c r="D163" s="44"/>
    </row>
    <row r="164" spans="4:4" x14ac:dyDescent="0.2">
      <c r="D164" s="44"/>
    </row>
    <row r="165" spans="4:4" x14ac:dyDescent="0.2">
      <c r="D165" s="44"/>
    </row>
    <row r="177" spans="5:37" x14ac:dyDescent="0.2">
      <c r="E177" s="249"/>
    </row>
    <row r="180" spans="5:37" x14ac:dyDescent="0.2">
      <c r="E180" s="228"/>
      <c r="F180" s="234"/>
      <c r="G180" s="234"/>
      <c r="H180" s="234"/>
      <c r="I180" s="228"/>
      <c r="J180" s="228"/>
      <c r="K180" s="228"/>
      <c r="L180" s="228"/>
      <c r="M180" s="45"/>
      <c r="N180" s="332"/>
      <c r="O180" s="332"/>
      <c r="P180" s="332"/>
      <c r="Q180" s="420"/>
      <c r="R180" s="228"/>
      <c r="S180" s="228"/>
      <c r="T180" s="228"/>
      <c r="U180" s="235"/>
      <c r="V180" s="235"/>
      <c r="W180" s="235"/>
      <c r="X180" s="235"/>
      <c r="Y180" s="235"/>
      <c r="Z180" s="235"/>
      <c r="AA180" s="235"/>
      <c r="AB180" s="236"/>
      <c r="AC180" s="236"/>
      <c r="AD180" s="236"/>
      <c r="AE180" s="236"/>
      <c r="AF180" s="236"/>
      <c r="AG180" s="236"/>
      <c r="AH180" s="236"/>
      <c r="AI180" s="236"/>
      <c r="AJ180" s="228"/>
      <c r="AK180" s="228"/>
    </row>
  </sheetData>
  <autoFilter ref="A1:AQ15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H38"/>
  <sheetViews>
    <sheetView tabSelected="1" zoomScaleNormal="100" workbookViewId="0">
      <selection activeCell="L9" sqref="L9"/>
    </sheetView>
  </sheetViews>
  <sheetFormatPr defaultRowHeight="15" x14ac:dyDescent="0.35"/>
  <cols>
    <col min="1" max="1" width="6.375" style="79" customWidth="1"/>
    <col min="2" max="2" width="12.5" style="79" customWidth="1"/>
    <col min="3" max="3" width="12.75" style="79" customWidth="1"/>
    <col min="4" max="4" width="9.625" style="79" customWidth="1"/>
    <col min="5" max="5" width="11.75" style="79" customWidth="1"/>
    <col min="6" max="6" width="10.625" style="79" customWidth="1"/>
    <col min="7" max="7" width="9.875" style="79" customWidth="1"/>
    <col min="8" max="8" width="16.625" style="79" customWidth="1"/>
    <col min="9" max="241" width="9" style="79"/>
    <col min="242" max="242" width="7.125" style="79" customWidth="1"/>
    <col min="243" max="243" width="12.75" style="79" customWidth="1"/>
    <col min="244" max="244" width="12.875" style="79" customWidth="1"/>
    <col min="245" max="248" width="10.375" style="79" customWidth="1"/>
    <col min="249" max="249" width="65.25" style="79" customWidth="1"/>
    <col min="250" max="497" width="9" style="79"/>
    <col min="498" max="498" width="7.125" style="79" customWidth="1"/>
    <col min="499" max="499" width="12.75" style="79" customWidth="1"/>
    <col min="500" max="500" width="12.875" style="79" customWidth="1"/>
    <col min="501" max="504" width="10.375" style="79" customWidth="1"/>
    <col min="505" max="505" width="65.25" style="79" customWidth="1"/>
    <col min="506" max="753" width="9" style="79"/>
    <col min="754" max="754" width="7.125" style="79" customWidth="1"/>
    <col min="755" max="755" width="12.75" style="79" customWidth="1"/>
    <col min="756" max="756" width="12.875" style="79" customWidth="1"/>
    <col min="757" max="760" width="10.375" style="79" customWidth="1"/>
    <col min="761" max="761" width="65.25" style="79" customWidth="1"/>
    <col min="762" max="1009" width="9" style="79"/>
    <col min="1010" max="1010" width="7.125" style="79" customWidth="1"/>
    <col min="1011" max="1011" width="12.75" style="79" customWidth="1"/>
    <col min="1012" max="1012" width="12.875" style="79" customWidth="1"/>
    <col min="1013" max="1016" width="10.375" style="79" customWidth="1"/>
    <col min="1017" max="1017" width="65.25" style="79" customWidth="1"/>
    <col min="1018" max="1265" width="9" style="79"/>
    <col min="1266" max="1266" width="7.125" style="79" customWidth="1"/>
    <col min="1267" max="1267" width="12.75" style="79" customWidth="1"/>
    <col min="1268" max="1268" width="12.875" style="79" customWidth="1"/>
    <col min="1269" max="1272" width="10.375" style="79" customWidth="1"/>
    <col min="1273" max="1273" width="65.25" style="79" customWidth="1"/>
    <col min="1274" max="1521" width="9" style="79"/>
    <col min="1522" max="1522" width="7.125" style="79" customWidth="1"/>
    <col min="1523" max="1523" width="12.75" style="79" customWidth="1"/>
    <col min="1524" max="1524" width="12.875" style="79" customWidth="1"/>
    <col min="1525" max="1528" width="10.375" style="79" customWidth="1"/>
    <col min="1529" max="1529" width="65.25" style="79" customWidth="1"/>
    <col min="1530" max="1777" width="9" style="79"/>
    <col min="1778" max="1778" width="7.125" style="79" customWidth="1"/>
    <col min="1779" max="1779" width="12.75" style="79" customWidth="1"/>
    <col min="1780" max="1780" width="12.875" style="79" customWidth="1"/>
    <col min="1781" max="1784" width="10.375" style="79" customWidth="1"/>
    <col min="1785" max="1785" width="65.25" style="79" customWidth="1"/>
    <col min="1786" max="2033" width="9" style="79"/>
    <col min="2034" max="2034" width="7.125" style="79" customWidth="1"/>
    <col min="2035" max="2035" width="12.75" style="79" customWidth="1"/>
    <col min="2036" max="2036" width="12.875" style="79" customWidth="1"/>
    <col min="2037" max="2040" width="10.375" style="79" customWidth="1"/>
    <col min="2041" max="2041" width="65.25" style="79" customWidth="1"/>
    <col min="2042" max="2289" width="9" style="79"/>
    <col min="2290" max="2290" width="7.125" style="79" customWidth="1"/>
    <col min="2291" max="2291" width="12.75" style="79" customWidth="1"/>
    <col min="2292" max="2292" width="12.875" style="79" customWidth="1"/>
    <col min="2293" max="2296" width="10.375" style="79" customWidth="1"/>
    <col min="2297" max="2297" width="65.25" style="79" customWidth="1"/>
    <col min="2298" max="2545" width="9" style="79"/>
    <col min="2546" max="2546" width="7.125" style="79" customWidth="1"/>
    <col min="2547" max="2547" width="12.75" style="79" customWidth="1"/>
    <col min="2548" max="2548" width="12.875" style="79" customWidth="1"/>
    <col min="2549" max="2552" width="10.375" style="79" customWidth="1"/>
    <col min="2553" max="2553" width="65.25" style="79" customWidth="1"/>
    <col min="2554" max="2801" width="9" style="79"/>
    <col min="2802" max="2802" width="7.125" style="79" customWidth="1"/>
    <col min="2803" max="2803" width="12.75" style="79" customWidth="1"/>
    <col min="2804" max="2804" width="12.875" style="79" customWidth="1"/>
    <col min="2805" max="2808" width="10.375" style="79" customWidth="1"/>
    <col min="2809" max="2809" width="65.25" style="79" customWidth="1"/>
    <col min="2810" max="3057" width="9" style="79"/>
    <col min="3058" max="3058" width="7.125" style="79" customWidth="1"/>
    <col min="3059" max="3059" width="12.75" style="79" customWidth="1"/>
    <col min="3060" max="3060" width="12.875" style="79" customWidth="1"/>
    <col min="3061" max="3064" width="10.375" style="79" customWidth="1"/>
    <col min="3065" max="3065" width="65.25" style="79" customWidth="1"/>
    <col min="3066" max="3313" width="9" style="79"/>
    <col min="3314" max="3314" width="7.125" style="79" customWidth="1"/>
    <col min="3315" max="3315" width="12.75" style="79" customWidth="1"/>
    <col min="3316" max="3316" width="12.875" style="79" customWidth="1"/>
    <col min="3317" max="3320" width="10.375" style="79" customWidth="1"/>
    <col min="3321" max="3321" width="65.25" style="79" customWidth="1"/>
    <col min="3322" max="3569" width="9" style="79"/>
    <col min="3570" max="3570" width="7.125" style="79" customWidth="1"/>
    <col min="3571" max="3571" width="12.75" style="79" customWidth="1"/>
    <col min="3572" max="3572" width="12.875" style="79" customWidth="1"/>
    <col min="3573" max="3576" width="10.375" style="79" customWidth="1"/>
    <col min="3577" max="3577" width="65.25" style="79" customWidth="1"/>
    <col min="3578" max="3825" width="9" style="79"/>
    <col min="3826" max="3826" width="7.125" style="79" customWidth="1"/>
    <col min="3827" max="3827" width="12.75" style="79" customWidth="1"/>
    <col min="3828" max="3828" width="12.875" style="79" customWidth="1"/>
    <col min="3829" max="3832" width="10.375" style="79" customWidth="1"/>
    <col min="3833" max="3833" width="65.25" style="79" customWidth="1"/>
    <col min="3834" max="4081" width="9" style="79"/>
    <col min="4082" max="4082" width="7.125" style="79" customWidth="1"/>
    <col min="4083" max="4083" width="12.75" style="79" customWidth="1"/>
    <col min="4084" max="4084" width="12.875" style="79" customWidth="1"/>
    <col min="4085" max="4088" width="10.375" style="79" customWidth="1"/>
    <col min="4089" max="4089" width="65.25" style="79" customWidth="1"/>
    <col min="4090" max="4337" width="9" style="79"/>
    <col min="4338" max="4338" width="7.125" style="79" customWidth="1"/>
    <col min="4339" max="4339" width="12.75" style="79" customWidth="1"/>
    <col min="4340" max="4340" width="12.875" style="79" customWidth="1"/>
    <col min="4341" max="4344" width="10.375" style="79" customWidth="1"/>
    <col min="4345" max="4345" width="65.25" style="79" customWidth="1"/>
    <col min="4346" max="4593" width="9" style="79"/>
    <col min="4594" max="4594" width="7.125" style="79" customWidth="1"/>
    <col min="4595" max="4595" width="12.75" style="79" customWidth="1"/>
    <col min="4596" max="4596" width="12.875" style="79" customWidth="1"/>
    <col min="4597" max="4600" width="10.375" style="79" customWidth="1"/>
    <col min="4601" max="4601" width="65.25" style="79" customWidth="1"/>
    <col min="4602" max="4849" width="9" style="79"/>
    <col min="4850" max="4850" width="7.125" style="79" customWidth="1"/>
    <col min="4851" max="4851" width="12.75" style="79" customWidth="1"/>
    <col min="4852" max="4852" width="12.875" style="79" customWidth="1"/>
    <col min="4853" max="4856" width="10.375" style="79" customWidth="1"/>
    <col min="4857" max="4857" width="65.25" style="79" customWidth="1"/>
    <col min="4858" max="5105" width="9" style="79"/>
    <col min="5106" max="5106" width="7.125" style="79" customWidth="1"/>
    <col min="5107" max="5107" width="12.75" style="79" customWidth="1"/>
    <col min="5108" max="5108" width="12.875" style="79" customWidth="1"/>
    <col min="5109" max="5112" width="10.375" style="79" customWidth="1"/>
    <col min="5113" max="5113" width="65.25" style="79" customWidth="1"/>
    <col min="5114" max="5361" width="9" style="79"/>
    <col min="5362" max="5362" width="7.125" style="79" customWidth="1"/>
    <col min="5363" max="5363" width="12.75" style="79" customWidth="1"/>
    <col min="5364" max="5364" width="12.875" style="79" customWidth="1"/>
    <col min="5365" max="5368" width="10.375" style="79" customWidth="1"/>
    <col min="5369" max="5369" width="65.25" style="79" customWidth="1"/>
    <col min="5370" max="5617" width="9" style="79"/>
    <col min="5618" max="5618" width="7.125" style="79" customWidth="1"/>
    <col min="5619" max="5619" width="12.75" style="79" customWidth="1"/>
    <col min="5620" max="5620" width="12.875" style="79" customWidth="1"/>
    <col min="5621" max="5624" width="10.375" style="79" customWidth="1"/>
    <col min="5625" max="5625" width="65.25" style="79" customWidth="1"/>
    <col min="5626" max="5873" width="9" style="79"/>
    <col min="5874" max="5874" width="7.125" style="79" customWidth="1"/>
    <col min="5875" max="5875" width="12.75" style="79" customWidth="1"/>
    <col min="5876" max="5876" width="12.875" style="79" customWidth="1"/>
    <col min="5877" max="5880" width="10.375" style="79" customWidth="1"/>
    <col min="5881" max="5881" width="65.25" style="79" customWidth="1"/>
    <col min="5882" max="6129" width="9" style="79"/>
    <col min="6130" max="6130" width="7.125" style="79" customWidth="1"/>
    <col min="6131" max="6131" width="12.75" style="79" customWidth="1"/>
    <col min="6132" max="6132" width="12.875" style="79" customWidth="1"/>
    <col min="6133" max="6136" width="10.375" style="79" customWidth="1"/>
    <col min="6137" max="6137" width="65.25" style="79" customWidth="1"/>
    <col min="6138" max="6385" width="9" style="79"/>
    <col min="6386" max="6386" width="7.125" style="79" customWidth="1"/>
    <col min="6387" max="6387" width="12.75" style="79" customWidth="1"/>
    <col min="6388" max="6388" width="12.875" style="79" customWidth="1"/>
    <col min="6389" max="6392" width="10.375" style="79" customWidth="1"/>
    <col min="6393" max="6393" width="65.25" style="79" customWidth="1"/>
    <col min="6394" max="6641" width="9" style="79"/>
    <col min="6642" max="6642" width="7.125" style="79" customWidth="1"/>
    <col min="6643" max="6643" width="12.75" style="79" customWidth="1"/>
    <col min="6644" max="6644" width="12.875" style="79" customWidth="1"/>
    <col min="6645" max="6648" width="10.375" style="79" customWidth="1"/>
    <col min="6649" max="6649" width="65.25" style="79" customWidth="1"/>
    <col min="6650" max="6897" width="9" style="79"/>
    <col min="6898" max="6898" width="7.125" style="79" customWidth="1"/>
    <col min="6899" max="6899" width="12.75" style="79" customWidth="1"/>
    <col min="6900" max="6900" width="12.875" style="79" customWidth="1"/>
    <col min="6901" max="6904" width="10.375" style="79" customWidth="1"/>
    <col min="6905" max="6905" width="65.25" style="79" customWidth="1"/>
    <col min="6906" max="7153" width="9" style="79"/>
    <col min="7154" max="7154" width="7.125" style="79" customWidth="1"/>
    <col min="7155" max="7155" width="12.75" style="79" customWidth="1"/>
    <col min="7156" max="7156" width="12.875" style="79" customWidth="1"/>
    <col min="7157" max="7160" width="10.375" style="79" customWidth="1"/>
    <col min="7161" max="7161" width="65.25" style="79" customWidth="1"/>
    <col min="7162" max="7409" width="9" style="79"/>
    <col min="7410" max="7410" width="7.125" style="79" customWidth="1"/>
    <col min="7411" max="7411" width="12.75" style="79" customWidth="1"/>
    <col min="7412" max="7412" width="12.875" style="79" customWidth="1"/>
    <col min="7413" max="7416" width="10.375" style="79" customWidth="1"/>
    <col min="7417" max="7417" width="65.25" style="79" customWidth="1"/>
    <col min="7418" max="7665" width="9" style="79"/>
    <col min="7666" max="7666" width="7.125" style="79" customWidth="1"/>
    <col min="7667" max="7667" width="12.75" style="79" customWidth="1"/>
    <col min="7668" max="7668" width="12.875" style="79" customWidth="1"/>
    <col min="7669" max="7672" width="10.375" style="79" customWidth="1"/>
    <col min="7673" max="7673" width="65.25" style="79" customWidth="1"/>
    <col min="7674" max="7921" width="9" style="79"/>
    <col min="7922" max="7922" width="7.125" style="79" customWidth="1"/>
    <col min="7923" max="7923" width="12.75" style="79" customWidth="1"/>
    <col min="7924" max="7924" width="12.875" style="79" customWidth="1"/>
    <col min="7925" max="7928" width="10.375" style="79" customWidth="1"/>
    <col min="7929" max="7929" width="65.25" style="79" customWidth="1"/>
    <col min="7930" max="8177" width="9" style="79"/>
    <col min="8178" max="8178" width="7.125" style="79" customWidth="1"/>
    <col min="8179" max="8179" width="12.75" style="79" customWidth="1"/>
    <col min="8180" max="8180" width="12.875" style="79" customWidth="1"/>
    <col min="8181" max="8184" width="10.375" style="79" customWidth="1"/>
    <col min="8185" max="8185" width="65.25" style="79" customWidth="1"/>
    <col min="8186" max="8433" width="9" style="79"/>
    <col min="8434" max="8434" width="7.125" style="79" customWidth="1"/>
    <col min="8435" max="8435" width="12.75" style="79" customWidth="1"/>
    <col min="8436" max="8436" width="12.875" style="79" customWidth="1"/>
    <col min="8437" max="8440" width="10.375" style="79" customWidth="1"/>
    <col min="8441" max="8441" width="65.25" style="79" customWidth="1"/>
    <col min="8442" max="8689" width="9" style="79"/>
    <col min="8690" max="8690" width="7.125" style="79" customWidth="1"/>
    <col min="8691" max="8691" width="12.75" style="79" customWidth="1"/>
    <col min="8692" max="8692" width="12.875" style="79" customWidth="1"/>
    <col min="8693" max="8696" width="10.375" style="79" customWidth="1"/>
    <col min="8697" max="8697" width="65.25" style="79" customWidth="1"/>
    <col min="8698" max="8945" width="9" style="79"/>
    <col min="8946" max="8946" width="7.125" style="79" customWidth="1"/>
    <col min="8947" max="8947" width="12.75" style="79" customWidth="1"/>
    <col min="8948" max="8948" width="12.875" style="79" customWidth="1"/>
    <col min="8949" max="8952" width="10.375" style="79" customWidth="1"/>
    <col min="8953" max="8953" width="65.25" style="79" customWidth="1"/>
    <col min="8954" max="9201" width="9" style="79"/>
    <col min="9202" max="9202" width="7.125" style="79" customWidth="1"/>
    <col min="9203" max="9203" width="12.75" style="79" customWidth="1"/>
    <col min="9204" max="9204" width="12.875" style="79" customWidth="1"/>
    <col min="9205" max="9208" width="10.375" style="79" customWidth="1"/>
    <col min="9209" max="9209" width="65.25" style="79" customWidth="1"/>
    <col min="9210" max="9457" width="9" style="79"/>
    <col min="9458" max="9458" width="7.125" style="79" customWidth="1"/>
    <col min="9459" max="9459" width="12.75" style="79" customWidth="1"/>
    <col min="9460" max="9460" width="12.875" style="79" customWidth="1"/>
    <col min="9461" max="9464" width="10.375" style="79" customWidth="1"/>
    <col min="9465" max="9465" width="65.25" style="79" customWidth="1"/>
    <col min="9466" max="9713" width="9" style="79"/>
    <col min="9714" max="9714" width="7.125" style="79" customWidth="1"/>
    <col min="9715" max="9715" width="12.75" style="79" customWidth="1"/>
    <col min="9716" max="9716" width="12.875" style="79" customWidth="1"/>
    <col min="9717" max="9720" width="10.375" style="79" customWidth="1"/>
    <col min="9721" max="9721" width="65.25" style="79" customWidth="1"/>
    <col min="9722" max="9969" width="9" style="79"/>
    <col min="9970" max="9970" width="7.125" style="79" customWidth="1"/>
    <col min="9971" max="9971" width="12.75" style="79" customWidth="1"/>
    <col min="9972" max="9972" width="12.875" style="79" customWidth="1"/>
    <col min="9973" max="9976" width="10.375" style="79" customWidth="1"/>
    <col min="9977" max="9977" width="65.25" style="79" customWidth="1"/>
    <col min="9978" max="10225" width="9" style="79"/>
    <col min="10226" max="10226" width="7.125" style="79" customWidth="1"/>
    <col min="10227" max="10227" width="12.75" style="79" customWidth="1"/>
    <col min="10228" max="10228" width="12.875" style="79" customWidth="1"/>
    <col min="10229" max="10232" width="10.375" style="79" customWidth="1"/>
    <col min="10233" max="10233" width="65.25" style="79" customWidth="1"/>
    <col min="10234" max="10481" width="9" style="79"/>
    <col min="10482" max="10482" width="7.125" style="79" customWidth="1"/>
    <col min="10483" max="10483" width="12.75" style="79" customWidth="1"/>
    <col min="10484" max="10484" width="12.875" style="79" customWidth="1"/>
    <col min="10485" max="10488" width="10.375" style="79" customWidth="1"/>
    <col min="10489" max="10489" width="65.25" style="79" customWidth="1"/>
    <col min="10490" max="10737" width="9" style="79"/>
    <col min="10738" max="10738" width="7.125" style="79" customWidth="1"/>
    <col min="10739" max="10739" width="12.75" style="79" customWidth="1"/>
    <col min="10740" max="10740" width="12.875" style="79" customWidth="1"/>
    <col min="10741" max="10744" width="10.375" style="79" customWidth="1"/>
    <col min="10745" max="10745" width="65.25" style="79" customWidth="1"/>
    <col min="10746" max="10993" width="9" style="79"/>
    <col min="10994" max="10994" width="7.125" style="79" customWidth="1"/>
    <col min="10995" max="10995" width="12.75" style="79" customWidth="1"/>
    <col min="10996" max="10996" width="12.875" style="79" customWidth="1"/>
    <col min="10997" max="11000" width="10.375" style="79" customWidth="1"/>
    <col min="11001" max="11001" width="65.25" style="79" customWidth="1"/>
    <col min="11002" max="11249" width="9" style="79"/>
    <col min="11250" max="11250" width="7.125" style="79" customWidth="1"/>
    <col min="11251" max="11251" width="12.75" style="79" customWidth="1"/>
    <col min="11252" max="11252" width="12.875" style="79" customWidth="1"/>
    <col min="11253" max="11256" width="10.375" style="79" customWidth="1"/>
    <col min="11257" max="11257" width="65.25" style="79" customWidth="1"/>
    <col min="11258" max="11505" width="9" style="79"/>
    <col min="11506" max="11506" width="7.125" style="79" customWidth="1"/>
    <col min="11507" max="11507" width="12.75" style="79" customWidth="1"/>
    <col min="11508" max="11508" width="12.875" style="79" customWidth="1"/>
    <col min="11509" max="11512" width="10.375" style="79" customWidth="1"/>
    <col min="11513" max="11513" width="65.25" style="79" customWidth="1"/>
    <col min="11514" max="11761" width="9" style="79"/>
    <col min="11762" max="11762" width="7.125" style="79" customWidth="1"/>
    <col min="11763" max="11763" width="12.75" style="79" customWidth="1"/>
    <col min="11764" max="11764" width="12.875" style="79" customWidth="1"/>
    <col min="11765" max="11768" width="10.375" style="79" customWidth="1"/>
    <col min="11769" max="11769" width="65.25" style="79" customWidth="1"/>
    <col min="11770" max="12017" width="9" style="79"/>
    <col min="12018" max="12018" width="7.125" style="79" customWidth="1"/>
    <col min="12019" max="12019" width="12.75" style="79" customWidth="1"/>
    <col min="12020" max="12020" width="12.875" style="79" customWidth="1"/>
    <col min="12021" max="12024" width="10.375" style="79" customWidth="1"/>
    <col min="12025" max="12025" width="65.25" style="79" customWidth="1"/>
    <col min="12026" max="12273" width="9" style="79"/>
    <col min="12274" max="12274" width="7.125" style="79" customWidth="1"/>
    <col min="12275" max="12275" width="12.75" style="79" customWidth="1"/>
    <col min="12276" max="12276" width="12.875" style="79" customWidth="1"/>
    <col min="12277" max="12280" width="10.375" style="79" customWidth="1"/>
    <col min="12281" max="12281" width="65.25" style="79" customWidth="1"/>
    <col min="12282" max="12529" width="9" style="79"/>
    <col min="12530" max="12530" width="7.125" style="79" customWidth="1"/>
    <col min="12531" max="12531" width="12.75" style="79" customWidth="1"/>
    <col min="12532" max="12532" width="12.875" style="79" customWidth="1"/>
    <col min="12533" max="12536" width="10.375" style="79" customWidth="1"/>
    <col min="12537" max="12537" width="65.25" style="79" customWidth="1"/>
    <col min="12538" max="12785" width="9" style="79"/>
    <col min="12786" max="12786" width="7.125" style="79" customWidth="1"/>
    <col min="12787" max="12787" width="12.75" style="79" customWidth="1"/>
    <col min="12788" max="12788" width="12.875" style="79" customWidth="1"/>
    <col min="12789" max="12792" width="10.375" style="79" customWidth="1"/>
    <col min="12793" max="12793" width="65.25" style="79" customWidth="1"/>
    <col min="12794" max="13041" width="9" style="79"/>
    <col min="13042" max="13042" width="7.125" style="79" customWidth="1"/>
    <col min="13043" max="13043" width="12.75" style="79" customWidth="1"/>
    <col min="13044" max="13044" width="12.875" style="79" customWidth="1"/>
    <col min="13045" max="13048" width="10.375" style="79" customWidth="1"/>
    <col min="13049" max="13049" width="65.25" style="79" customWidth="1"/>
    <col min="13050" max="13297" width="9" style="79"/>
    <col min="13298" max="13298" width="7.125" style="79" customWidth="1"/>
    <col min="13299" max="13299" width="12.75" style="79" customWidth="1"/>
    <col min="13300" max="13300" width="12.875" style="79" customWidth="1"/>
    <col min="13301" max="13304" width="10.375" style="79" customWidth="1"/>
    <col min="13305" max="13305" width="65.25" style="79" customWidth="1"/>
    <col min="13306" max="13553" width="9" style="79"/>
    <col min="13554" max="13554" width="7.125" style="79" customWidth="1"/>
    <col min="13555" max="13555" width="12.75" style="79" customWidth="1"/>
    <col min="13556" max="13556" width="12.875" style="79" customWidth="1"/>
    <col min="13557" max="13560" width="10.375" style="79" customWidth="1"/>
    <col min="13561" max="13561" width="65.25" style="79" customWidth="1"/>
    <col min="13562" max="13809" width="9" style="79"/>
    <col min="13810" max="13810" width="7.125" style="79" customWidth="1"/>
    <col min="13811" max="13811" width="12.75" style="79" customWidth="1"/>
    <col min="13812" max="13812" width="12.875" style="79" customWidth="1"/>
    <col min="13813" max="13816" width="10.375" style="79" customWidth="1"/>
    <col min="13817" max="13817" width="65.25" style="79" customWidth="1"/>
    <col min="13818" max="14065" width="9" style="79"/>
    <col min="14066" max="14066" width="7.125" style="79" customWidth="1"/>
    <col min="14067" max="14067" width="12.75" style="79" customWidth="1"/>
    <col min="14068" max="14068" width="12.875" style="79" customWidth="1"/>
    <col min="14069" max="14072" width="10.375" style="79" customWidth="1"/>
    <col min="14073" max="14073" width="65.25" style="79" customWidth="1"/>
    <col min="14074" max="14321" width="9" style="79"/>
    <col min="14322" max="14322" width="7.125" style="79" customWidth="1"/>
    <col min="14323" max="14323" width="12.75" style="79" customWidth="1"/>
    <col min="14324" max="14324" width="12.875" style="79" customWidth="1"/>
    <col min="14325" max="14328" width="10.375" style="79" customWidth="1"/>
    <col min="14329" max="14329" width="65.25" style="79" customWidth="1"/>
    <col min="14330" max="14577" width="9" style="79"/>
    <col min="14578" max="14578" width="7.125" style="79" customWidth="1"/>
    <col min="14579" max="14579" width="12.75" style="79" customWidth="1"/>
    <col min="14580" max="14580" width="12.875" style="79" customWidth="1"/>
    <col min="14581" max="14584" width="10.375" style="79" customWidth="1"/>
    <col min="14585" max="14585" width="65.25" style="79" customWidth="1"/>
    <col min="14586" max="14833" width="9" style="79"/>
    <col min="14834" max="14834" width="7.125" style="79" customWidth="1"/>
    <col min="14835" max="14835" width="12.75" style="79" customWidth="1"/>
    <col min="14836" max="14836" width="12.875" style="79" customWidth="1"/>
    <col min="14837" max="14840" width="10.375" style="79" customWidth="1"/>
    <col min="14841" max="14841" width="65.25" style="79" customWidth="1"/>
    <col min="14842" max="15089" width="9" style="79"/>
    <col min="15090" max="15090" width="7.125" style="79" customWidth="1"/>
    <col min="15091" max="15091" width="12.75" style="79" customWidth="1"/>
    <col min="15092" max="15092" width="12.875" style="79" customWidth="1"/>
    <col min="15093" max="15096" width="10.375" style="79" customWidth="1"/>
    <col min="15097" max="15097" width="65.25" style="79" customWidth="1"/>
    <col min="15098" max="15345" width="9" style="79"/>
    <col min="15346" max="15346" width="7.125" style="79" customWidth="1"/>
    <col min="15347" max="15347" width="12.75" style="79" customWidth="1"/>
    <col min="15348" max="15348" width="12.875" style="79" customWidth="1"/>
    <col min="15349" max="15352" width="10.375" style="79" customWidth="1"/>
    <col min="15353" max="15353" width="65.25" style="79" customWidth="1"/>
    <col min="15354" max="15601" width="9" style="79"/>
    <col min="15602" max="15602" width="7.125" style="79" customWidth="1"/>
    <col min="15603" max="15603" width="12.75" style="79" customWidth="1"/>
    <col min="15604" max="15604" width="12.875" style="79" customWidth="1"/>
    <col min="15605" max="15608" width="10.375" style="79" customWidth="1"/>
    <col min="15609" max="15609" width="65.25" style="79" customWidth="1"/>
    <col min="15610" max="15857" width="9" style="79"/>
    <col min="15858" max="15858" width="7.125" style="79" customWidth="1"/>
    <col min="15859" max="15859" width="12.75" style="79" customWidth="1"/>
    <col min="15860" max="15860" width="12.875" style="79" customWidth="1"/>
    <col min="15861" max="15864" width="10.375" style="79" customWidth="1"/>
    <col min="15865" max="15865" width="65.25" style="79" customWidth="1"/>
    <col min="15866" max="16113" width="9" style="79"/>
    <col min="16114" max="16114" width="7.125" style="79" customWidth="1"/>
    <col min="16115" max="16115" width="12.75" style="79" customWidth="1"/>
    <col min="16116" max="16116" width="12.875" style="79" customWidth="1"/>
    <col min="16117" max="16120" width="10.375" style="79" customWidth="1"/>
    <col min="16121" max="16121" width="65.25" style="79" customWidth="1"/>
    <col min="16122" max="16384" width="9" style="79"/>
  </cols>
  <sheetData>
    <row r="1" spans="1:8" ht="24" x14ac:dyDescent="0.55000000000000004">
      <c r="H1" s="334" t="s">
        <v>2456</v>
      </c>
    </row>
    <row r="2" spans="1:8" ht="24" x14ac:dyDescent="0.55000000000000004">
      <c r="A2" s="340" t="s">
        <v>1422</v>
      </c>
      <c r="B2" s="340"/>
      <c r="C2" s="340"/>
      <c r="D2" s="340"/>
      <c r="E2" s="340"/>
      <c r="F2" s="340"/>
      <c r="G2" s="340"/>
      <c r="H2" s="340"/>
    </row>
    <row r="3" spans="1:8" ht="24" x14ac:dyDescent="0.55000000000000004">
      <c r="A3" s="341" t="s">
        <v>2457</v>
      </c>
      <c r="B3" s="341"/>
      <c r="C3" s="341"/>
      <c r="D3" s="341"/>
      <c r="E3" s="341"/>
      <c r="F3" s="341"/>
      <c r="G3" s="341"/>
      <c r="H3" s="341"/>
    </row>
    <row r="4" spans="1:8" s="80" customFormat="1" ht="24" x14ac:dyDescent="0.35">
      <c r="A4" s="342" t="s">
        <v>63</v>
      </c>
      <c r="B4" s="342" t="s">
        <v>1423</v>
      </c>
      <c r="C4" s="211" t="s">
        <v>1424</v>
      </c>
      <c r="D4" s="212" t="s">
        <v>1425</v>
      </c>
      <c r="E4" s="344" t="s">
        <v>64</v>
      </c>
      <c r="F4" s="213" t="s">
        <v>65</v>
      </c>
      <c r="G4" s="346" t="s">
        <v>64</v>
      </c>
      <c r="H4" s="342" t="s">
        <v>1426</v>
      </c>
    </row>
    <row r="5" spans="1:8" s="80" customFormat="1" ht="24" x14ac:dyDescent="0.35">
      <c r="A5" s="343"/>
      <c r="B5" s="343"/>
      <c r="C5" s="211" t="s">
        <v>1427</v>
      </c>
      <c r="D5" s="214" t="s">
        <v>1427</v>
      </c>
      <c r="E5" s="345"/>
      <c r="F5" s="213" t="s">
        <v>1427</v>
      </c>
      <c r="G5" s="347"/>
      <c r="H5" s="343"/>
    </row>
    <row r="6" spans="1:8" s="243" customFormat="1" ht="24" x14ac:dyDescent="0.2">
      <c r="A6" s="237">
        <v>1</v>
      </c>
      <c r="B6" s="238" t="s">
        <v>57</v>
      </c>
      <c r="C6" s="239">
        <v>61</v>
      </c>
      <c r="D6" s="212">
        <f>C6-F6</f>
        <v>60</v>
      </c>
      <c r="E6" s="240">
        <f t="shared" ref="E6:E13" si="0">D6/C6*100</f>
        <v>98.360655737704917</v>
      </c>
      <c r="F6" s="213">
        <v>1</v>
      </c>
      <c r="G6" s="241">
        <f t="shared" ref="G6:G12" si="1">F6/C6*100</f>
        <v>1.639344262295082</v>
      </c>
      <c r="H6" s="242" t="s">
        <v>1688</v>
      </c>
    </row>
    <row r="7" spans="1:8" s="243" customFormat="1" ht="24" x14ac:dyDescent="0.2">
      <c r="A7" s="237">
        <v>2</v>
      </c>
      <c r="B7" s="238" t="s">
        <v>61</v>
      </c>
      <c r="C7" s="239">
        <v>83</v>
      </c>
      <c r="D7" s="212">
        <f t="shared" ref="D7:D12" si="2">C7-F7</f>
        <v>83</v>
      </c>
      <c r="E7" s="240">
        <f t="shared" si="0"/>
        <v>100</v>
      </c>
      <c r="F7" s="213">
        <v>0</v>
      </c>
      <c r="G7" s="241">
        <f t="shared" si="1"/>
        <v>0</v>
      </c>
      <c r="H7" s="242"/>
    </row>
    <row r="8" spans="1:8" ht="24" x14ac:dyDescent="0.55000000000000004">
      <c r="A8" s="172">
        <v>3</v>
      </c>
      <c r="B8" s="143" t="s">
        <v>62</v>
      </c>
      <c r="C8" s="215">
        <v>210</v>
      </c>
      <c r="D8" s="212">
        <f t="shared" si="2"/>
        <v>210</v>
      </c>
      <c r="E8" s="216">
        <f t="shared" si="0"/>
        <v>100</v>
      </c>
      <c r="F8" s="217">
        <v>0</v>
      </c>
      <c r="G8" s="218">
        <f t="shared" si="1"/>
        <v>0</v>
      </c>
      <c r="H8" s="219" t="s">
        <v>1431</v>
      </c>
    </row>
    <row r="9" spans="1:8" ht="24" x14ac:dyDescent="0.55000000000000004">
      <c r="A9" s="172">
        <v>4</v>
      </c>
      <c r="B9" s="143" t="s">
        <v>58</v>
      </c>
      <c r="C9" s="215">
        <v>127</v>
      </c>
      <c r="D9" s="212">
        <f t="shared" si="2"/>
        <v>127</v>
      </c>
      <c r="E9" s="216">
        <f t="shared" si="0"/>
        <v>100</v>
      </c>
      <c r="F9" s="217">
        <v>0</v>
      </c>
      <c r="G9" s="218">
        <f t="shared" si="1"/>
        <v>0</v>
      </c>
      <c r="H9" s="143"/>
    </row>
    <row r="10" spans="1:8" ht="24" x14ac:dyDescent="0.55000000000000004">
      <c r="A10" s="172">
        <v>5</v>
      </c>
      <c r="B10" s="143" t="s">
        <v>60</v>
      </c>
      <c r="C10" s="215">
        <v>74</v>
      </c>
      <c r="D10" s="212">
        <f t="shared" si="2"/>
        <v>74</v>
      </c>
      <c r="E10" s="216">
        <f t="shared" si="0"/>
        <v>100</v>
      </c>
      <c r="F10" s="217">
        <v>0</v>
      </c>
      <c r="G10" s="218">
        <f t="shared" si="1"/>
        <v>0</v>
      </c>
      <c r="H10" s="143"/>
    </row>
    <row r="11" spans="1:8" ht="24" x14ac:dyDescent="0.55000000000000004">
      <c r="A11" s="172">
        <v>6</v>
      </c>
      <c r="B11" s="143" t="s">
        <v>59</v>
      </c>
      <c r="C11" s="215">
        <v>168</v>
      </c>
      <c r="D11" s="212">
        <f t="shared" si="2"/>
        <v>168</v>
      </c>
      <c r="E11" s="216">
        <f t="shared" si="0"/>
        <v>100</v>
      </c>
      <c r="F11" s="217">
        <v>0</v>
      </c>
      <c r="G11" s="218">
        <f t="shared" si="1"/>
        <v>0</v>
      </c>
      <c r="H11" s="143"/>
    </row>
    <row r="12" spans="1:8" ht="24" x14ac:dyDescent="0.55000000000000004">
      <c r="A12" s="172">
        <v>7</v>
      </c>
      <c r="B12" s="143" t="s">
        <v>56</v>
      </c>
      <c r="C12" s="215">
        <v>151</v>
      </c>
      <c r="D12" s="212">
        <f t="shared" si="2"/>
        <v>151</v>
      </c>
      <c r="E12" s="216">
        <f t="shared" si="0"/>
        <v>100</v>
      </c>
      <c r="F12" s="217">
        <v>0</v>
      </c>
      <c r="G12" s="220">
        <f t="shared" si="1"/>
        <v>0</v>
      </c>
      <c r="H12" s="219"/>
    </row>
    <row r="13" spans="1:8" ht="24.75" thickBot="1" x14ac:dyDescent="0.6">
      <c r="A13" s="335" t="s">
        <v>1428</v>
      </c>
      <c r="B13" s="336"/>
      <c r="C13" s="221">
        <f>SUM(C6:C12)</f>
        <v>874</v>
      </c>
      <c r="D13" s="222">
        <f>SUM(D6:D12)</f>
        <v>873</v>
      </c>
      <c r="E13" s="223">
        <f t="shared" si="0"/>
        <v>99.885583524027453</v>
      </c>
      <c r="F13" s="224">
        <f>SUM(F6:F12)</f>
        <v>1</v>
      </c>
      <c r="G13" s="225">
        <f>F13/C13*100</f>
        <v>0.11441647597254005</v>
      </c>
      <c r="H13" s="226"/>
    </row>
    <row r="14" spans="1:8" ht="24.75" thickTop="1" x14ac:dyDescent="0.55000000000000004">
      <c r="A14" s="95"/>
      <c r="B14" s="227" t="s">
        <v>1423</v>
      </c>
      <c r="C14" s="101" t="s">
        <v>1429</v>
      </c>
      <c r="D14" s="101" t="s">
        <v>1430</v>
      </c>
      <c r="E14" s="95"/>
      <c r="F14" s="95"/>
      <c r="G14" s="95"/>
      <c r="H14" s="95"/>
    </row>
    <row r="15" spans="1:8" x14ac:dyDescent="0.35">
      <c r="B15" s="81" t="s">
        <v>57</v>
      </c>
      <c r="C15" s="84">
        <f t="shared" ref="C15:C22" si="3">E6</f>
        <v>98.360655737704917</v>
      </c>
      <c r="D15" s="85">
        <f t="shared" ref="D15:D22" si="4">G6</f>
        <v>1.639344262295082</v>
      </c>
    </row>
    <row r="16" spans="1:8" x14ac:dyDescent="0.35">
      <c r="B16" s="81" t="s">
        <v>61</v>
      </c>
      <c r="C16" s="84">
        <f t="shared" si="3"/>
        <v>100</v>
      </c>
      <c r="D16" s="85">
        <f t="shared" si="4"/>
        <v>0</v>
      </c>
    </row>
    <row r="17" spans="2:4" x14ac:dyDescent="0.35">
      <c r="B17" s="81" t="s">
        <v>62</v>
      </c>
      <c r="C17" s="84">
        <f t="shared" si="3"/>
        <v>100</v>
      </c>
      <c r="D17" s="85">
        <f t="shared" si="4"/>
        <v>0</v>
      </c>
    </row>
    <row r="18" spans="2:4" x14ac:dyDescent="0.35">
      <c r="B18" s="81" t="s">
        <v>58</v>
      </c>
      <c r="C18" s="84">
        <f t="shared" si="3"/>
        <v>100</v>
      </c>
      <c r="D18" s="85">
        <f t="shared" si="4"/>
        <v>0</v>
      </c>
    </row>
    <row r="19" spans="2:4" x14ac:dyDescent="0.35">
      <c r="B19" s="81" t="s">
        <v>60</v>
      </c>
      <c r="C19" s="84">
        <f t="shared" si="3"/>
        <v>100</v>
      </c>
      <c r="D19" s="85">
        <f t="shared" si="4"/>
        <v>0</v>
      </c>
    </row>
    <row r="20" spans="2:4" x14ac:dyDescent="0.35">
      <c r="B20" s="81" t="s">
        <v>59</v>
      </c>
      <c r="C20" s="84">
        <f t="shared" si="3"/>
        <v>100</v>
      </c>
      <c r="D20" s="85">
        <f t="shared" si="4"/>
        <v>0</v>
      </c>
    </row>
    <row r="21" spans="2:4" x14ac:dyDescent="0.35">
      <c r="B21" s="81" t="s">
        <v>56</v>
      </c>
      <c r="C21" s="84">
        <f t="shared" si="3"/>
        <v>100</v>
      </c>
      <c r="D21" s="85">
        <f t="shared" si="4"/>
        <v>0</v>
      </c>
    </row>
    <row r="22" spans="2:4" x14ac:dyDescent="0.35">
      <c r="B22" s="82" t="s">
        <v>1428</v>
      </c>
      <c r="C22" s="84">
        <f t="shared" si="3"/>
        <v>99.885583524027453</v>
      </c>
      <c r="D22" s="85">
        <f t="shared" si="4"/>
        <v>0.11441647597254005</v>
      </c>
    </row>
    <row r="23" spans="2:4" x14ac:dyDescent="0.35">
      <c r="C23" s="83"/>
    </row>
    <row r="34" spans="1:4" x14ac:dyDescent="0.35">
      <c r="A34" s="86"/>
    </row>
    <row r="35" spans="1:4" x14ac:dyDescent="0.35">
      <c r="A35" s="86"/>
    </row>
    <row r="36" spans="1:4" x14ac:dyDescent="0.35">
      <c r="B36" s="87"/>
      <c r="C36" s="337"/>
      <c r="D36" s="337"/>
    </row>
    <row r="37" spans="1:4" x14ac:dyDescent="0.35">
      <c r="B37" s="86"/>
      <c r="C37" s="338"/>
      <c r="D37" s="338"/>
    </row>
    <row r="38" spans="1:4" x14ac:dyDescent="0.35">
      <c r="B38" s="86"/>
      <c r="C38" s="339"/>
      <c r="D38" s="339"/>
    </row>
  </sheetData>
  <mergeCells count="11">
    <mergeCell ref="A13:B13"/>
    <mergeCell ref="C36:D36"/>
    <mergeCell ref="C37:D37"/>
    <mergeCell ref="C38:D38"/>
    <mergeCell ref="A2:H2"/>
    <mergeCell ref="A3:H3"/>
    <mergeCell ref="A4:A5"/>
    <mergeCell ref="B4:B5"/>
    <mergeCell ref="E4:E5"/>
    <mergeCell ref="G4:G5"/>
    <mergeCell ref="H4:H5"/>
  </mergeCells>
  <pageMargins left="0.45" right="0.23622047244094491" top="0.35433070866141736" bottom="0.35433070866141736" header="0.31496062992125984" footer="0.31496062992125984"/>
  <pageSetup paperSize="9" fitToWidth="0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2051"/>
  <sheetViews>
    <sheetView workbookViewId="0">
      <selection activeCell="J24" sqref="J24"/>
    </sheetView>
  </sheetViews>
  <sheetFormatPr defaultRowHeight="14.25" x14ac:dyDescent="0.2"/>
  <cols>
    <col min="1" max="1" width="39" customWidth="1"/>
  </cols>
  <sheetData>
    <row r="1" spans="1:5" x14ac:dyDescent="0.2">
      <c r="A1" s="309" t="s">
        <v>1433</v>
      </c>
      <c r="B1" s="310"/>
      <c r="C1" s="310"/>
      <c r="D1" s="310"/>
      <c r="E1" s="311"/>
    </row>
    <row r="2" spans="1:5" x14ac:dyDescent="0.2">
      <c r="A2" s="312" t="s">
        <v>1434</v>
      </c>
      <c r="B2" s="304" t="s">
        <v>1435</v>
      </c>
      <c r="C2" s="305"/>
      <c r="D2" s="303"/>
      <c r="E2" s="313"/>
    </row>
    <row r="3" spans="1:5" x14ac:dyDescent="0.2">
      <c r="A3" s="312" t="s">
        <v>1436</v>
      </c>
      <c r="B3" s="304" t="s">
        <v>1435</v>
      </c>
      <c r="C3" s="305"/>
      <c r="D3" s="303"/>
      <c r="E3" s="313"/>
    </row>
    <row r="4" spans="1:5" ht="14.25" customHeight="1" x14ac:dyDescent="0.2">
      <c r="A4" s="312" t="s">
        <v>1437</v>
      </c>
      <c r="B4" s="372" t="s">
        <v>1438</v>
      </c>
      <c r="C4" s="373"/>
      <c r="D4" s="303"/>
      <c r="E4" s="313"/>
    </row>
    <row r="5" spans="1:5" x14ac:dyDescent="0.2">
      <c r="A5" s="312"/>
      <c r="B5" s="372"/>
      <c r="C5" s="373"/>
      <c r="D5" s="303"/>
      <c r="E5" s="313"/>
    </row>
    <row r="6" spans="1:5" x14ac:dyDescent="0.2">
      <c r="A6" s="376"/>
      <c r="B6" s="377"/>
      <c r="C6" s="377"/>
      <c r="D6" s="377"/>
      <c r="E6" s="378"/>
    </row>
    <row r="7" spans="1:5" x14ac:dyDescent="0.2">
      <c r="A7" s="314" t="s">
        <v>1439</v>
      </c>
      <c r="B7" s="374" t="s">
        <v>55</v>
      </c>
      <c r="C7" s="375"/>
      <c r="D7" s="306" t="s">
        <v>1423</v>
      </c>
      <c r="E7" s="315">
        <v>242248</v>
      </c>
    </row>
    <row r="8" spans="1:5" x14ac:dyDescent="0.2">
      <c r="A8" s="316" t="s">
        <v>1440</v>
      </c>
      <c r="B8" s="368"/>
      <c r="C8" s="369"/>
      <c r="D8" s="307" t="s">
        <v>56</v>
      </c>
      <c r="E8" s="317"/>
    </row>
    <row r="9" spans="1:5" x14ac:dyDescent="0.2">
      <c r="A9" s="318" t="s">
        <v>1441</v>
      </c>
      <c r="B9" s="370"/>
      <c r="C9" s="371"/>
      <c r="D9" s="308" t="s">
        <v>56</v>
      </c>
      <c r="E9" s="319"/>
    </row>
    <row r="10" spans="1:5" x14ac:dyDescent="0.2">
      <c r="A10" s="316" t="s">
        <v>1442</v>
      </c>
      <c r="B10" s="368"/>
      <c r="C10" s="369"/>
      <c r="D10" s="307" t="s">
        <v>56</v>
      </c>
      <c r="E10" s="317"/>
    </row>
    <row r="11" spans="1:5" x14ac:dyDescent="0.2">
      <c r="A11" s="318" t="s">
        <v>1443</v>
      </c>
      <c r="B11" s="370"/>
      <c r="C11" s="371"/>
      <c r="D11" s="308" t="s">
        <v>56</v>
      </c>
      <c r="E11" s="319"/>
    </row>
    <row r="12" spans="1:5" x14ac:dyDescent="0.2">
      <c r="A12" s="316" t="s">
        <v>1444</v>
      </c>
      <c r="B12" s="368"/>
      <c r="C12" s="369"/>
      <c r="D12" s="307" t="s">
        <v>56</v>
      </c>
      <c r="E12" s="317"/>
    </row>
    <row r="13" spans="1:5" x14ac:dyDescent="0.2">
      <c r="A13" s="318" t="s">
        <v>1445</v>
      </c>
      <c r="B13" s="370"/>
      <c r="C13" s="371"/>
      <c r="D13" s="308" t="s">
        <v>56</v>
      </c>
      <c r="E13" s="319"/>
    </row>
    <row r="14" spans="1:5" x14ac:dyDescent="0.2">
      <c r="A14" s="316" t="s">
        <v>1446</v>
      </c>
      <c r="B14" s="368"/>
      <c r="C14" s="369"/>
      <c r="D14" s="307" t="s">
        <v>56</v>
      </c>
      <c r="E14" s="317"/>
    </row>
    <row r="15" spans="1:5" x14ac:dyDescent="0.2">
      <c r="A15" s="318" t="s">
        <v>1447</v>
      </c>
      <c r="B15" s="370"/>
      <c r="C15" s="371"/>
      <c r="D15" s="308" t="s">
        <v>56</v>
      </c>
      <c r="E15" s="319"/>
    </row>
    <row r="16" spans="1:5" x14ac:dyDescent="0.2">
      <c r="A16" s="316" t="s">
        <v>1448</v>
      </c>
      <c r="B16" s="368"/>
      <c r="C16" s="369"/>
      <c r="D16" s="307" t="s">
        <v>56</v>
      </c>
      <c r="E16" s="317"/>
    </row>
    <row r="17" spans="1:5" x14ac:dyDescent="0.2">
      <c r="A17" s="318" t="s">
        <v>1449</v>
      </c>
      <c r="B17" s="370"/>
      <c r="C17" s="371"/>
      <c r="D17" s="308" t="s">
        <v>56</v>
      </c>
      <c r="E17" s="319"/>
    </row>
    <row r="18" spans="1:5" x14ac:dyDescent="0.2">
      <c r="A18" s="316" t="s">
        <v>1450</v>
      </c>
      <c r="B18" s="368"/>
      <c r="C18" s="369"/>
      <c r="D18" s="307" t="s">
        <v>56</v>
      </c>
      <c r="E18" s="317"/>
    </row>
    <row r="19" spans="1:5" x14ac:dyDescent="0.2">
      <c r="A19" s="318" t="s">
        <v>1451</v>
      </c>
      <c r="B19" s="370"/>
      <c r="C19" s="371"/>
      <c r="D19" s="308" t="s">
        <v>56</v>
      </c>
      <c r="E19" s="319"/>
    </row>
    <row r="20" spans="1:5" x14ac:dyDescent="0.2">
      <c r="A20" s="356" t="s">
        <v>1452</v>
      </c>
      <c r="B20" s="358" t="s">
        <v>1453</v>
      </c>
      <c r="C20" s="359"/>
      <c r="D20" s="362" t="s">
        <v>56</v>
      </c>
      <c r="E20" s="320" t="s">
        <v>1454</v>
      </c>
    </row>
    <row r="21" spans="1:5" x14ac:dyDescent="0.2">
      <c r="A21" s="364"/>
      <c r="B21" s="365"/>
      <c r="C21" s="366"/>
      <c r="D21" s="367"/>
      <c r="E21" s="321" t="s">
        <v>1455</v>
      </c>
    </row>
    <row r="22" spans="1:5" x14ac:dyDescent="0.2">
      <c r="A22" s="348" t="s">
        <v>1456</v>
      </c>
      <c r="B22" s="350" t="s">
        <v>1453</v>
      </c>
      <c r="C22" s="351"/>
      <c r="D22" s="354" t="s">
        <v>56</v>
      </c>
      <c r="E22" s="322" t="s">
        <v>1454</v>
      </c>
    </row>
    <row r="23" spans="1:5" x14ac:dyDescent="0.2">
      <c r="A23" s="349"/>
      <c r="B23" s="352"/>
      <c r="C23" s="353"/>
      <c r="D23" s="355"/>
      <c r="E23" s="323" t="s">
        <v>1455</v>
      </c>
    </row>
    <row r="24" spans="1:5" x14ac:dyDescent="0.2">
      <c r="A24" s="356" t="s">
        <v>1457</v>
      </c>
      <c r="B24" s="358" t="s">
        <v>1453</v>
      </c>
      <c r="C24" s="359"/>
      <c r="D24" s="362" t="s">
        <v>56</v>
      </c>
      <c r="E24" s="320" t="s">
        <v>1454</v>
      </c>
    </row>
    <row r="25" spans="1:5" x14ac:dyDescent="0.2">
      <c r="A25" s="364"/>
      <c r="B25" s="365"/>
      <c r="C25" s="366"/>
      <c r="D25" s="367"/>
      <c r="E25" s="321" t="s">
        <v>1455</v>
      </c>
    </row>
    <row r="26" spans="1:5" x14ac:dyDescent="0.2">
      <c r="A26" s="348" t="s">
        <v>1458</v>
      </c>
      <c r="B26" s="350" t="s">
        <v>1453</v>
      </c>
      <c r="C26" s="351"/>
      <c r="D26" s="354" t="s">
        <v>56</v>
      </c>
      <c r="E26" s="322" t="s">
        <v>1454</v>
      </c>
    </row>
    <row r="27" spans="1:5" x14ac:dyDescent="0.2">
      <c r="A27" s="349"/>
      <c r="B27" s="352"/>
      <c r="C27" s="353"/>
      <c r="D27" s="355"/>
      <c r="E27" s="323" t="s">
        <v>1455</v>
      </c>
    </row>
    <row r="28" spans="1:5" x14ac:dyDescent="0.2">
      <c r="A28" s="356" t="s">
        <v>1459</v>
      </c>
      <c r="B28" s="358" t="s">
        <v>1453</v>
      </c>
      <c r="C28" s="359"/>
      <c r="D28" s="362" t="s">
        <v>56</v>
      </c>
      <c r="E28" s="320" t="s">
        <v>1454</v>
      </c>
    </row>
    <row r="29" spans="1:5" x14ac:dyDescent="0.2">
      <c r="A29" s="364"/>
      <c r="B29" s="365"/>
      <c r="C29" s="366"/>
      <c r="D29" s="367"/>
      <c r="E29" s="321" t="s">
        <v>1455</v>
      </c>
    </row>
    <row r="30" spans="1:5" x14ac:dyDescent="0.2">
      <c r="A30" s="348" t="s">
        <v>1460</v>
      </c>
      <c r="B30" s="350" t="s">
        <v>1453</v>
      </c>
      <c r="C30" s="351"/>
      <c r="D30" s="354" t="s">
        <v>56</v>
      </c>
      <c r="E30" s="322" t="s">
        <v>1454</v>
      </c>
    </row>
    <row r="31" spans="1:5" x14ac:dyDescent="0.2">
      <c r="A31" s="349"/>
      <c r="B31" s="352"/>
      <c r="C31" s="353"/>
      <c r="D31" s="355"/>
      <c r="E31" s="323" t="s">
        <v>1455</v>
      </c>
    </row>
    <row r="32" spans="1:5" x14ac:dyDescent="0.2">
      <c r="A32" s="356" t="s">
        <v>1461</v>
      </c>
      <c r="B32" s="358" t="s">
        <v>1453</v>
      </c>
      <c r="C32" s="359"/>
      <c r="D32" s="362" t="s">
        <v>56</v>
      </c>
      <c r="E32" s="320" t="s">
        <v>1454</v>
      </c>
    </row>
    <row r="33" spans="1:5" x14ac:dyDescent="0.2">
      <c r="A33" s="364"/>
      <c r="B33" s="365"/>
      <c r="C33" s="366"/>
      <c r="D33" s="367"/>
      <c r="E33" s="321" t="s">
        <v>1455</v>
      </c>
    </row>
    <row r="34" spans="1:5" x14ac:dyDescent="0.2">
      <c r="A34" s="348" t="s">
        <v>1462</v>
      </c>
      <c r="B34" s="350" t="s">
        <v>1453</v>
      </c>
      <c r="C34" s="351"/>
      <c r="D34" s="354" t="s">
        <v>56</v>
      </c>
      <c r="E34" s="322" t="s">
        <v>1454</v>
      </c>
    </row>
    <row r="35" spans="1:5" x14ac:dyDescent="0.2">
      <c r="A35" s="349"/>
      <c r="B35" s="352"/>
      <c r="C35" s="353"/>
      <c r="D35" s="355"/>
      <c r="E35" s="323" t="s">
        <v>1455</v>
      </c>
    </row>
    <row r="36" spans="1:5" x14ac:dyDescent="0.2">
      <c r="A36" s="356" t="s">
        <v>1463</v>
      </c>
      <c r="B36" s="358" t="s">
        <v>1453</v>
      </c>
      <c r="C36" s="359"/>
      <c r="D36" s="362" t="s">
        <v>56</v>
      </c>
      <c r="E36" s="320" t="s">
        <v>1454</v>
      </c>
    </row>
    <row r="37" spans="1:5" x14ac:dyDescent="0.2">
      <c r="A37" s="364"/>
      <c r="B37" s="365"/>
      <c r="C37" s="366"/>
      <c r="D37" s="367"/>
      <c r="E37" s="321" t="s">
        <v>1455</v>
      </c>
    </row>
    <row r="38" spans="1:5" x14ac:dyDescent="0.2">
      <c r="A38" s="348" t="s">
        <v>1464</v>
      </c>
      <c r="B38" s="350" t="s">
        <v>1453</v>
      </c>
      <c r="C38" s="351"/>
      <c r="D38" s="354" t="s">
        <v>56</v>
      </c>
      <c r="E38" s="322" t="s">
        <v>1454</v>
      </c>
    </row>
    <row r="39" spans="1:5" x14ac:dyDescent="0.2">
      <c r="A39" s="349"/>
      <c r="B39" s="352"/>
      <c r="C39" s="353"/>
      <c r="D39" s="355"/>
      <c r="E39" s="323" t="s">
        <v>1455</v>
      </c>
    </row>
    <row r="40" spans="1:5" x14ac:dyDescent="0.2">
      <c r="A40" s="356" t="s">
        <v>1465</v>
      </c>
      <c r="B40" s="358" t="s">
        <v>1453</v>
      </c>
      <c r="C40" s="359"/>
      <c r="D40" s="362" t="s">
        <v>56</v>
      </c>
      <c r="E40" s="320" t="s">
        <v>1454</v>
      </c>
    </row>
    <row r="41" spans="1:5" x14ac:dyDescent="0.2">
      <c r="A41" s="364"/>
      <c r="B41" s="365"/>
      <c r="C41" s="366"/>
      <c r="D41" s="367"/>
      <c r="E41" s="321" t="s">
        <v>1455</v>
      </c>
    </row>
    <row r="42" spans="1:5" x14ac:dyDescent="0.2">
      <c r="A42" s="348" t="s">
        <v>1466</v>
      </c>
      <c r="B42" s="350" t="s">
        <v>1453</v>
      </c>
      <c r="C42" s="351"/>
      <c r="D42" s="354" t="s">
        <v>56</v>
      </c>
      <c r="E42" s="322" t="s">
        <v>1454</v>
      </c>
    </row>
    <row r="43" spans="1:5" x14ac:dyDescent="0.2">
      <c r="A43" s="349"/>
      <c r="B43" s="352"/>
      <c r="C43" s="353"/>
      <c r="D43" s="355"/>
      <c r="E43" s="323" t="s">
        <v>1455</v>
      </c>
    </row>
    <row r="44" spans="1:5" x14ac:dyDescent="0.2">
      <c r="A44" s="356" t="s">
        <v>1467</v>
      </c>
      <c r="B44" s="358" t="s">
        <v>1453</v>
      </c>
      <c r="C44" s="359"/>
      <c r="D44" s="362" t="s">
        <v>56</v>
      </c>
      <c r="E44" s="320" t="s">
        <v>1454</v>
      </c>
    </row>
    <row r="45" spans="1:5" x14ac:dyDescent="0.2">
      <c r="A45" s="364"/>
      <c r="B45" s="365"/>
      <c r="C45" s="366"/>
      <c r="D45" s="367"/>
      <c r="E45" s="321" t="s">
        <v>1455</v>
      </c>
    </row>
    <row r="46" spans="1:5" x14ac:dyDescent="0.2">
      <c r="A46" s="348" t="s">
        <v>1468</v>
      </c>
      <c r="B46" s="350" t="s">
        <v>1453</v>
      </c>
      <c r="C46" s="351"/>
      <c r="D46" s="354" t="s">
        <v>56</v>
      </c>
      <c r="E46" s="322" t="s">
        <v>1454</v>
      </c>
    </row>
    <row r="47" spans="1:5" x14ac:dyDescent="0.2">
      <c r="A47" s="349"/>
      <c r="B47" s="352"/>
      <c r="C47" s="353"/>
      <c r="D47" s="355"/>
      <c r="E47" s="323" t="s">
        <v>1455</v>
      </c>
    </row>
    <row r="48" spans="1:5" x14ac:dyDescent="0.2">
      <c r="A48" s="356" t="s">
        <v>1469</v>
      </c>
      <c r="B48" s="358" t="s">
        <v>1453</v>
      </c>
      <c r="C48" s="359"/>
      <c r="D48" s="362" t="s">
        <v>56</v>
      </c>
      <c r="E48" s="320" t="s">
        <v>1454</v>
      </c>
    </row>
    <row r="49" spans="1:5" x14ac:dyDescent="0.2">
      <c r="A49" s="364"/>
      <c r="B49" s="365"/>
      <c r="C49" s="366"/>
      <c r="D49" s="367"/>
      <c r="E49" s="321" t="s">
        <v>1455</v>
      </c>
    </row>
    <row r="50" spans="1:5" x14ac:dyDescent="0.2">
      <c r="A50" s="348" t="s">
        <v>1470</v>
      </c>
      <c r="B50" s="350" t="s">
        <v>1453</v>
      </c>
      <c r="C50" s="351"/>
      <c r="D50" s="354" t="s">
        <v>56</v>
      </c>
      <c r="E50" s="322" t="s">
        <v>1454</v>
      </c>
    </row>
    <row r="51" spans="1:5" x14ac:dyDescent="0.2">
      <c r="A51" s="349"/>
      <c r="B51" s="352"/>
      <c r="C51" s="353"/>
      <c r="D51" s="355"/>
      <c r="E51" s="323" t="s">
        <v>1455</v>
      </c>
    </row>
    <row r="52" spans="1:5" x14ac:dyDescent="0.2">
      <c r="A52" s="356" t="s">
        <v>1471</v>
      </c>
      <c r="B52" s="358" t="s">
        <v>1453</v>
      </c>
      <c r="C52" s="359"/>
      <c r="D52" s="362" t="s">
        <v>56</v>
      </c>
      <c r="E52" s="320" t="s">
        <v>1454</v>
      </c>
    </row>
    <row r="53" spans="1:5" x14ac:dyDescent="0.2">
      <c r="A53" s="364"/>
      <c r="B53" s="365"/>
      <c r="C53" s="366"/>
      <c r="D53" s="367"/>
      <c r="E53" s="321" t="s">
        <v>1455</v>
      </c>
    </row>
    <row r="54" spans="1:5" x14ac:dyDescent="0.2">
      <c r="A54" s="348" t="s">
        <v>1472</v>
      </c>
      <c r="B54" s="350" t="s">
        <v>1453</v>
      </c>
      <c r="C54" s="351"/>
      <c r="D54" s="354" t="s">
        <v>56</v>
      </c>
      <c r="E54" s="322" t="s">
        <v>1454</v>
      </c>
    </row>
    <row r="55" spans="1:5" x14ac:dyDescent="0.2">
      <c r="A55" s="349"/>
      <c r="B55" s="352"/>
      <c r="C55" s="353"/>
      <c r="D55" s="355"/>
      <c r="E55" s="323" t="s">
        <v>1455</v>
      </c>
    </row>
    <row r="56" spans="1:5" x14ac:dyDescent="0.2">
      <c r="A56" s="356" t="s">
        <v>1473</v>
      </c>
      <c r="B56" s="358" t="s">
        <v>1453</v>
      </c>
      <c r="C56" s="359"/>
      <c r="D56" s="362" t="s">
        <v>56</v>
      </c>
      <c r="E56" s="320" t="s">
        <v>1454</v>
      </c>
    </row>
    <row r="57" spans="1:5" x14ac:dyDescent="0.2">
      <c r="A57" s="364"/>
      <c r="B57" s="365"/>
      <c r="C57" s="366"/>
      <c r="D57" s="367"/>
      <c r="E57" s="321" t="s">
        <v>1455</v>
      </c>
    </row>
    <row r="58" spans="1:5" x14ac:dyDescent="0.2">
      <c r="A58" s="348" t="s">
        <v>1474</v>
      </c>
      <c r="B58" s="350" t="s">
        <v>1453</v>
      </c>
      <c r="C58" s="351"/>
      <c r="D58" s="354" t="s">
        <v>56</v>
      </c>
      <c r="E58" s="322" t="s">
        <v>1454</v>
      </c>
    </row>
    <row r="59" spans="1:5" x14ac:dyDescent="0.2">
      <c r="A59" s="349"/>
      <c r="B59" s="352"/>
      <c r="C59" s="353"/>
      <c r="D59" s="355"/>
      <c r="E59" s="323" t="s">
        <v>1455</v>
      </c>
    </row>
    <row r="60" spans="1:5" x14ac:dyDescent="0.2">
      <c r="A60" s="356" t="s">
        <v>1475</v>
      </c>
      <c r="B60" s="358" t="s">
        <v>1453</v>
      </c>
      <c r="C60" s="359"/>
      <c r="D60" s="362" t="s">
        <v>56</v>
      </c>
      <c r="E60" s="320" t="s">
        <v>1454</v>
      </c>
    </row>
    <row r="61" spans="1:5" x14ac:dyDescent="0.2">
      <c r="A61" s="364"/>
      <c r="B61" s="365"/>
      <c r="C61" s="366"/>
      <c r="D61" s="367"/>
      <c r="E61" s="321" t="s">
        <v>1455</v>
      </c>
    </row>
    <row r="62" spans="1:5" x14ac:dyDescent="0.2">
      <c r="A62" s="348" t="s">
        <v>1476</v>
      </c>
      <c r="B62" s="350" t="s">
        <v>1453</v>
      </c>
      <c r="C62" s="351"/>
      <c r="D62" s="354" t="s">
        <v>56</v>
      </c>
      <c r="E62" s="322" t="s">
        <v>1454</v>
      </c>
    </row>
    <row r="63" spans="1:5" x14ac:dyDescent="0.2">
      <c r="A63" s="349"/>
      <c r="B63" s="352"/>
      <c r="C63" s="353"/>
      <c r="D63" s="355"/>
      <c r="E63" s="323" t="s">
        <v>1455</v>
      </c>
    </row>
    <row r="64" spans="1:5" x14ac:dyDescent="0.2">
      <c r="A64" s="356" t="s">
        <v>1477</v>
      </c>
      <c r="B64" s="358" t="s">
        <v>1453</v>
      </c>
      <c r="C64" s="359"/>
      <c r="D64" s="362" t="s">
        <v>56</v>
      </c>
      <c r="E64" s="320" t="s">
        <v>1454</v>
      </c>
    </row>
    <row r="65" spans="1:5" x14ac:dyDescent="0.2">
      <c r="A65" s="364"/>
      <c r="B65" s="365"/>
      <c r="C65" s="366"/>
      <c r="D65" s="367"/>
      <c r="E65" s="321" t="s">
        <v>1455</v>
      </c>
    </row>
    <row r="66" spans="1:5" x14ac:dyDescent="0.2">
      <c r="A66" s="348" t="s">
        <v>1478</v>
      </c>
      <c r="B66" s="350" t="s">
        <v>1479</v>
      </c>
      <c r="C66" s="351"/>
      <c r="D66" s="354" t="s">
        <v>56</v>
      </c>
      <c r="E66" s="322" t="s">
        <v>1454</v>
      </c>
    </row>
    <row r="67" spans="1:5" x14ac:dyDescent="0.2">
      <c r="A67" s="349"/>
      <c r="B67" s="352"/>
      <c r="C67" s="353"/>
      <c r="D67" s="355"/>
      <c r="E67" s="323" t="s">
        <v>1455</v>
      </c>
    </row>
    <row r="68" spans="1:5" x14ac:dyDescent="0.2">
      <c r="A68" s="356" t="s">
        <v>1480</v>
      </c>
      <c r="B68" s="358" t="s">
        <v>1479</v>
      </c>
      <c r="C68" s="359"/>
      <c r="D68" s="362" t="s">
        <v>56</v>
      </c>
      <c r="E68" s="320" t="s">
        <v>1454</v>
      </c>
    </row>
    <row r="69" spans="1:5" x14ac:dyDescent="0.2">
      <c r="A69" s="364"/>
      <c r="B69" s="365"/>
      <c r="C69" s="366"/>
      <c r="D69" s="367"/>
      <c r="E69" s="321" t="s">
        <v>1455</v>
      </c>
    </row>
    <row r="70" spans="1:5" x14ac:dyDescent="0.2">
      <c r="A70" s="348" t="s">
        <v>1481</v>
      </c>
      <c r="B70" s="350" t="s">
        <v>1479</v>
      </c>
      <c r="C70" s="351"/>
      <c r="D70" s="354" t="s">
        <v>56</v>
      </c>
      <c r="E70" s="322" t="s">
        <v>1454</v>
      </c>
    </row>
    <row r="71" spans="1:5" x14ac:dyDescent="0.2">
      <c r="A71" s="349"/>
      <c r="B71" s="352"/>
      <c r="C71" s="353"/>
      <c r="D71" s="355"/>
      <c r="E71" s="323" t="s">
        <v>1455</v>
      </c>
    </row>
    <row r="72" spans="1:5" x14ac:dyDescent="0.2">
      <c r="A72" s="356" t="s">
        <v>1482</v>
      </c>
      <c r="B72" s="358" t="s">
        <v>1479</v>
      </c>
      <c r="C72" s="359"/>
      <c r="D72" s="362" t="s">
        <v>56</v>
      </c>
      <c r="E72" s="320" t="s">
        <v>1454</v>
      </c>
    </row>
    <row r="73" spans="1:5" x14ac:dyDescent="0.2">
      <c r="A73" s="364"/>
      <c r="B73" s="365"/>
      <c r="C73" s="366"/>
      <c r="D73" s="367"/>
      <c r="E73" s="321" t="s">
        <v>1455</v>
      </c>
    </row>
    <row r="74" spans="1:5" x14ac:dyDescent="0.2">
      <c r="A74" s="348" t="s">
        <v>1483</v>
      </c>
      <c r="B74" s="350" t="s">
        <v>1479</v>
      </c>
      <c r="C74" s="351"/>
      <c r="D74" s="354" t="s">
        <v>56</v>
      </c>
      <c r="E74" s="322" t="s">
        <v>1454</v>
      </c>
    </row>
    <row r="75" spans="1:5" x14ac:dyDescent="0.2">
      <c r="A75" s="349"/>
      <c r="B75" s="352"/>
      <c r="C75" s="353"/>
      <c r="D75" s="355"/>
      <c r="E75" s="323" t="s">
        <v>1455</v>
      </c>
    </row>
    <row r="76" spans="1:5" x14ac:dyDescent="0.2">
      <c r="A76" s="356" t="s">
        <v>1484</v>
      </c>
      <c r="B76" s="358" t="s">
        <v>1479</v>
      </c>
      <c r="C76" s="359"/>
      <c r="D76" s="362" t="s">
        <v>56</v>
      </c>
      <c r="E76" s="320" t="s">
        <v>1454</v>
      </c>
    </row>
    <row r="77" spans="1:5" x14ac:dyDescent="0.2">
      <c r="A77" s="364"/>
      <c r="B77" s="365"/>
      <c r="C77" s="366"/>
      <c r="D77" s="367"/>
      <c r="E77" s="321" t="s">
        <v>1455</v>
      </c>
    </row>
    <row r="78" spans="1:5" x14ac:dyDescent="0.2">
      <c r="A78" s="348" t="s">
        <v>1485</v>
      </c>
      <c r="B78" s="350" t="s">
        <v>1479</v>
      </c>
      <c r="C78" s="351"/>
      <c r="D78" s="354" t="s">
        <v>56</v>
      </c>
      <c r="E78" s="322" t="s">
        <v>1454</v>
      </c>
    </row>
    <row r="79" spans="1:5" x14ac:dyDescent="0.2">
      <c r="A79" s="349"/>
      <c r="B79" s="352"/>
      <c r="C79" s="353"/>
      <c r="D79" s="355"/>
      <c r="E79" s="323" t="s">
        <v>1455</v>
      </c>
    </row>
    <row r="80" spans="1:5" x14ac:dyDescent="0.2">
      <c r="A80" s="356" t="s">
        <v>1486</v>
      </c>
      <c r="B80" s="358" t="s">
        <v>1479</v>
      </c>
      <c r="C80" s="359"/>
      <c r="D80" s="362" t="s">
        <v>56</v>
      </c>
      <c r="E80" s="320" t="s">
        <v>1454</v>
      </c>
    </row>
    <row r="81" spans="1:5" x14ac:dyDescent="0.2">
      <c r="A81" s="364"/>
      <c r="B81" s="365"/>
      <c r="C81" s="366"/>
      <c r="D81" s="367"/>
      <c r="E81" s="321" t="s">
        <v>1455</v>
      </c>
    </row>
    <row r="82" spans="1:5" x14ac:dyDescent="0.2">
      <c r="A82" s="348" t="s">
        <v>1487</v>
      </c>
      <c r="B82" s="350" t="s">
        <v>1479</v>
      </c>
      <c r="C82" s="351"/>
      <c r="D82" s="354" t="s">
        <v>56</v>
      </c>
      <c r="E82" s="322" t="s">
        <v>1454</v>
      </c>
    </row>
    <row r="83" spans="1:5" x14ac:dyDescent="0.2">
      <c r="A83" s="349"/>
      <c r="B83" s="352"/>
      <c r="C83" s="353"/>
      <c r="D83" s="355"/>
      <c r="E83" s="323" t="s">
        <v>1455</v>
      </c>
    </row>
    <row r="84" spans="1:5" x14ac:dyDescent="0.2">
      <c r="A84" s="356" t="s">
        <v>1488</v>
      </c>
      <c r="B84" s="358" t="s">
        <v>1489</v>
      </c>
      <c r="C84" s="359"/>
      <c r="D84" s="362" t="s">
        <v>56</v>
      </c>
      <c r="E84" s="320" t="s">
        <v>1454</v>
      </c>
    </row>
    <row r="85" spans="1:5" x14ac:dyDescent="0.2">
      <c r="A85" s="364"/>
      <c r="B85" s="365"/>
      <c r="C85" s="366"/>
      <c r="D85" s="367"/>
      <c r="E85" s="321" t="s">
        <v>1455</v>
      </c>
    </row>
    <row r="86" spans="1:5" x14ac:dyDescent="0.2">
      <c r="A86" s="348" t="s">
        <v>1490</v>
      </c>
      <c r="B86" s="350" t="s">
        <v>1489</v>
      </c>
      <c r="C86" s="351"/>
      <c r="D86" s="354" t="s">
        <v>56</v>
      </c>
      <c r="E86" s="322" t="s">
        <v>1454</v>
      </c>
    </row>
    <row r="87" spans="1:5" x14ac:dyDescent="0.2">
      <c r="A87" s="349"/>
      <c r="B87" s="352"/>
      <c r="C87" s="353"/>
      <c r="D87" s="355"/>
      <c r="E87" s="323" t="s">
        <v>1455</v>
      </c>
    </row>
    <row r="88" spans="1:5" x14ac:dyDescent="0.2">
      <c r="A88" s="356" t="s">
        <v>1491</v>
      </c>
      <c r="B88" s="358" t="s">
        <v>1489</v>
      </c>
      <c r="C88" s="359"/>
      <c r="D88" s="362" t="s">
        <v>56</v>
      </c>
      <c r="E88" s="320" t="s">
        <v>1454</v>
      </c>
    </row>
    <row r="89" spans="1:5" x14ac:dyDescent="0.2">
      <c r="A89" s="364"/>
      <c r="B89" s="365"/>
      <c r="C89" s="366"/>
      <c r="D89" s="367"/>
      <c r="E89" s="321" t="s">
        <v>1455</v>
      </c>
    </row>
    <row r="90" spans="1:5" x14ac:dyDescent="0.2">
      <c r="A90" s="348" t="s">
        <v>1492</v>
      </c>
      <c r="B90" s="350" t="s">
        <v>1489</v>
      </c>
      <c r="C90" s="351"/>
      <c r="D90" s="354" t="s">
        <v>56</v>
      </c>
      <c r="E90" s="322" t="s">
        <v>1454</v>
      </c>
    </row>
    <row r="91" spans="1:5" x14ac:dyDescent="0.2">
      <c r="A91" s="349"/>
      <c r="B91" s="352"/>
      <c r="C91" s="353"/>
      <c r="D91" s="355"/>
      <c r="E91" s="323" t="s">
        <v>1455</v>
      </c>
    </row>
    <row r="92" spans="1:5" x14ac:dyDescent="0.2">
      <c r="A92" s="356" t="s">
        <v>1493</v>
      </c>
      <c r="B92" s="358" t="s">
        <v>1489</v>
      </c>
      <c r="C92" s="359"/>
      <c r="D92" s="362" t="s">
        <v>56</v>
      </c>
      <c r="E92" s="320" t="s">
        <v>1454</v>
      </c>
    </row>
    <row r="93" spans="1:5" x14ac:dyDescent="0.2">
      <c r="A93" s="364"/>
      <c r="B93" s="365"/>
      <c r="C93" s="366"/>
      <c r="D93" s="367"/>
      <c r="E93" s="321" t="s">
        <v>1455</v>
      </c>
    </row>
    <row r="94" spans="1:5" x14ac:dyDescent="0.2">
      <c r="A94" s="348" t="s">
        <v>1494</v>
      </c>
      <c r="B94" s="350" t="s">
        <v>1489</v>
      </c>
      <c r="C94" s="351"/>
      <c r="D94" s="354" t="s">
        <v>56</v>
      </c>
      <c r="E94" s="322" t="s">
        <v>1454</v>
      </c>
    </row>
    <row r="95" spans="1:5" x14ac:dyDescent="0.2">
      <c r="A95" s="349"/>
      <c r="B95" s="352"/>
      <c r="C95" s="353"/>
      <c r="D95" s="355"/>
      <c r="E95" s="323" t="s">
        <v>1455</v>
      </c>
    </row>
    <row r="96" spans="1:5" x14ac:dyDescent="0.2">
      <c r="A96" s="356" t="s">
        <v>1495</v>
      </c>
      <c r="B96" s="358" t="s">
        <v>1489</v>
      </c>
      <c r="C96" s="359"/>
      <c r="D96" s="362" t="s">
        <v>56</v>
      </c>
      <c r="E96" s="320" t="s">
        <v>1454</v>
      </c>
    </row>
    <row r="97" spans="1:5" x14ac:dyDescent="0.2">
      <c r="A97" s="364"/>
      <c r="B97" s="365"/>
      <c r="C97" s="366"/>
      <c r="D97" s="367"/>
      <c r="E97" s="321" t="s">
        <v>1455</v>
      </c>
    </row>
    <row r="98" spans="1:5" x14ac:dyDescent="0.2">
      <c r="A98" s="348" t="s">
        <v>1496</v>
      </c>
      <c r="B98" s="350" t="s">
        <v>1489</v>
      </c>
      <c r="C98" s="351"/>
      <c r="D98" s="354" t="s">
        <v>56</v>
      </c>
      <c r="E98" s="322" t="s">
        <v>1454</v>
      </c>
    </row>
    <row r="99" spans="1:5" x14ac:dyDescent="0.2">
      <c r="A99" s="349"/>
      <c r="B99" s="352"/>
      <c r="C99" s="353"/>
      <c r="D99" s="355"/>
      <c r="E99" s="323" t="s">
        <v>1455</v>
      </c>
    </row>
    <row r="100" spans="1:5" x14ac:dyDescent="0.2">
      <c r="A100" s="356" t="s">
        <v>1497</v>
      </c>
      <c r="B100" s="358" t="s">
        <v>1489</v>
      </c>
      <c r="C100" s="359"/>
      <c r="D100" s="362" t="s">
        <v>56</v>
      </c>
      <c r="E100" s="320" t="s">
        <v>1454</v>
      </c>
    </row>
    <row r="101" spans="1:5" x14ac:dyDescent="0.2">
      <c r="A101" s="364"/>
      <c r="B101" s="365"/>
      <c r="C101" s="366"/>
      <c r="D101" s="367"/>
      <c r="E101" s="321" t="s">
        <v>1455</v>
      </c>
    </row>
    <row r="102" spans="1:5" x14ac:dyDescent="0.2">
      <c r="A102" s="348" t="s">
        <v>1498</v>
      </c>
      <c r="B102" s="350" t="s">
        <v>1489</v>
      </c>
      <c r="C102" s="351"/>
      <c r="D102" s="354" t="s">
        <v>56</v>
      </c>
      <c r="E102" s="322" t="s">
        <v>1454</v>
      </c>
    </row>
    <row r="103" spans="1:5" x14ac:dyDescent="0.2">
      <c r="A103" s="349"/>
      <c r="B103" s="352"/>
      <c r="C103" s="353"/>
      <c r="D103" s="355"/>
      <c r="E103" s="323" t="s">
        <v>1455</v>
      </c>
    </row>
    <row r="104" spans="1:5" x14ac:dyDescent="0.2">
      <c r="A104" s="356" t="s">
        <v>1499</v>
      </c>
      <c r="B104" s="358" t="s">
        <v>1489</v>
      </c>
      <c r="C104" s="359"/>
      <c r="D104" s="362" t="s">
        <v>56</v>
      </c>
      <c r="E104" s="320" t="s">
        <v>1454</v>
      </c>
    </row>
    <row r="105" spans="1:5" x14ac:dyDescent="0.2">
      <c r="A105" s="364"/>
      <c r="B105" s="365"/>
      <c r="C105" s="366"/>
      <c r="D105" s="367"/>
      <c r="E105" s="321" t="s">
        <v>1455</v>
      </c>
    </row>
    <row r="106" spans="1:5" x14ac:dyDescent="0.2">
      <c r="A106" s="348" t="s">
        <v>1500</v>
      </c>
      <c r="B106" s="350" t="s">
        <v>1489</v>
      </c>
      <c r="C106" s="351"/>
      <c r="D106" s="354" t="s">
        <v>56</v>
      </c>
      <c r="E106" s="322" t="s">
        <v>1454</v>
      </c>
    </row>
    <row r="107" spans="1:5" x14ac:dyDescent="0.2">
      <c r="A107" s="349"/>
      <c r="B107" s="352"/>
      <c r="C107" s="353"/>
      <c r="D107" s="355"/>
      <c r="E107" s="323" t="s">
        <v>1455</v>
      </c>
    </row>
    <row r="108" spans="1:5" x14ac:dyDescent="0.2">
      <c r="A108" s="356" t="s">
        <v>1501</v>
      </c>
      <c r="B108" s="358" t="s">
        <v>1489</v>
      </c>
      <c r="C108" s="359"/>
      <c r="D108" s="362" t="s">
        <v>56</v>
      </c>
      <c r="E108" s="320" t="s">
        <v>1454</v>
      </c>
    </row>
    <row r="109" spans="1:5" x14ac:dyDescent="0.2">
      <c r="A109" s="364"/>
      <c r="B109" s="365"/>
      <c r="C109" s="366"/>
      <c r="D109" s="367"/>
      <c r="E109" s="321" t="s">
        <v>1455</v>
      </c>
    </row>
    <row r="110" spans="1:5" x14ac:dyDescent="0.2">
      <c r="A110" s="348" t="s">
        <v>1502</v>
      </c>
      <c r="B110" s="350" t="s">
        <v>1489</v>
      </c>
      <c r="C110" s="351"/>
      <c r="D110" s="354" t="s">
        <v>56</v>
      </c>
      <c r="E110" s="322" t="s">
        <v>1454</v>
      </c>
    </row>
    <row r="111" spans="1:5" x14ac:dyDescent="0.2">
      <c r="A111" s="349"/>
      <c r="B111" s="352"/>
      <c r="C111" s="353"/>
      <c r="D111" s="355"/>
      <c r="E111" s="323" t="s">
        <v>1455</v>
      </c>
    </row>
    <row r="112" spans="1:5" x14ac:dyDescent="0.2">
      <c r="A112" s="356" t="s">
        <v>1503</v>
      </c>
      <c r="B112" s="358" t="s">
        <v>1489</v>
      </c>
      <c r="C112" s="359"/>
      <c r="D112" s="362" t="s">
        <v>56</v>
      </c>
      <c r="E112" s="320" t="s">
        <v>1454</v>
      </c>
    </row>
    <row r="113" spans="1:5" x14ac:dyDescent="0.2">
      <c r="A113" s="364"/>
      <c r="B113" s="365"/>
      <c r="C113" s="366"/>
      <c r="D113" s="367"/>
      <c r="E113" s="321" t="s">
        <v>1455</v>
      </c>
    </row>
    <row r="114" spans="1:5" x14ac:dyDescent="0.2">
      <c r="A114" s="348" t="s">
        <v>1504</v>
      </c>
      <c r="B114" s="350" t="s">
        <v>1489</v>
      </c>
      <c r="C114" s="351"/>
      <c r="D114" s="354" t="s">
        <v>56</v>
      </c>
      <c r="E114" s="322" t="s">
        <v>1454</v>
      </c>
    </row>
    <row r="115" spans="1:5" x14ac:dyDescent="0.2">
      <c r="A115" s="349"/>
      <c r="B115" s="352"/>
      <c r="C115" s="353"/>
      <c r="D115" s="355"/>
      <c r="E115" s="323" t="s">
        <v>1455</v>
      </c>
    </row>
    <row r="116" spans="1:5" x14ac:dyDescent="0.2">
      <c r="A116" s="356" t="s">
        <v>1505</v>
      </c>
      <c r="B116" s="358" t="s">
        <v>1489</v>
      </c>
      <c r="C116" s="359"/>
      <c r="D116" s="362" t="s">
        <v>56</v>
      </c>
      <c r="E116" s="320" t="s">
        <v>1454</v>
      </c>
    </row>
    <row r="117" spans="1:5" x14ac:dyDescent="0.2">
      <c r="A117" s="364"/>
      <c r="B117" s="365"/>
      <c r="C117" s="366"/>
      <c r="D117" s="367"/>
      <c r="E117" s="321" t="s">
        <v>1455</v>
      </c>
    </row>
    <row r="118" spans="1:5" x14ac:dyDescent="0.2">
      <c r="A118" s="348" t="s">
        <v>1506</v>
      </c>
      <c r="B118" s="350" t="s">
        <v>1507</v>
      </c>
      <c r="C118" s="351"/>
      <c r="D118" s="354" t="s">
        <v>56</v>
      </c>
      <c r="E118" s="322" t="s">
        <v>1454</v>
      </c>
    </row>
    <row r="119" spans="1:5" x14ac:dyDescent="0.2">
      <c r="A119" s="349"/>
      <c r="B119" s="352"/>
      <c r="C119" s="353"/>
      <c r="D119" s="355"/>
      <c r="E119" s="323" t="s">
        <v>1455</v>
      </c>
    </row>
    <row r="120" spans="1:5" x14ac:dyDescent="0.2">
      <c r="A120" s="356" t="s">
        <v>1508</v>
      </c>
      <c r="B120" s="358" t="s">
        <v>1507</v>
      </c>
      <c r="C120" s="359"/>
      <c r="D120" s="362" t="s">
        <v>56</v>
      </c>
      <c r="E120" s="320" t="s">
        <v>1454</v>
      </c>
    </row>
    <row r="121" spans="1:5" x14ac:dyDescent="0.2">
      <c r="A121" s="364"/>
      <c r="B121" s="365"/>
      <c r="C121" s="366"/>
      <c r="D121" s="367"/>
      <c r="E121" s="321" t="s">
        <v>1455</v>
      </c>
    </row>
    <row r="122" spans="1:5" x14ac:dyDescent="0.2">
      <c r="A122" s="348" t="s">
        <v>1509</v>
      </c>
      <c r="B122" s="350" t="s">
        <v>1507</v>
      </c>
      <c r="C122" s="351"/>
      <c r="D122" s="354" t="s">
        <v>56</v>
      </c>
      <c r="E122" s="322" t="s">
        <v>1454</v>
      </c>
    </row>
    <row r="123" spans="1:5" x14ac:dyDescent="0.2">
      <c r="A123" s="349"/>
      <c r="B123" s="352"/>
      <c r="C123" s="353"/>
      <c r="D123" s="355"/>
      <c r="E123" s="323" t="s">
        <v>1455</v>
      </c>
    </row>
    <row r="124" spans="1:5" x14ac:dyDescent="0.2">
      <c r="A124" s="356" t="s">
        <v>1510</v>
      </c>
      <c r="B124" s="358" t="s">
        <v>1507</v>
      </c>
      <c r="C124" s="359"/>
      <c r="D124" s="362" t="s">
        <v>56</v>
      </c>
      <c r="E124" s="320" t="s">
        <v>1454</v>
      </c>
    </row>
    <row r="125" spans="1:5" x14ac:dyDescent="0.2">
      <c r="A125" s="364"/>
      <c r="B125" s="365"/>
      <c r="C125" s="366"/>
      <c r="D125" s="367"/>
      <c r="E125" s="321" t="s">
        <v>1455</v>
      </c>
    </row>
    <row r="126" spans="1:5" x14ac:dyDescent="0.2">
      <c r="A126" s="348" t="s">
        <v>1511</v>
      </c>
      <c r="B126" s="350" t="s">
        <v>1507</v>
      </c>
      <c r="C126" s="351"/>
      <c r="D126" s="354" t="s">
        <v>56</v>
      </c>
      <c r="E126" s="322" t="s">
        <v>1454</v>
      </c>
    </row>
    <row r="127" spans="1:5" x14ac:dyDescent="0.2">
      <c r="A127" s="349"/>
      <c r="B127" s="352"/>
      <c r="C127" s="353"/>
      <c r="D127" s="355"/>
      <c r="E127" s="323" t="s">
        <v>1455</v>
      </c>
    </row>
    <row r="128" spans="1:5" x14ac:dyDescent="0.2">
      <c r="A128" s="356" t="s">
        <v>1512</v>
      </c>
      <c r="B128" s="358" t="s">
        <v>1507</v>
      </c>
      <c r="C128" s="359"/>
      <c r="D128" s="362" t="s">
        <v>56</v>
      </c>
      <c r="E128" s="320" t="s">
        <v>1454</v>
      </c>
    </row>
    <row r="129" spans="1:5" x14ac:dyDescent="0.2">
      <c r="A129" s="364"/>
      <c r="B129" s="365"/>
      <c r="C129" s="366"/>
      <c r="D129" s="367"/>
      <c r="E129" s="321" t="s">
        <v>1455</v>
      </c>
    </row>
    <row r="130" spans="1:5" x14ac:dyDescent="0.2">
      <c r="A130" s="348" t="s">
        <v>1513</v>
      </c>
      <c r="B130" s="350" t="s">
        <v>1507</v>
      </c>
      <c r="C130" s="351"/>
      <c r="D130" s="354" t="s">
        <v>56</v>
      </c>
      <c r="E130" s="322" t="s">
        <v>1454</v>
      </c>
    </row>
    <row r="131" spans="1:5" x14ac:dyDescent="0.2">
      <c r="A131" s="349"/>
      <c r="B131" s="352"/>
      <c r="C131" s="353"/>
      <c r="D131" s="355"/>
      <c r="E131" s="323" t="s">
        <v>1455</v>
      </c>
    </row>
    <row r="132" spans="1:5" x14ac:dyDescent="0.2">
      <c r="A132" s="356" t="s">
        <v>1514</v>
      </c>
      <c r="B132" s="358" t="s">
        <v>1515</v>
      </c>
      <c r="C132" s="359"/>
      <c r="D132" s="362" t="s">
        <v>56</v>
      </c>
      <c r="E132" s="320" t="s">
        <v>1454</v>
      </c>
    </row>
    <row r="133" spans="1:5" x14ac:dyDescent="0.2">
      <c r="A133" s="364"/>
      <c r="B133" s="365"/>
      <c r="C133" s="366"/>
      <c r="D133" s="367"/>
      <c r="E133" s="321" t="s">
        <v>1455</v>
      </c>
    </row>
    <row r="134" spans="1:5" x14ac:dyDescent="0.2">
      <c r="A134" s="348" t="s">
        <v>1516</v>
      </c>
      <c r="B134" s="350" t="s">
        <v>1515</v>
      </c>
      <c r="C134" s="351"/>
      <c r="D134" s="354" t="s">
        <v>56</v>
      </c>
      <c r="E134" s="322" t="s">
        <v>1454</v>
      </c>
    </row>
    <row r="135" spans="1:5" x14ac:dyDescent="0.2">
      <c r="A135" s="349"/>
      <c r="B135" s="352"/>
      <c r="C135" s="353"/>
      <c r="D135" s="355"/>
      <c r="E135" s="323" t="s">
        <v>1455</v>
      </c>
    </row>
    <row r="136" spans="1:5" x14ac:dyDescent="0.2">
      <c r="A136" s="356" t="s">
        <v>1517</v>
      </c>
      <c r="B136" s="358" t="s">
        <v>1515</v>
      </c>
      <c r="C136" s="359"/>
      <c r="D136" s="362" t="s">
        <v>56</v>
      </c>
      <c r="E136" s="320" t="s">
        <v>1454</v>
      </c>
    </row>
    <row r="137" spans="1:5" x14ac:dyDescent="0.2">
      <c r="A137" s="364"/>
      <c r="B137" s="365"/>
      <c r="C137" s="366"/>
      <c r="D137" s="367"/>
      <c r="E137" s="321" t="s">
        <v>1455</v>
      </c>
    </row>
    <row r="138" spans="1:5" x14ac:dyDescent="0.2">
      <c r="A138" s="348" t="s">
        <v>1518</v>
      </c>
      <c r="B138" s="350" t="s">
        <v>1515</v>
      </c>
      <c r="C138" s="351"/>
      <c r="D138" s="354" t="s">
        <v>56</v>
      </c>
      <c r="E138" s="322" t="s">
        <v>1454</v>
      </c>
    </row>
    <row r="139" spans="1:5" x14ac:dyDescent="0.2">
      <c r="A139" s="349"/>
      <c r="B139" s="352"/>
      <c r="C139" s="353"/>
      <c r="D139" s="355"/>
      <c r="E139" s="323" t="s">
        <v>1455</v>
      </c>
    </row>
    <row r="140" spans="1:5" x14ac:dyDescent="0.2">
      <c r="A140" s="356" t="s">
        <v>1519</v>
      </c>
      <c r="B140" s="358" t="s">
        <v>1515</v>
      </c>
      <c r="C140" s="359"/>
      <c r="D140" s="362" t="s">
        <v>56</v>
      </c>
      <c r="E140" s="320" t="s">
        <v>1454</v>
      </c>
    </row>
    <row r="141" spans="1:5" x14ac:dyDescent="0.2">
      <c r="A141" s="364"/>
      <c r="B141" s="365"/>
      <c r="C141" s="366"/>
      <c r="D141" s="367"/>
      <c r="E141" s="321" t="s">
        <v>1455</v>
      </c>
    </row>
    <row r="142" spans="1:5" x14ac:dyDescent="0.2">
      <c r="A142" s="348" t="s">
        <v>1520</v>
      </c>
      <c r="B142" s="350" t="s">
        <v>1515</v>
      </c>
      <c r="C142" s="351"/>
      <c r="D142" s="354" t="s">
        <v>56</v>
      </c>
      <c r="E142" s="322" t="s">
        <v>1454</v>
      </c>
    </row>
    <row r="143" spans="1:5" x14ac:dyDescent="0.2">
      <c r="A143" s="349"/>
      <c r="B143" s="352"/>
      <c r="C143" s="353"/>
      <c r="D143" s="355"/>
      <c r="E143" s="323" t="s">
        <v>1455</v>
      </c>
    </row>
    <row r="144" spans="1:5" x14ac:dyDescent="0.2">
      <c r="A144" s="356" t="s">
        <v>1521</v>
      </c>
      <c r="B144" s="358" t="s">
        <v>1515</v>
      </c>
      <c r="C144" s="359"/>
      <c r="D144" s="362" t="s">
        <v>56</v>
      </c>
      <c r="E144" s="320" t="s">
        <v>1454</v>
      </c>
    </row>
    <row r="145" spans="1:5" x14ac:dyDescent="0.2">
      <c r="A145" s="364"/>
      <c r="B145" s="365"/>
      <c r="C145" s="366"/>
      <c r="D145" s="367"/>
      <c r="E145" s="321" t="s">
        <v>1455</v>
      </c>
    </row>
    <row r="146" spans="1:5" x14ac:dyDescent="0.2">
      <c r="A146" s="348" t="s">
        <v>1522</v>
      </c>
      <c r="B146" s="350" t="s">
        <v>1515</v>
      </c>
      <c r="C146" s="351"/>
      <c r="D146" s="354" t="s">
        <v>56</v>
      </c>
      <c r="E146" s="322" t="s">
        <v>1454</v>
      </c>
    </row>
    <row r="147" spans="1:5" x14ac:dyDescent="0.2">
      <c r="A147" s="349"/>
      <c r="B147" s="352"/>
      <c r="C147" s="353"/>
      <c r="D147" s="355"/>
      <c r="E147" s="323" t="s">
        <v>1455</v>
      </c>
    </row>
    <row r="148" spans="1:5" x14ac:dyDescent="0.2">
      <c r="A148" s="356" t="s">
        <v>1523</v>
      </c>
      <c r="B148" s="358" t="s">
        <v>1515</v>
      </c>
      <c r="C148" s="359"/>
      <c r="D148" s="362" t="s">
        <v>56</v>
      </c>
      <c r="E148" s="320" t="s">
        <v>1454</v>
      </c>
    </row>
    <row r="149" spans="1:5" x14ac:dyDescent="0.2">
      <c r="A149" s="364"/>
      <c r="B149" s="365"/>
      <c r="C149" s="366"/>
      <c r="D149" s="367"/>
      <c r="E149" s="321" t="s">
        <v>1455</v>
      </c>
    </row>
    <row r="150" spans="1:5" x14ac:dyDescent="0.2">
      <c r="A150" s="348" t="s">
        <v>1524</v>
      </c>
      <c r="B150" s="350" t="s">
        <v>1515</v>
      </c>
      <c r="C150" s="351"/>
      <c r="D150" s="354" t="s">
        <v>56</v>
      </c>
      <c r="E150" s="322" t="s">
        <v>1454</v>
      </c>
    </row>
    <row r="151" spans="1:5" x14ac:dyDescent="0.2">
      <c r="A151" s="349"/>
      <c r="B151" s="352"/>
      <c r="C151" s="353"/>
      <c r="D151" s="355"/>
      <c r="E151" s="323" t="s">
        <v>1455</v>
      </c>
    </row>
    <row r="152" spans="1:5" x14ac:dyDescent="0.2">
      <c r="A152" s="356" t="s">
        <v>1525</v>
      </c>
      <c r="B152" s="358" t="s">
        <v>1515</v>
      </c>
      <c r="C152" s="359"/>
      <c r="D152" s="362" t="s">
        <v>56</v>
      </c>
      <c r="E152" s="320" t="s">
        <v>1454</v>
      </c>
    </row>
    <row r="153" spans="1:5" x14ac:dyDescent="0.2">
      <c r="A153" s="364"/>
      <c r="B153" s="365"/>
      <c r="C153" s="366"/>
      <c r="D153" s="367"/>
      <c r="E153" s="321" t="s">
        <v>1455</v>
      </c>
    </row>
    <row r="154" spans="1:5" x14ac:dyDescent="0.2">
      <c r="A154" s="348" t="s">
        <v>1526</v>
      </c>
      <c r="B154" s="350" t="s">
        <v>1515</v>
      </c>
      <c r="C154" s="351"/>
      <c r="D154" s="354" t="s">
        <v>56</v>
      </c>
      <c r="E154" s="322" t="s">
        <v>1454</v>
      </c>
    </row>
    <row r="155" spans="1:5" x14ac:dyDescent="0.2">
      <c r="A155" s="349"/>
      <c r="B155" s="352"/>
      <c r="C155" s="353"/>
      <c r="D155" s="355"/>
      <c r="E155" s="323" t="s">
        <v>1455</v>
      </c>
    </row>
    <row r="156" spans="1:5" x14ac:dyDescent="0.2">
      <c r="A156" s="356" t="s">
        <v>1527</v>
      </c>
      <c r="B156" s="358" t="s">
        <v>1515</v>
      </c>
      <c r="C156" s="359"/>
      <c r="D156" s="362" t="s">
        <v>56</v>
      </c>
      <c r="E156" s="320" t="s">
        <v>1454</v>
      </c>
    </row>
    <row r="157" spans="1:5" x14ac:dyDescent="0.2">
      <c r="A157" s="364"/>
      <c r="B157" s="365"/>
      <c r="C157" s="366"/>
      <c r="D157" s="367"/>
      <c r="E157" s="321" t="s">
        <v>1455</v>
      </c>
    </row>
    <row r="158" spans="1:5" x14ac:dyDescent="0.2">
      <c r="A158" s="348" t="s">
        <v>1528</v>
      </c>
      <c r="B158" s="350" t="s">
        <v>1515</v>
      </c>
      <c r="C158" s="351"/>
      <c r="D158" s="354" t="s">
        <v>56</v>
      </c>
      <c r="E158" s="322" t="s">
        <v>1454</v>
      </c>
    </row>
    <row r="159" spans="1:5" x14ac:dyDescent="0.2">
      <c r="A159" s="349"/>
      <c r="B159" s="352"/>
      <c r="C159" s="353"/>
      <c r="D159" s="355"/>
      <c r="E159" s="323" t="s">
        <v>1455</v>
      </c>
    </row>
    <row r="160" spans="1:5" x14ac:dyDescent="0.2">
      <c r="A160" s="356" t="s">
        <v>1529</v>
      </c>
      <c r="B160" s="358" t="s">
        <v>1530</v>
      </c>
      <c r="C160" s="359"/>
      <c r="D160" s="362" t="s">
        <v>56</v>
      </c>
      <c r="E160" s="320" t="s">
        <v>1454</v>
      </c>
    </row>
    <row r="161" spans="1:5" x14ac:dyDescent="0.2">
      <c r="A161" s="364"/>
      <c r="B161" s="365"/>
      <c r="C161" s="366"/>
      <c r="D161" s="367"/>
      <c r="E161" s="321" t="s">
        <v>1455</v>
      </c>
    </row>
    <row r="162" spans="1:5" x14ac:dyDescent="0.2">
      <c r="A162" s="348" t="s">
        <v>1531</v>
      </c>
      <c r="B162" s="350" t="s">
        <v>1530</v>
      </c>
      <c r="C162" s="351"/>
      <c r="D162" s="354" t="s">
        <v>56</v>
      </c>
      <c r="E162" s="322" t="s">
        <v>1454</v>
      </c>
    </row>
    <row r="163" spans="1:5" x14ac:dyDescent="0.2">
      <c r="A163" s="349"/>
      <c r="B163" s="352"/>
      <c r="C163" s="353"/>
      <c r="D163" s="355"/>
      <c r="E163" s="323" t="s">
        <v>1455</v>
      </c>
    </row>
    <row r="164" spans="1:5" x14ac:dyDescent="0.2">
      <c r="A164" s="356" t="s">
        <v>1532</v>
      </c>
      <c r="B164" s="358" t="s">
        <v>1530</v>
      </c>
      <c r="C164" s="359"/>
      <c r="D164" s="362" t="s">
        <v>56</v>
      </c>
      <c r="E164" s="320" t="s">
        <v>1454</v>
      </c>
    </row>
    <row r="165" spans="1:5" x14ac:dyDescent="0.2">
      <c r="A165" s="364"/>
      <c r="B165" s="365"/>
      <c r="C165" s="366"/>
      <c r="D165" s="367"/>
      <c r="E165" s="321" t="s">
        <v>1455</v>
      </c>
    </row>
    <row r="166" spans="1:5" x14ac:dyDescent="0.2">
      <c r="A166" s="348" t="s">
        <v>1533</v>
      </c>
      <c r="B166" s="350" t="s">
        <v>1530</v>
      </c>
      <c r="C166" s="351"/>
      <c r="D166" s="354" t="s">
        <v>56</v>
      </c>
      <c r="E166" s="322" t="s">
        <v>1454</v>
      </c>
    </row>
    <row r="167" spans="1:5" x14ac:dyDescent="0.2">
      <c r="A167" s="349"/>
      <c r="B167" s="352"/>
      <c r="C167" s="353"/>
      <c r="D167" s="355"/>
      <c r="E167" s="323" t="s">
        <v>1455</v>
      </c>
    </row>
    <row r="168" spans="1:5" x14ac:dyDescent="0.2">
      <c r="A168" s="356" t="s">
        <v>1534</v>
      </c>
      <c r="B168" s="358" t="s">
        <v>1530</v>
      </c>
      <c r="C168" s="359"/>
      <c r="D168" s="362" t="s">
        <v>56</v>
      </c>
      <c r="E168" s="320" t="s">
        <v>1454</v>
      </c>
    </row>
    <row r="169" spans="1:5" x14ac:dyDescent="0.2">
      <c r="A169" s="364"/>
      <c r="B169" s="365"/>
      <c r="C169" s="366"/>
      <c r="D169" s="367"/>
      <c r="E169" s="321" t="s">
        <v>1455</v>
      </c>
    </row>
    <row r="170" spans="1:5" x14ac:dyDescent="0.2">
      <c r="A170" s="348" t="s">
        <v>1535</v>
      </c>
      <c r="B170" s="350" t="s">
        <v>1530</v>
      </c>
      <c r="C170" s="351"/>
      <c r="D170" s="354" t="s">
        <v>56</v>
      </c>
      <c r="E170" s="322" t="s">
        <v>1454</v>
      </c>
    </row>
    <row r="171" spans="1:5" x14ac:dyDescent="0.2">
      <c r="A171" s="349"/>
      <c r="B171" s="352"/>
      <c r="C171" s="353"/>
      <c r="D171" s="355"/>
      <c r="E171" s="323" t="s">
        <v>1455</v>
      </c>
    </row>
    <row r="172" spans="1:5" x14ac:dyDescent="0.2">
      <c r="A172" s="356" t="s">
        <v>1536</v>
      </c>
      <c r="B172" s="358" t="s">
        <v>1530</v>
      </c>
      <c r="C172" s="359"/>
      <c r="D172" s="362" t="s">
        <v>56</v>
      </c>
      <c r="E172" s="320" t="s">
        <v>1454</v>
      </c>
    </row>
    <row r="173" spans="1:5" x14ac:dyDescent="0.2">
      <c r="A173" s="364"/>
      <c r="B173" s="365"/>
      <c r="C173" s="366"/>
      <c r="D173" s="367"/>
      <c r="E173" s="321" t="s">
        <v>1455</v>
      </c>
    </row>
    <row r="174" spans="1:5" x14ac:dyDescent="0.2">
      <c r="A174" s="348" t="s">
        <v>1537</v>
      </c>
      <c r="B174" s="350" t="s">
        <v>1530</v>
      </c>
      <c r="C174" s="351"/>
      <c r="D174" s="354" t="s">
        <v>56</v>
      </c>
      <c r="E174" s="322" t="s">
        <v>1454</v>
      </c>
    </row>
    <row r="175" spans="1:5" x14ac:dyDescent="0.2">
      <c r="A175" s="349"/>
      <c r="B175" s="352"/>
      <c r="C175" s="353"/>
      <c r="D175" s="355"/>
      <c r="E175" s="323" t="s">
        <v>1455</v>
      </c>
    </row>
    <row r="176" spans="1:5" x14ac:dyDescent="0.2">
      <c r="A176" s="356" t="s">
        <v>1538</v>
      </c>
      <c r="B176" s="358" t="s">
        <v>1530</v>
      </c>
      <c r="C176" s="359"/>
      <c r="D176" s="362" t="s">
        <v>56</v>
      </c>
      <c r="E176" s="320" t="s">
        <v>1454</v>
      </c>
    </row>
    <row r="177" spans="1:5" x14ac:dyDescent="0.2">
      <c r="A177" s="364"/>
      <c r="B177" s="365"/>
      <c r="C177" s="366"/>
      <c r="D177" s="367"/>
      <c r="E177" s="321" t="s">
        <v>1455</v>
      </c>
    </row>
    <row r="178" spans="1:5" x14ac:dyDescent="0.2">
      <c r="A178" s="348" t="s">
        <v>1539</v>
      </c>
      <c r="B178" s="350" t="s">
        <v>1540</v>
      </c>
      <c r="C178" s="351"/>
      <c r="D178" s="354" t="s">
        <v>56</v>
      </c>
      <c r="E178" s="322" t="s">
        <v>1454</v>
      </c>
    </row>
    <row r="179" spans="1:5" x14ac:dyDescent="0.2">
      <c r="A179" s="349"/>
      <c r="B179" s="352"/>
      <c r="C179" s="353"/>
      <c r="D179" s="355"/>
      <c r="E179" s="323" t="s">
        <v>1455</v>
      </c>
    </row>
    <row r="180" spans="1:5" x14ac:dyDescent="0.2">
      <c r="A180" s="356" t="s">
        <v>1541</v>
      </c>
      <c r="B180" s="358" t="s">
        <v>1540</v>
      </c>
      <c r="C180" s="359"/>
      <c r="D180" s="362" t="s">
        <v>56</v>
      </c>
      <c r="E180" s="320" t="s">
        <v>1454</v>
      </c>
    </row>
    <row r="181" spans="1:5" x14ac:dyDescent="0.2">
      <c r="A181" s="364"/>
      <c r="B181" s="365"/>
      <c r="C181" s="366"/>
      <c r="D181" s="367"/>
      <c r="E181" s="321" t="s">
        <v>1455</v>
      </c>
    </row>
    <row r="182" spans="1:5" x14ac:dyDescent="0.2">
      <c r="A182" s="348" t="s">
        <v>1542</v>
      </c>
      <c r="B182" s="350" t="s">
        <v>1540</v>
      </c>
      <c r="C182" s="351"/>
      <c r="D182" s="354" t="s">
        <v>56</v>
      </c>
      <c r="E182" s="322" t="s">
        <v>1454</v>
      </c>
    </row>
    <row r="183" spans="1:5" x14ac:dyDescent="0.2">
      <c r="A183" s="349"/>
      <c r="B183" s="352"/>
      <c r="C183" s="353"/>
      <c r="D183" s="355"/>
      <c r="E183" s="323" t="s">
        <v>1455</v>
      </c>
    </row>
    <row r="184" spans="1:5" x14ac:dyDescent="0.2">
      <c r="A184" s="356" t="s">
        <v>1543</v>
      </c>
      <c r="B184" s="358" t="s">
        <v>1540</v>
      </c>
      <c r="C184" s="359"/>
      <c r="D184" s="362" t="s">
        <v>56</v>
      </c>
      <c r="E184" s="320" t="s">
        <v>1454</v>
      </c>
    </row>
    <row r="185" spans="1:5" x14ac:dyDescent="0.2">
      <c r="A185" s="364"/>
      <c r="B185" s="365"/>
      <c r="C185" s="366"/>
      <c r="D185" s="367"/>
      <c r="E185" s="321" t="s">
        <v>1455</v>
      </c>
    </row>
    <row r="186" spans="1:5" x14ac:dyDescent="0.2">
      <c r="A186" s="348" t="s">
        <v>1544</v>
      </c>
      <c r="B186" s="350" t="s">
        <v>1540</v>
      </c>
      <c r="C186" s="351"/>
      <c r="D186" s="354" t="s">
        <v>56</v>
      </c>
      <c r="E186" s="322" t="s">
        <v>1454</v>
      </c>
    </row>
    <row r="187" spans="1:5" x14ac:dyDescent="0.2">
      <c r="A187" s="349"/>
      <c r="B187" s="352"/>
      <c r="C187" s="353"/>
      <c r="D187" s="355"/>
      <c r="E187" s="323" t="s">
        <v>1455</v>
      </c>
    </row>
    <row r="188" spans="1:5" x14ac:dyDescent="0.2">
      <c r="A188" s="356" t="s">
        <v>1545</v>
      </c>
      <c r="B188" s="358" t="s">
        <v>1540</v>
      </c>
      <c r="C188" s="359"/>
      <c r="D188" s="362" t="s">
        <v>56</v>
      </c>
      <c r="E188" s="320" t="s">
        <v>1454</v>
      </c>
    </row>
    <row r="189" spans="1:5" x14ac:dyDescent="0.2">
      <c r="A189" s="364"/>
      <c r="B189" s="365"/>
      <c r="C189" s="366"/>
      <c r="D189" s="367"/>
      <c r="E189" s="321" t="s">
        <v>1455</v>
      </c>
    </row>
    <row r="190" spans="1:5" x14ac:dyDescent="0.2">
      <c r="A190" s="348" t="s">
        <v>1546</v>
      </c>
      <c r="B190" s="350" t="s">
        <v>1540</v>
      </c>
      <c r="C190" s="351"/>
      <c r="D190" s="354" t="s">
        <v>56</v>
      </c>
      <c r="E190" s="322" t="s">
        <v>1454</v>
      </c>
    </row>
    <row r="191" spans="1:5" x14ac:dyDescent="0.2">
      <c r="A191" s="349"/>
      <c r="B191" s="352"/>
      <c r="C191" s="353"/>
      <c r="D191" s="355"/>
      <c r="E191" s="323" t="s">
        <v>1455</v>
      </c>
    </row>
    <row r="192" spans="1:5" x14ac:dyDescent="0.2">
      <c r="A192" s="356" t="s">
        <v>1547</v>
      </c>
      <c r="B192" s="358" t="s">
        <v>1540</v>
      </c>
      <c r="C192" s="359"/>
      <c r="D192" s="362" t="s">
        <v>56</v>
      </c>
      <c r="E192" s="320" t="s">
        <v>1454</v>
      </c>
    </row>
    <row r="193" spans="1:5" x14ac:dyDescent="0.2">
      <c r="A193" s="364"/>
      <c r="B193" s="365"/>
      <c r="C193" s="366"/>
      <c r="D193" s="367"/>
      <c r="E193" s="321" t="s">
        <v>1455</v>
      </c>
    </row>
    <row r="194" spans="1:5" x14ac:dyDescent="0.2">
      <c r="A194" s="348" t="s">
        <v>1548</v>
      </c>
      <c r="B194" s="350" t="s">
        <v>1540</v>
      </c>
      <c r="C194" s="351"/>
      <c r="D194" s="354" t="s">
        <v>56</v>
      </c>
      <c r="E194" s="322" t="s">
        <v>1454</v>
      </c>
    </row>
    <row r="195" spans="1:5" x14ac:dyDescent="0.2">
      <c r="A195" s="349"/>
      <c r="B195" s="352"/>
      <c r="C195" s="353"/>
      <c r="D195" s="355"/>
      <c r="E195" s="323" t="s">
        <v>1455</v>
      </c>
    </row>
    <row r="196" spans="1:5" x14ac:dyDescent="0.2">
      <c r="A196" s="356" t="s">
        <v>1549</v>
      </c>
      <c r="B196" s="358" t="s">
        <v>1540</v>
      </c>
      <c r="C196" s="359"/>
      <c r="D196" s="362" t="s">
        <v>56</v>
      </c>
      <c r="E196" s="320" t="s">
        <v>1454</v>
      </c>
    </row>
    <row r="197" spans="1:5" x14ac:dyDescent="0.2">
      <c r="A197" s="364"/>
      <c r="B197" s="365"/>
      <c r="C197" s="366"/>
      <c r="D197" s="367"/>
      <c r="E197" s="321" t="s">
        <v>1455</v>
      </c>
    </row>
    <row r="198" spans="1:5" x14ac:dyDescent="0.2">
      <c r="A198" s="348" t="s">
        <v>1550</v>
      </c>
      <c r="B198" s="350" t="s">
        <v>1540</v>
      </c>
      <c r="C198" s="351"/>
      <c r="D198" s="354" t="s">
        <v>56</v>
      </c>
      <c r="E198" s="322" t="s">
        <v>1454</v>
      </c>
    </row>
    <row r="199" spans="1:5" x14ac:dyDescent="0.2">
      <c r="A199" s="349"/>
      <c r="B199" s="352"/>
      <c r="C199" s="353"/>
      <c r="D199" s="355"/>
      <c r="E199" s="323" t="s">
        <v>1455</v>
      </c>
    </row>
    <row r="200" spans="1:5" x14ac:dyDescent="0.2">
      <c r="A200" s="356" t="s">
        <v>1551</v>
      </c>
      <c r="B200" s="358" t="s">
        <v>1540</v>
      </c>
      <c r="C200" s="359"/>
      <c r="D200" s="362" t="s">
        <v>56</v>
      </c>
      <c r="E200" s="320" t="s">
        <v>1454</v>
      </c>
    </row>
    <row r="201" spans="1:5" x14ac:dyDescent="0.2">
      <c r="A201" s="364"/>
      <c r="B201" s="365"/>
      <c r="C201" s="366"/>
      <c r="D201" s="367"/>
      <c r="E201" s="321" t="s">
        <v>1455</v>
      </c>
    </row>
    <row r="202" spans="1:5" x14ac:dyDescent="0.2">
      <c r="A202" s="348" t="s">
        <v>1552</v>
      </c>
      <c r="B202" s="350" t="s">
        <v>1540</v>
      </c>
      <c r="C202" s="351"/>
      <c r="D202" s="354" t="s">
        <v>56</v>
      </c>
      <c r="E202" s="322" t="s">
        <v>1454</v>
      </c>
    </row>
    <row r="203" spans="1:5" x14ac:dyDescent="0.2">
      <c r="A203" s="349"/>
      <c r="B203" s="352"/>
      <c r="C203" s="353"/>
      <c r="D203" s="355"/>
      <c r="E203" s="323" t="s">
        <v>1455</v>
      </c>
    </row>
    <row r="204" spans="1:5" x14ac:dyDescent="0.2">
      <c r="A204" s="356" t="s">
        <v>1553</v>
      </c>
      <c r="B204" s="358" t="s">
        <v>1540</v>
      </c>
      <c r="C204" s="359"/>
      <c r="D204" s="362" t="s">
        <v>56</v>
      </c>
      <c r="E204" s="320" t="s">
        <v>1454</v>
      </c>
    </row>
    <row r="205" spans="1:5" x14ac:dyDescent="0.2">
      <c r="A205" s="364"/>
      <c r="B205" s="365"/>
      <c r="C205" s="366"/>
      <c r="D205" s="367"/>
      <c r="E205" s="321" t="s">
        <v>1455</v>
      </c>
    </row>
    <row r="206" spans="1:5" x14ac:dyDescent="0.2">
      <c r="A206" s="348" t="s">
        <v>1554</v>
      </c>
      <c r="B206" s="350" t="s">
        <v>1555</v>
      </c>
      <c r="C206" s="351"/>
      <c r="D206" s="354" t="s">
        <v>56</v>
      </c>
      <c r="E206" s="322" t="s">
        <v>1454</v>
      </c>
    </row>
    <row r="207" spans="1:5" x14ac:dyDescent="0.2">
      <c r="A207" s="349"/>
      <c r="B207" s="352"/>
      <c r="C207" s="353"/>
      <c r="D207" s="355"/>
      <c r="E207" s="323" t="s">
        <v>1455</v>
      </c>
    </row>
    <row r="208" spans="1:5" x14ac:dyDescent="0.2">
      <c r="A208" s="356" t="s">
        <v>1556</v>
      </c>
      <c r="B208" s="358" t="s">
        <v>1555</v>
      </c>
      <c r="C208" s="359"/>
      <c r="D208" s="362" t="s">
        <v>56</v>
      </c>
      <c r="E208" s="320" t="s">
        <v>1454</v>
      </c>
    </row>
    <row r="209" spans="1:5" x14ac:dyDescent="0.2">
      <c r="A209" s="364"/>
      <c r="B209" s="365"/>
      <c r="C209" s="366"/>
      <c r="D209" s="367"/>
      <c r="E209" s="321" t="s">
        <v>1455</v>
      </c>
    </row>
    <row r="210" spans="1:5" x14ac:dyDescent="0.2">
      <c r="A210" s="348" t="s">
        <v>1557</v>
      </c>
      <c r="B210" s="350" t="s">
        <v>1540</v>
      </c>
      <c r="C210" s="351"/>
      <c r="D210" s="354" t="s">
        <v>56</v>
      </c>
      <c r="E210" s="322" t="s">
        <v>1454</v>
      </c>
    </row>
    <row r="211" spans="1:5" x14ac:dyDescent="0.2">
      <c r="A211" s="349"/>
      <c r="B211" s="352"/>
      <c r="C211" s="353"/>
      <c r="D211" s="355"/>
      <c r="E211" s="323" t="s">
        <v>1455</v>
      </c>
    </row>
    <row r="212" spans="1:5" x14ac:dyDescent="0.2">
      <c r="A212" s="356" t="s">
        <v>1558</v>
      </c>
      <c r="B212" s="358" t="s">
        <v>1540</v>
      </c>
      <c r="C212" s="359"/>
      <c r="D212" s="362" t="s">
        <v>56</v>
      </c>
      <c r="E212" s="320" t="s">
        <v>1454</v>
      </c>
    </row>
    <row r="213" spans="1:5" x14ac:dyDescent="0.2">
      <c r="A213" s="364"/>
      <c r="B213" s="365"/>
      <c r="C213" s="366"/>
      <c r="D213" s="367"/>
      <c r="E213" s="321" t="s">
        <v>1455</v>
      </c>
    </row>
    <row r="214" spans="1:5" x14ac:dyDescent="0.2">
      <c r="A214" s="348" t="s">
        <v>1559</v>
      </c>
      <c r="B214" s="350" t="s">
        <v>1555</v>
      </c>
      <c r="C214" s="351"/>
      <c r="D214" s="354" t="s">
        <v>56</v>
      </c>
      <c r="E214" s="322" t="s">
        <v>1454</v>
      </c>
    </row>
    <row r="215" spans="1:5" x14ac:dyDescent="0.2">
      <c r="A215" s="349"/>
      <c r="B215" s="352"/>
      <c r="C215" s="353"/>
      <c r="D215" s="355"/>
      <c r="E215" s="323" t="s">
        <v>1455</v>
      </c>
    </row>
    <row r="216" spans="1:5" x14ac:dyDescent="0.2">
      <c r="A216" s="356" t="s">
        <v>1560</v>
      </c>
      <c r="B216" s="358" t="s">
        <v>1561</v>
      </c>
      <c r="C216" s="359"/>
      <c r="D216" s="362" t="s">
        <v>56</v>
      </c>
      <c r="E216" s="320" t="s">
        <v>1454</v>
      </c>
    </row>
    <row r="217" spans="1:5" x14ac:dyDescent="0.2">
      <c r="A217" s="364"/>
      <c r="B217" s="365"/>
      <c r="C217" s="366"/>
      <c r="D217" s="367"/>
      <c r="E217" s="321" t="s">
        <v>1455</v>
      </c>
    </row>
    <row r="218" spans="1:5" x14ac:dyDescent="0.2">
      <c r="A218" s="348" t="s">
        <v>1562</v>
      </c>
      <c r="B218" s="350" t="s">
        <v>1561</v>
      </c>
      <c r="C218" s="351"/>
      <c r="D218" s="354" t="s">
        <v>56</v>
      </c>
      <c r="E218" s="322" t="s">
        <v>1454</v>
      </c>
    </row>
    <row r="219" spans="1:5" x14ac:dyDescent="0.2">
      <c r="A219" s="349"/>
      <c r="B219" s="352"/>
      <c r="C219" s="353"/>
      <c r="D219" s="355"/>
      <c r="E219" s="323" t="s">
        <v>1455</v>
      </c>
    </row>
    <row r="220" spans="1:5" x14ac:dyDescent="0.2">
      <c r="A220" s="356" t="s">
        <v>1563</v>
      </c>
      <c r="B220" s="358" t="s">
        <v>1561</v>
      </c>
      <c r="C220" s="359"/>
      <c r="D220" s="362" t="s">
        <v>56</v>
      </c>
      <c r="E220" s="320" t="s">
        <v>1454</v>
      </c>
    </row>
    <row r="221" spans="1:5" x14ac:dyDescent="0.2">
      <c r="A221" s="364"/>
      <c r="B221" s="365"/>
      <c r="C221" s="366"/>
      <c r="D221" s="367"/>
      <c r="E221" s="321" t="s">
        <v>1455</v>
      </c>
    </row>
    <row r="222" spans="1:5" x14ac:dyDescent="0.2">
      <c r="A222" s="348" t="s">
        <v>1564</v>
      </c>
      <c r="B222" s="350" t="s">
        <v>1561</v>
      </c>
      <c r="C222" s="351"/>
      <c r="D222" s="354" t="s">
        <v>56</v>
      </c>
      <c r="E222" s="322" t="s">
        <v>1454</v>
      </c>
    </row>
    <row r="223" spans="1:5" x14ac:dyDescent="0.2">
      <c r="A223" s="349"/>
      <c r="B223" s="352"/>
      <c r="C223" s="353"/>
      <c r="D223" s="355"/>
      <c r="E223" s="323" t="s">
        <v>1455</v>
      </c>
    </row>
    <row r="224" spans="1:5" x14ac:dyDescent="0.2">
      <c r="A224" s="356" t="s">
        <v>1565</v>
      </c>
      <c r="B224" s="358" t="s">
        <v>1561</v>
      </c>
      <c r="C224" s="359"/>
      <c r="D224" s="362" t="s">
        <v>56</v>
      </c>
      <c r="E224" s="320" t="s">
        <v>1454</v>
      </c>
    </row>
    <row r="225" spans="1:5" x14ac:dyDescent="0.2">
      <c r="A225" s="364"/>
      <c r="B225" s="365"/>
      <c r="C225" s="366"/>
      <c r="D225" s="367"/>
      <c r="E225" s="321" t="s">
        <v>1455</v>
      </c>
    </row>
    <row r="226" spans="1:5" x14ac:dyDescent="0.2">
      <c r="A226" s="348" t="s">
        <v>1566</v>
      </c>
      <c r="B226" s="350" t="s">
        <v>1561</v>
      </c>
      <c r="C226" s="351"/>
      <c r="D226" s="354" t="s">
        <v>56</v>
      </c>
      <c r="E226" s="322" t="s">
        <v>1454</v>
      </c>
    </row>
    <row r="227" spans="1:5" x14ac:dyDescent="0.2">
      <c r="A227" s="349"/>
      <c r="B227" s="352"/>
      <c r="C227" s="353"/>
      <c r="D227" s="355"/>
      <c r="E227" s="323" t="s">
        <v>1455</v>
      </c>
    </row>
    <row r="228" spans="1:5" x14ac:dyDescent="0.2">
      <c r="A228" s="356" t="s">
        <v>1567</v>
      </c>
      <c r="B228" s="358" t="s">
        <v>1561</v>
      </c>
      <c r="C228" s="359"/>
      <c r="D228" s="362" t="s">
        <v>56</v>
      </c>
      <c r="E228" s="320" t="s">
        <v>1454</v>
      </c>
    </row>
    <row r="229" spans="1:5" x14ac:dyDescent="0.2">
      <c r="A229" s="364"/>
      <c r="B229" s="365"/>
      <c r="C229" s="366"/>
      <c r="D229" s="367"/>
      <c r="E229" s="321" t="s">
        <v>1455</v>
      </c>
    </row>
    <row r="230" spans="1:5" x14ac:dyDescent="0.2">
      <c r="A230" s="348" t="s">
        <v>1568</v>
      </c>
      <c r="B230" s="350" t="s">
        <v>1561</v>
      </c>
      <c r="C230" s="351"/>
      <c r="D230" s="354" t="s">
        <v>56</v>
      </c>
      <c r="E230" s="322" t="s">
        <v>1454</v>
      </c>
    </row>
    <row r="231" spans="1:5" x14ac:dyDescent="0.2">
      <c r="A231" s="349"/>
      <c r="B231" s="352"/>
      <c r="C231" s="353"/>
      <c r="D231" s="355"/>
      <c r="E231" s="323" t="s">
        <v>1455</v>
      </c>
    </row>
    <row r="232" spans="1:5" x14ac:dyDescent="0.2">
      <c r="A232" s="356" t="s">
        <v>1569</v>
      </c>
      <c r="B232" s="358" t="s">
        <v>1561</v>
      </c>
      <c r="C232" s="359"/>
      <c r="D232" s="362" t="s">
        <v>56</v>
      </c>
      <c r="E232" s="320" t="s">
        <v>1454</v>
      </c>
    </row>
    <row r="233" spans="1:5" x14ac:dyDescent="0.2">
      <c r="A233" s="364"/>
      <c r="B233" s="365"/>
      <c r="C233" s="366"/>
      <c r="D233" s="367"/>
      <c r="E233" s="321" t="s">
        <v>1455</v>
      </c>
    </row>
    <row r="234" spans="1:5" x14ac:dyDescent="0.2">
      <c r="A234" s="348" t="s">
        <v>1570</v>
      </c>
      <c r="B234" s="350" t="s">
        <v>1561</v>
      </c>
      <c r="C234" s="351"/>
      <c r="D234" s="354" t="s">
        <v>56</v>
      </c>
      <c r="E234" s="322" t="s">
        <v>1454</v>
      </c>
    </row>
    <row r="235" spans="1:5" x14ac:dyDescent="0.2">
      <c r="A235" s="349"/>
      <c r="B235" s="352"/>
      <c r="C235" s="353"/>
      <c r="D235" s="355"/>
      <c r="E235" s="323" t="s">
        <v>1455</v>
      </c>
    </row>
    <row r="236" spans="1:5" x14ac:dyDescent="0.2">
      <c r="A236" s="356" t="s">
        <v>1571</v>
      </c>
      <c r="B236" s="358" t="s">
        <v>1561</v>
      </c>
      <c r="C236" s="359"/>
      <c r="D236" s="362" t="s">
        <v>56</v>
      </c>
      <c r="E236" s="320" t="s">
        <v>1454</v>
      </c>
    </row>
    <row r="237" spans="1:5" x14ac:dyDescent="0.2">
      <c r="A237" s="364"/>
      <c r="B237" s="365"/>
      <c r="C237" s="366"/>
      <c r="D237" s="367"/>
      <c r="E237" s="321" t="s">
        <v>1455</v>
      </c>
    </row>
    <row r="238" spans="1:5" x14ac:dyDescent="0.2">
      <c r="A238" s="348" t="s">
        <v>1572</v>
      </c>
      <c r="B238" s="350" t="s">
        <v>1561</v>
      </c>
      <c r="C238" s="351"/>
      <c r="D238" s="354" t="s">
        <v>56</v>
      </c>
      <c r="E238" s="322" t="s">
        <v>1454</v>
      </c>
    </row>
    <row r="239" spans="1:5" x14ac:dyDescent="0.2">
      <c r="A239" s="349"/>
      <c r="B239" s="352"/>
      <c r="C239" s="353"/>
      <c r="D239" s="355"/>
      <c r="E239" s="323" t="s">
        <v>1455</v>
      </c>
    </row>
    <row r="240" spans="1:5" x14ac:dyDescent="0.2">
      <c r="A240" s="356" t="s">
        <v>1573</v>
      </c>
      <c r="B240" s="358" t="s">
        <v>1561</v>
      </c>
      <c r="C240" s="359"/>
      <c r="D240" s="362" t="s">
        <v>56</v>
      </c>
      <c r="E240" s="320" t="s">
        <v>1454</v>
      </c>
    </row>
    <row r="241" spans="1:5" x14ac:dyDescent="0.2">
      <c r="A241" s="364"/>
      <c r="B241" s="365"/>
      <c r="C241" s="366"/>
      <c r="D241" s="367"/>
      <c r="E241" s="321" t="s">
        <v>1455</v>
      </c>
    </row>
    <row r="242" spans="1:5" x14ac:dyDescent="0.2">
      <c r="A242" s="348" t="s">
        <v>1574</v>
      </c>
      <c r="B242" s="350" t="s">
        <v>1561</v>
      </c>
      <c r="C242" s="351"/>
      <c r="D242" s="354" t="s">
        <v>56</v>
      </c>
      <c r="E242" s="322" t="s">
        <v>1454</v>
      </c>
    </row>
    <row r="243" spans="1:5" x14ac:dyDescent="0.2">
      <c r="A243" s="349"/>
      <c r="B243" s="352"/>
      <c r="C243" s="353"/>
      <c r="D243" s="355"/>
      <c r="E243" s="323" t="s">
        <v>1455</v>
      </c>
    </row>
    <row r="244" spans="1:5" x14ac:dyDescent="0.2">
      <c r="A244" s="356" t="s">
        <v>1575</v>
      </c>
      <c r="B244" s="358" t="s">
        <v>1561</v>
      </c>
      <c r="C244" s="359"/>
      <c r="D244" s="362" t="s">
        <v>56</v>
      </c>
      <c r="E244" s="320" t="s">
        <v>1454</v>
      </c>
    </row>
    <row r="245" spans="1:5" x14ac:dyDescent="0.2">
      <c r="A245" s="364"/>
      <c r="B245" s="365"/>
      <c r="C245" s="366"/>
      <c r="D245" s="367"/>
      <c r="E245" s="321" t="s">
        <v>1455</v>
      </c>
    </row>
    <row r="246" spans="1:5" x14ac:dyDescent="0.2">
      <c r="A246" s="348" t="s">
        <v>1576</v>
      </c>
      <c r="B246" s="350" t="s">
        <v>1561</v>
      </c>
      <c r="C246" s="351"/>
      <c r="D246" s="354" t="s">
        <v>56</v>
      </c>
      <c r="E246" s="322" t="s">
        <v>1454</v>
      </c>
    </row>
    <row r="247" spans="1:5" x14ac:dyDescent="0.2">
      <c r="A247" s="349"/>
      <c r="B247" s="352"/>
      <c r="C247" s="353"/>
      <c r="D247" s="355"/>
      <c r="E247" s="323" t="s">
        <v>1455</v>
      </c>
    </row>
    <row r="248" spans="1:5" x14ac:dyDescent="0.2">
      <c r="A248" s="356" t="s">
        <v>1577</v>
      </c>
      <c r="B248" s="358" t="s">
        <v>1561</v>
      </c>
      <c r="C248" s="359"/>
      <c r="D248" s="362" t="s">
        <v>56</v>
      </c>
      <c r="E248" s="320" t="s">
        <v>1454</v>
      </c>
    </row>
    <row r="249" spans="1:5" x14ac:dyDescent="0.2">
      <c r="A249" s="364"/>
      <c r="B249" s="365"/>
      <c r="C249" s="366"/>
      <c r="D249" s="367"/>
      <c r="E249" s="321" t="s">
        <v>1455</v>
      </c>
    </row>
    <row r="250" spans="1:5" x14ac:dyDescent="0.2">
      <c r="A250" s="348" t="s">
        <v>1578</v>
      </c>
      <c r="B250" s="350" t="s">
        <v>1561</v>
      </c>
      <c r="C250" s="351"/>
      <c r="D250" s="354" t="s">
        <v>56</v>
      </c>
      <c r="E250" s="322" t="s">
        <v>1454</v>
      </c>
    </row>
    <row r="251" spans="1:5" x14ac:dyDescent="0.2">
      <c r="A251" s="349"/>
      <c r="B251" s="352"/>
      <c r="C251" s="353"/>
      <c r="D251" s="355"/>
      <c r="E251" s="323" t="s">
        <v>1455</v>
      </c>
    </row>
    <row r="252" spans="1:5" x14ac:dyDescent="0.2">
      <c r="A252" s="356" t="s">
        <v>1579</v>
      </c>
      <c r="B252" s="358" t="s">
        <v>1580</v>
      </c>
      <c r="C252" s="359"/>
      <c r="D252" s="362" t="s">
        <v>56</v>
      </c>
      <c r="E252" s="320" t="s">
        <v>1454</v>
      </c>
    </row>
    <row r="253" spans="1:5" x14ac:dyDescent="0.2">
      <c r="A253" s="364"/>
      <c r="B253" s="365"/>
      <c r="C253" s="366"/>
      <c r="D253" s="367"/>
      <c r="E253" s="321" t="s">
        <v>1455</v>
      </c>
    </row>
    <row r="254" spans="1:5" x14ac:dyDescent="0.2">
      <c r="A254" s="348" t="s">
        <v>1581</v>
      </c>
      <c r="B254" s="350" t="s">
        <v>1580</v>
      </c>
      <c r="C254" s="351"/>
      <c r="D254" s="354" t="s">
        <v>56</v>
      </c>
      <c r="E254" s="322" t="s">
        <v>1454</v>
      </c>
    </row>
    <row r="255" spans="1:5" x14ac:dyDescent="0.2">
      <c r="A255" s="349"/>
      <c r="B255" s="352"/>
      <c r="C255" s="353"/>
      <c r="D255" s="355"/>
      <c r="E255" s="323" t="s">
        <v>1455</v>
      </c>
    </row>
    <row r="256" spans="1:5" x14ac:dyDescent="0.2">
      <c r="A256" s="356" t="s">
        <v>1582</v>
      </c>
      <c r="B256" s="358" t="s">
        <v>1580</v>
      </c>
      <c r="C256" s="359"/>
      <c r="D256" s="362" t="s">
        <v>56</v>
      </c>
      <c r="E256" s="320" t="s">
        <v>1454</v>
      </c>
    </row>
    <row r="257" spans="1:5" x14ac:dyDescent="0.2">
      <c r="A257" s="364"/>
      <c r="B257" s="365"/>
      <c r="C257" s="366"/>
      <c r="D257" s="367"/>
      <c r="E257" s="321" t="s">
        <v>1455</v>
      </c>
    </row>
    <row r="258" spans="1:5" x14ac:dyDescent="0.2">
      <c r="A258" s="348" t="s">
        <v>1583</v>
      </c>
      <c r="B258" s="350" t="s">
        <v>1580</v>
      </c>
      <c r="C258" s="351"/>
      <c r="D258" s="354" t="s">
        <v>56</v>
      </c>
      <c r="E258" s="322" t="s">
        <v>1454</v>
      </c>
    </row>
    <row r="259" spans="1:5" x14ac:dyDescent="0.2">
      <c r="A259" s="349"/>
      <c r="B259" s="352"/>
      <c r="C259" s="353"/>
      <c r="D259" s="355"/>
      <c r="E259" s="323" t="s">
        <v>1455</v>
      </c>
    </row>
    <row r="260" spans="1:5" x14ac:dyDescent="0.2">
      <c r="A260" s="356" t="s">
        <v>1584</v>
      </c>
      <c r="B260" s="358" t="s">
        <v>1580</v>
      </c>
      <c r="C260" s="359"/>
      <c r="D260" s="362" t="s">
        <v>56</v>
      </c>
      <c r="E260" s="320" t="s">
        <v>1454</v>
      </c>
    </row>
    <row r="261" spans="1:5" x14ac:dyDescent="0.2">
      <c r="A261" s="364"/>
      <c r="B261" s="365"/>
      <c r="C261" s="366"/>
      <c r="D261" s="367"/>
      <c r="E261" s="321" t="s">
        <v>1455</v>
      </c>
    </row>
    <row r="262" spans="1:5" x14ac:dyDescent="0.2">
      <c r="A262" s="348" t="s">
        <v>1585</v>
      </c>
      <c r="B262" s="350" t="s">
        <v>1580</v>
      </c>
      <c r="C262" s="351"/>
      <c r="D262" s="354" t="s">
        <v>56</v>
      </c>
      <c r="E262" s="322" t="s">
        <v>1454</v>
      </c>
    </row>
    <row r="263" spans="1:5" x14ac:dyDescent="0.2">
      <c r="A263" s="349"/>
      <c r="B263" s="352"/>
      <c r="C263" s="353"/>
      <c r="D263" s="355"/>
      <c r="E263" s="323" t="s">
        <v>1455</v>
      </c>
    </row>
    <row r="264" spans="1:5" x14ac:dyDescent="0.2">
      <c r="A264" s="356" t="s">
        <v>1586</v>
      </c>
      <c r="B264" s="358" t="s">
        <v>1580</v>
      </c>
      <c r="C264" s="359"/>
      <c r="D264" s="362" t="s">
        <v>56</v>
      </c>
      <c r="E264" s="320" t="s">
        <v>1454</v>
      </c>
    </row>
    <row r="265" spans="1:5" x14ac:dyDescent="0.2">
      <c r="A265" s="364"/>
      <c r="B265" s="365"/>
      <c r="C265" s="366"/>
      <c r="D265" s="367"/>
      <c r="E265" s="321" t="s">
        <v>1455</v>
      </c>
    </row>
    <row r="266" spans="1:5" x14ac:dyDescent="0.2">
      <c r="A266" s="348" t="s">
        <v>1587</v>
      </c>
      <c r="B266" s="350" t="s">
        <v>1580</v>
      </c>
      <c r="C266" s="351"/>
      <c r="D266" s="354" t="s">
        <v>56</v>
      </c>
      <c r="E266" s="322" t="s">
        <v>1454</v>
      </c>
    </row>
    <row r="267" spans="1:5" x14ac:dyDescent="0.2">
      <c r="A267" s="349"/>
      <c r="B267" s="352"/>
      <c r="C267" s="353"/>
      <c r="D267" s="355"/>
      <c r="E267" s="323" t="s">
        <v>1455</v>
      </c>
    </row>
    <row r="268" spans="1:5" x14ac:dyDescent="0.2">
      <c r="A268" s="356" t="s">
        <v>1588</v>
      </c>
      <c r="B268" s="358" t="s">
        <v>1580</v>
      </c>
      <c r="C268" s="359"/>
      <c r="D268" s="362" t="s">
        <v>56</v>
      </c>
      <c r="E268" s="320" t="s">
        <v>1454</v>
      </c>
    </row>
    <row r="269" spans="1:5" x14ac:dyDescent="0.2">
      <c r="A269" s="364"/>
      <c r="B269" s="365"/>
      <c r="C269" s="366"/>
      <c r="D269" s="367"/>
      <c r="E269" s="321" t="s">
        <v>1455</v>
      </c>
    </row>
    <row r="270" spans="1:5" x14ac:dyDescent="0.2">
      <c r="A270" s="348" t="s">
        <v>1589</v>
      </c>
      <c r="B270" s="350" t="s">
        <v>1590</v>
      </c>
      <c r="C270" s="351"/>
      <c r="D270" s="354" t="s">
        <v>56</v>
      </c>
      <c r="E270" s="322" t="s">
        <v>1454</v>
      </c>
    </row>
    <row r="271" spans="1:5" x14ac:dyDescent="0.2">
      <c r="A271" s="349"/>
      <c r="B271" s="352"/>
      <c r="C271" s="353"/>
      <c r="D271" s="355"/>
      <c r="E271" s="323" t="s">
        <v>1455</v>
      </c>
    </row>
    <row r="272" spans="1:5" x14ac:dyDescent="0.2">
      <c r="A272" s="356" t="s">
        <v>1591</v>
      </c>
      <c r="B272" s="358" t="s">
        <v>1590</v>
      </c>
      <c r="C272" s="359"/>
      <c r="D272" s="362" t="s">
        <v>56</v>
      </c>
      <c r="E272" s="320" t="s">
        <v>1454</v>
      </c>
    </row>
    <row r="273" spans="1:5" x14ac:dyDescent="0.2">
      <c r="A273" s="364"/>
      <c r="B273" s="365"/>
      <c r="C273" s="366"/>
      <c r="D273" s="367"/>
      <c r="E273" s="321" t="s">
        <v>1455</v>
      </c>
    </row>
    <row r="274" spans="1:5" x14ac:dyDescent="0.2">
      <c r="A274" s="348" t="s">
        <v>1549</v>
      </c>
      <c r="B274" s="350" t="s">
        <v>1590</v>
      </c>
      <c r="C274" s="351"/>
      <c r="D274" s="354" t="s">
        <v>56</v>
      </c>
      <c r="E274" s="322" t="s">
        <v>1454</v>
      </c>
    </row>
    <row r="275" spans="1:5" x14ac:dyDescent="0.2">
      <c r="A275" s="349"/>
      <c r="B275" s="352"/>
      <c r="C275" s="353"/>
      <c r="D275" s="355"/>
      <c r="E275" s="323" t="s">
        <v>1455</v>
      </c>
    </row>
    <row r="276" spans="1:5" x14ac:dyDescent="0.2">
      <c r="A276" s="356" t="s">
        <v>1592</v>
      </c>
      <c r="B276" s="358" t="s">
        <v>1590</v>
      </c>
      <c r="C276" s="359"/>
      <c r="D276" s="362" t="s">
        <v>56</v>
      </c>
      <c r="E276" s="320" t="s">
        <v>1454</v>
      </c>
    </row>
    <row r="277" spans="1:5" x14ac:dyDescent="0.2">
      <c r="A277" s="364"/>
      <c r="B277" s="365"/>
      <c r="C277" s="366"/>
      <c r="D277" s="367"/>
      <c r="E277" s="321" t="s">
        <v>1455</v>
      </c>
    </row>
    <row r="278" spans="1:5" x14ac:dyDescent="0.2">
      <c r="A278" s="348" t="s">
        <v>1593</v>
      </c>
      <c r="B278" s="350" t="s">
        <v>1590</v>
      </c>
      <c r="C278" s="351"/>
      <c r="D278" s="354" t="s">
        <v>56</v>
      </c>
      <c r="E278" s="322" t="s">
        <v>1454</v>
      </c>
    </row>
    <row r="279" spans="1:5" x14ac:dyDescent="0.2">
      <c r="A279" s="349"/>
      <c r="B279" s="352"/>
      <c r="C279" s="353"/>
      <c r="D279" s="355"/>
      <c r="E279" s="323" t="s">
        <v>1455</v>
      </c>
    </row>
    <row r="280" spans="1:5" x14ac:dyDescent="0.2">
      <c r="A280" s="356" t="s">
        <v>1594</v>
      </c>
      <c r="B280" s="358" t="s">
        <v>1590</v>
      </c>
      <c r="C280" s="359"/>
      <c r="D280" s="362" t="s">
        <v>56</v>
      </c>
      <c r="E280" s="320" t="s">
        <v>1454</v>
      </c>
    </row>
    <row r="281" spans="1:5" x14ac:dyDescent="0.2">
      <c r="A281" s="364"/>
      <c r="B281" s="365"/>
      <c r="C281" s="366"/>
      <c r="D281" s="367"/>
      <c r="E281" s="321" t="s">
        <v>1455</v>
      </c>
    </row>
    <row r="282" spans="1:5" x14ac:dyDescent="0.2">
      <c r="A282" s="348" t="s">
        <v>1595</v>
      </c>
      <c r="B282" s="350" t="s">
        <v>1590</v>
      </c>
      <c r="C282" s="351"/>
      <c r="D282" s="354" t="s">
        <v>56</v>
      </c>
      <c r="E282" s="322" t="s">
        <v>1454</v>
      </c>
    </row>
    <row r="283" spans="1:5" x14ac:dyDescent="0.2">
      <c r="A283" s="349"/>
      <c r="B283" s="352"/>
      <c r="C283" s="353"/>
      <c r="D283" s="355"/>
      <c r="E283" s="323" t="s">
        <v>1455</v>
      </c>
    </row>
    <row r="284" spans="1:5" x14ac:dyDescent="0.2">
      <c r="A284" s="356" t="s">
        <v>1596</v>
      </c>
      <c r="B284" s="358" t="s">
        <v>1590</v>
      </c>
      <c r="C284" s="359"/>
      <c r="D284" s="362" t="s">
        <v>56</v>
      </c>
      <c r="E284" s="320" t="s">
        <v>1454</v>
      </c>
    </row>
    <row r="285" spans="1:5" x14ac:dyDescent="0.2">
      <c r="A285" s="364"/>
      <c r="B285" s="365"/>
      <c r="C285" s="366"/>
      <c r="D285" s="367"/>
      <c r="E285" s="321" t="s">
        <v>1455</v>
      </c>
    </row>
    <row r="286" spans="1:5" x14ac:dyDescent="0.2">
      <c r="A286" s="348" t="s">
        <v>1597</v>
      </c>
      <c r="B286" s="350" t="s">
        <v>1590</v>
      </c>
      <c r="C286" s="351"/>
      <c r="D286" s="354" t="s">
        <v>56</v>
      </c>
      <c r="E286" s="322" t="s">
        <v>1454</v>
      </c>
    </row>
    <row r="287" spans="1:5" x14ac:dyDescent="0.2">
      <c r="A287" s="349"/>
      <c r="B287" s="352"/>
      <c r="C287" s="353"/>
      <c r="D287" s="355"/>
      <c r="E287" s="323" t="s">
        <v>1455</v>
      </c>
    </row>
    <row r="288" spans="1:5" x14ac:dyDescent="0.2">
      <c r="A288" s="356" t="s">
        <v>1598</v>
      </c>
      <c r="B288" s="358" t="s">
        <v>1590</v>
      </c>
      <c r="C288" s="359"/>
      <c r="D288" s="362" t="s">
        <v>56</v>
      </c>
      <c r="E288" s="320" t="s">
        <v>1454</v>
      </c>
    </row>
    <row r="289" spans="1:5" x14ac:dyDescent="0.2">
      <c r="A289" s="364"/>
      <c r="B289" s="365"/>
      <c r="C289" s="366"/>
      <c r="D289" s="367"/>
      <c r="E289" s="321" t="s">
        <v>1455</v>
      </c>
    </row>
    <row r="290" spans="1:5" x14ac:dyDescent="0.2">
      <c r="A290" s="348" t="s">
        <v>1599</v>
      </c>
      <c r="B290" s="350" t="s">
        <v>1600</v>
      </c>
      <c r="C290" s="351"/>
      <c r="D290" s="354" t="s">
        <v>56</v>
      </c>
      <c r="E290" s="322" t="s">
        <v>1454</v>
      </c>
    </row>
    <row r="291" spans="1:5" x14ac:dyDescent="0.2">
      <c r="A291" s="349"/>
      <c r="B291" s="352"/>
      <c r="C291" s="353"/>
      <c r="D291" s="355"/>
      <c r="E291" s="323" t="s">
        <v>1455</v>
      </c>
    </row>
    <row r="292" spans="1:5" x14ac:dyDescent="0.2">
      <c r="A292" s="356" t="s">
        <v>1601</v>
      </c>
      <c r="B292" s="358" t="s">
        <v>1600</v>
      </c>
      <c r="C292" s="359"/>
      <c r="D292" s="362" t="s">
        <v>56</v>
      </c>
      <c r="E292" s="320" t="s">
        <v>1454</v>
      </c>
    </row>
    <row r="293" spans="1:5" x14ac:dyDescent="0.2">
      <c r="A293" s="364"/>
      <c r="B293" s="365"/>
      <c r="C293" s="366"/>
      <c r="D293" s="367"/>
      <c r="E293" s="321" t="s">
        <v>1455</v>
      </c>
    </row>
    <row r="294" spans="1:5" x14ac:dyDescent="0.2">
      <c r="A294" s="348" t="s">
        <v>1602</v>
      </c>
      <c r="B294" s="350" t="s">
        <v>1600</v>
      </c>
      <c r="C294" s="351"/>
      <c r="D294" s="354" t="s">
        <v>56</v>
      </c>
      <c r="E294" s="322" t="s">
        <v>1454</v>
      </c>
    </row>
    <row r="295" spans="1:5" x14ac:dyDescent="0.2">
      <c r="A295" s="349"/>
      <c r="B295" s="352"/>
      <c r="C295" s="353"/>
      <c r="D295" s="355"/>
      <c r="E295" s="323" t="s">
        <v>1455</v>
      </c>
    </row>
    <row r="296" spans="1:5" x14ac:dyDescent="0.2">
      <c r="A296" s="356" t="s">
        <v>1603</v>
      </c>
      <c r="B296" s="358" t="s">
        <v>1600</v>
      </c>
      <c r="C296" s="359"/>
      <c r="D296" s="362" t="s">
        <v>56</v>
      </c>
      <c r="E296" s="320" t="s">
        <v>1454</v>
      </c>
    </row>
    <row r="297" spans="1:5" x14ac:dyDescent="0.2">
      <c r="A297" s="364"/>
      <c r="B297" s="365"/>
      <c r="C297" s="366"/>
      <c r="D297" s="367"/>
      <c r="E297" s="321" t="s">
        <v>1455</v>
      </c>
    </row>
    <row r="298" spans="1:5" x14ac:dyDescent="0.2">
      <c r="A298" s="348" t="s">
        <v>1604</v>
      </c>
      <c r="B298" s="350" t="s">
        <v>1600</v>
      </c>
      <c r="C298" s="351"/>
      <c r="D298" s="354" t="s">
        <v>56</v>
      </c>
      <c r="E298" s="322" t="s">
        <v>1454</v>
      </c>
    </row>
    <row r="299" spans="1:5" x14ac:dyDescent="0.2">
      <c r="A299" s="349"/>
      <c r="B299" s="352"/>
      <c r="C299" s="353"/>
      <c r="D299" s="355"/>
      <c r="E299" s="323" t="s">
        <v>1455</v>
      </c>
    </row>
    <row r="300" spans="1:5" x14ac:dyDescent="0.2">
      <c r="A300" s="356" t="s">
        <v>1605</v>
      </c>
      <c r="B300" s="358" t="s">
        <v>1507</v>
      </c>
      <c r="C300" s="359"/>
      <c r="D300" s="362" t="s">
        <v>56</v>
      </c>
      <c r="E300" s="320" t="s">
        <v>1454</v>
      </c>
    </row>
    <row r="301" spans="1:5" x14ac:dyDescent="0.2">
      <c r="A301" s="364"/>
      <c r="B301" s="365"/>
      <c r="C301" s="366"/>
      <c r="D301" s="367"/>
      <c r="E301" s="321" t="s">
        <v>1455</v>
      </c>
    </row>
    <row r="302" spans="1:5" x14ac:dyDescent="0.2">
      <c r="A302" s="348" t="s">
        <v>1453</v>
      </c>
      <c r="B302" s="350"/>
      <c r="C302" s="351"/>
      <c r="D302" s="354" t="s">
        <v>56</v>
      </c>
      <c r="E302" s="322" t="s">
        <v>1454</v>
      </c>
    </row>
    <row r="303" spans="1:5" x14ac:dyDescent="0.2">
      <c r="A303" s="349"/>
      <c r="B303" s="352"/>
      <c r="C303" s="353"/>
      <c r="D303" s="355"/>
      <c r="E303" s="323" t="s">
        <v>1455</v>
      </c>
    </row>
    <row r="304" spans="1:5" x14ac:dyDescent="0.2">
      <c r="A304" s="356" t="s">
        <v>1479</v>
      </c>
      <c r="B304" s="358"/>
      <c r="C304" s="359"/>
      <c r="D304" s="362" t="s">
        <v>56</v>
      </c>
      <c r="E304" s="320" t="s">
        <v>1454</v>
      </c>
    </row>
    <row r="305" spans="1:5" x14ac:dyDescent="0.2">
      <c r="A305" s="364"/>
      <c r="B305" s="365"/>
      <c r="C305" s="366"/>
      <c r="D305" s="367"/>
      <c r="E305" s="321" t="s">
        <v>1455</v>
      </c>
    </row>
    <row r="306" spans="1:5" x14ac:dyDescent="0.2">
      <c r="A306" s="348" t="s">
        <v>1489</v>
      </c>
      <c r="B306" s="350"/>
      <c r="C306" s="351"/>
      <c r="D306" s="354" t="s">
        <v>56</v>
      </c>
      <c r="E306" s="322" t="s">
        <v>1454</v>
      </c>
    </row>
    <row r="307" spans="1:5" x14ac:dyDescent="0.2">
      <c r="A307" s="349"/>
      <c r="B307" s="352"/>
      <c r="C307" s="353"/>
      <c r="D307" s="355"/>
      <c r="E307" s="323" t="s">
        <v>1455</v>
      </c>
    </row>
    <row r="308" spans="1:5" x14ac:dyDescent="0.2">
      <c r="A308" s="356" t="s">
        <v>1507</v>
      </c>
      <c r="B308" s="358"/>
      <c r="C308" s="359"/>
      <c r="D308" s="362" t="s">
        <v>56</v>
      </c>
      <c r="E308" s="320" t="s">
        <v>1454</v>
      </c>
    </row>
    <row r="309" spans="1:5" x14ac:dyDescent="0.2">
      <c r="A309" s="364"/>
      <c r="B309" s="365"/>
      <c r="C309" s="366"/>
      <c r="D309" s="367"/>
      <c r="E309" s="321" t="s">
        <v>1455</v>
      </c>
    </row>
    <row r="310" spans="1:5" x14ac:dyDescent="0.2">
      <c r="A310" s="348" t="s">
        <v>1600</v>
      </c>
      <c r="B310" s="350"/>
      <c r="C310" s="351"/>
      <c r="D310" s="354" t="s">
        <v>56</v>
      </c>
      <c r="E310" s="322" t="s">
        <v>1454</v>
      </c>
    </row>
    <row r="311" spans="1:5" x14ac:dyDescent="0.2">
      <c r="A311" s="349"/>
      <c r="B311" s="352"/>
      <c r="C311" s="353"/>
      <c r="D311" s="355"/>
      <c r="E311" s="323" t="s">
        <v>1455</v>
      </c>
    </row>
    <row r="312" spans="1:5" x14ac:dyDescent="0.2">
      <c r="A312" s="356" t="s">
        <v>1530</v>
      </c>
      <c r="B312" s="358"/>
      <c r="C312" s="359"/>
      <c r="D312" s="362" t="s">
        <v>56</v>
      </c>
      <c r="E312" s="320" t="s">
        <v>1454</v>
      </c>
    </row>
    <row r="313" spans="1:5" x14ac:dyDescent="0.2">
      <c r="A313" s="364"/>
      <c r="B313" s="365"/>
      <c r="C313" s="366"/>
      <c r="D313" s="367"/>
      <c r="E313" s="321" t="s">
        <v>1455</v>
      </c>
    </row>
    <row r="314" spans="1:5" x14ac:dyDescent="0.2">
      <c r="A314" s="348" t="s">
        <v>1540</v>
      </c>
      <c r="B314" s="350"/>
      <c r="C314" s="351"/>
      <c r="D314" s="354" t="s">
        <v>56</v>
      </c>
      <c r="E314" s="322" t="s">
        <v>1454</v>
      </c>
    </row>
    <row r="315" spans="1:5" x14ac:dyDescent="0.2">
      <c r="A315" s="349"/>
      <c r="B315" s="352"/>
      <c r="C315" s="353"/>
      <c r="D315" s="355"/>
      <c r="E315" s="323" t="s">
        <v>1455</v>
      </c>
    </row>
    <row r="316" spans="1:5" x14ac:dyDescent="0.2">
      <c r="A316" s="356" t="s">
        <v>1561</v>
      </c>
      <c r="B316" s="358"/>
      <c r="C316" s="359"/>
      <c r="D316" s="362" t="s">
        <v>56</v>
      </c>
      <c r="E316" s="320" t="s">
        <v>1454</v>
      </c>
    </row>
    <row r="317" spans="1:5" x14ac:dyDescent="0.2">
      <c r="A317" s="364"/>
      <c r="B317" s="365"/>
      <c r="C317" s="366"/>
      <c r="D317" s="367"/>
      <c r="E317" s="321" t="s">
        <v>1455</v>
      </c>
    </row>
    <row r="318" spans="1:5" x14ac:dyDescent="0.2">
      <c r="A318" s="348" t="s">
        <v>1580</v>
      </c>
      <c r="B318" s="350"/>
      <c r="C318" s="351"/>
      <c r="D318" s="354" t="s">
        <v>56</v>
      </c>
      <c r="E318" s="322" t="s">
        <v>1454</v>
      </c>
    </row>
    <row r="319" spans="1:5" x14ac:dyDescent="0.2">
      <c r="A319" s="349"/>
      <c r="B319" s="352"/>
      <c r="C319" s="353"/>
      <c r="D319" s="355"/>
      <c r="E319" s="323" t="s">
        <v>1455</v>
      </c>
    </row>
    <row r="320" spans="1:5" x14ac:dyDescent="0.2">
      <c r="A320" s="356" t="s">
        <v>1590</v>
      </c>
      <c r="B320" s="358"/>
      <c r="C320" s="359"/>
      <c r="D320" s="362" t="s">
        <v>56</v>
      </c>
      <c r="E320" s="320" t="s">
        <v>1454</v>
      </c>
    </row>
    <row r="321" spans="1:5" x14ac:dyDescent="0.2">
      <c r="A321" s="364"/>
      <c r="B321" s="365"/>
      <c r="C321" s="366"/>
      <c r="D321" s="367"/>
      <c r="E321" s="321" t="s">
        <v>1455</v>
      </c>
    </row>
    <row r="322" spans="1:5" x14ac:dyDescent="0.2">
      <c r="A322" s="348" t="s">
        <v>1515</v>
      </c>
      <c r="B322" s="350"/>
      <c r="C322" s="351"/>
      <c r="D322" s="354" t="s">
        <v>56</v>
      </c>
      <c r="E322" s="322" t="s">
        <v>1454</v>
      </c>
    </row>
    <row r="323" spans="1:5" x14ac:dyDescent="0.2">
      <c r="A323" s="349"/>
      <c r="B323" s="352"/>
      <c r="C323" s="353"/>
      <c r="D323" s="355"/>
      <c r="E323" s="323" t="s">
        <v>1455</v>
      </c>
    </row>
    <row r="324" spans="1:5" x14ac:dyDescent="0.2">
      <c r="A324" s="356" t="s">
        <v>1606</v>
      </c>
      <c r="B324" s="358" t="s">
        <v>1515</v>
      </c>
      <c r="C324" s="359"/>
      <c r="D324" s="362" t="s">
        <v>56</v>
      </c>
      <c r="E324" s="320" t="s">
        <v>1454</v>
      </c>
    </row>
    <row r="325" spans="1:5" x14ac:dyDescent="0.2">
      <c r="A325" s="364"/>
      <c r="B325" s="365"/>
      <c r="C325" s="366"/>
      <c r="D325" s="367"/>
      <c r="E325" s="321" t="s">
        <v>1455</v>
      </c>
    </row>
    <row r="326" spans="1:5" x14ac:dyDescent="0.2">
      <c r="A326" s="348" t="s">
        <v>1607</v>
      </c>
      <c r="B326" s="350" t="s">
        <v>1453</v>
      </c>
      <c r="C326" s="351"/>
      <c r="D326" s="354" t="s">
        <v>56</v>
      </c>
      <c r="E326" s="322" t="s">
        <v>1454</v>
      </c>
    </row>
    <row r="327" spans="1:5" x14ac:dyDescent="0.2">
      <c r="A327" s="349"/>
      <c r="B327" s="352"/>
      <c r="C327" s="353"/>
      <c r="D327" s="355"/>
      <c r="E327" s="323" t="s">
        <v>1455</v>
      </c>
    </row>
    <row r="328" spans="1:5" x14ac:dyDescent="0.2">
      <c r="A328" s="356" t="s">
        <v>1608</v>
      </c>
      <c r="B328" s="358" t="s">
        <v>1507</v>
      </c>
      <c r="C328" s="359"/>
      <c r="D328" s="362" t="s">
        <v>56</v>
      </c>
      <c r="E328" s="320" t="s">
        <v>1454</v>
      </c>
    </row>
    <row r="329" spans="1:5" x14ac:dyDescent="0.2">
      <c r="A329" s="364"/>
      <c r="B329" s="365"/>
      <c r="C329" s="366"/>
      <c r="D329" s="367"/>
      <c r="E329" s="321" t="s">
        <v>1455</v>
      </c>
    </row>
    <row r="330" spans="1:5" x14ac:dyDescent="0.2">
      <c r="A330" s="348" t="s">
        <v>1609</v>
      </c>
      <c r="B330" s="350" t="s">
        <v>1540</v>
      </c>
      <c r="C330" s="351"/>
      <c r="D330" s="354" t="s">
        <v>56</v>
      </c>
      <c r="E330" s="322" t="s">
        <v>1454</v>
      </c>
    </row>
    <row r="331" spans="1:5" x14ac:dyDescent="0.2">
      <c r="A331" s="349"/>
      <c r="B331" s="352"/>
      <c r="C331" s="353"/>
      <c r="D331" s="355"/>
      <c r="E331" s="323" t="s">
        <v>1455</v>
      </c>
    </row>
    <row r="332" spans="1:5" x14ac:dyDescent="0.2">
      <c r="A332" s="356" t="s">
        <v>1610</v>
      </c>
      <c r="B332" s="358" t="s">
        <v>1540</v>
      </c>
      <c r="C332" s="359"/>
      <c r="D332" s="362" t="s">
        <v>56</v>
      </c>
      <c r="E332" s="320" t="s">
        <v>1454</v>
      </c>
    </row>
    <row r="333" spans="1:5" x14ac:dyDescent="0.2">
      <c r="A333" s="364"/>
      <c r="B333" s="365"/>
      <c r="C333" s="366"/>
      <c r="D333" s="367"/>
      <c r="E333" s="321" t="s">
        <v>1455</v>
      </c>
    </row>
    <row r="334" spans="1:5" x14ac:dyDescent="0.2">
      <c r="A334" s="348" t="s">
        <v>1611</v>
      </c>
      <c r="B334" s="350" t="s">
        <v>1555</v>
      </c>
      <c r="C334" s="351"/>
      <c r="D334" s="354" t="s">
        <v>56</v>
      </c>
      <c r="E334" s="322" t="s">
        <v>1454</v>
      </c>
    </row>
    <row r="335" spans="1:5" x14ac:dyDescent="0.2">
      <c r="A335" s="349"/>
      <c r="B335" s="352"/>
      <c r="C335" s="353"/>
      <c r="D335" s="355"/>
      <c r="E335" s="323" t="s">
        <v>1455</v>
      </c>
    </row>
    <row r="336" spans="1:5" x14ac:dyDescent="0.2">
      <c r="A336" s="356" t="s">
        <v>1612</v>
      </c>
      <c r="B336" s="358" t="s">
        <v>1453</v>
      </c>
      <c r="C336" s="359"/>
      <c r="D336" s="362" t="s">
        <v>56</v>
      </c>
      <c r="E336" s="320" t="s">
        <v>1454</v>
      </c>
    </row>
    <row r="337" spans="1:5" x14ac:dyDescent="0.2">
      <c r="A337" s="364"/>
      <c r="B337" s="365"/>
      <c r="C337" s="366"/>
      <c r="D337" s="367"/>
      <c r="E337" s="321" t="s">
        <v>1455</v>
      </c>
    </row>
    <row r="338" spans="1:5" x14ac:dyDescent="0.2">
      <c r="A338" s="348" t="s">
        <v>1613</v>
      </c>
      <c r="B338" s="350" t="s">
        <v>1530</v>
      </c>
      <c r="C338" s="351"/>
      <c r="D338" s="354" t="s">
        <v>56</v>
      </c>
      <c r="E338" s="322" t="s">
        <v>1454</v>
      </c>
    </row>
    <row r="339" spans="1:5" x14ac:dyDescent="0.2">
      <c r="A339" s="349"/>
      <c r="B339" s="352"/>
      <c r="C339" s="353"/>
      <c r="D339" s="355"/>
      <c r="E339" s="323" t="s">
        <v>1455</v>
      </c>
    </row>
    <row r="340" spans="1:5" x14ac:dyDescent="0.2">
      <c r="A340" s="356" t="s">
        <v>1614</v>
      </c>
      <c r="B340" s="358" t="s">
        <v>1590</v>
      </c>
      <c r="C340" s="359"/>
      <c r="D340" s="362" t="s">
        <v>56</v>
      </c>
      <c r="E340" s="320" t="s">
        <v>1454</v>
      </c>
    </row>
    <row r="341" spans="1:5" x14ac:dyDescent="0.2">
      <c r="A341" s="364"/>
      <c r="B341" s="365"/>
      <c r="C341" s="366"/>
      <c r="D341" s="367"/>
      <c r="E341" s="321" t="s">
        <v>1455</v>
      </c>
    </row>
    <row r="342" spans="1:5" x14ac:dyDescent="0.2">
      <c r="A342" s="348" t="s">
        <v>1615</v>
      </c>
      <c r="B342" s="350" t="s">
        <v>1540</v>
      </c>
      <c r="C342" s="351"/>
      <c r="D342" s="354" t="s">
        <v>56</v>
      </c>
      <c r="E342" s="322" t="s">
        <v>1454</v>
      </c>
    </row>
    <row r="343" spans="1:5" x14ac:dyDescent="0.2">
      <c r="A343" s="349"/>
      <c r="B343" s="352"/>
      <c r="C343" s="353"/>
      <c r="D343" s="355"/>
      <c r="E343" s="323" t="s">
        <v>1455</v>
      </c>
    </row>
    <row r="344" spans="1:5" x14ac:dyDescent="0.2">
      <c r="A344" s="356" t="s">
        <v>1555</v>
      </c>
      <c r="B344" s="358"/>
      <c r="C344" s="359"/>
      <c r="D344" s="362" t="s">
        <v>56</v>
      </c>
      <c r="E344" s="320" t="s">
        <v>1454</v>
      </c>
    </row>
    <row r="345" spans="1:5" x14ac:dyDescent="0.2">
      <c r="A345" s="364"/>
      <c r="B345" s="365"/>
      <c r="C345" s="366"/>
      <c r="D345" s="367"/>
      <c r="E345" s="321" t="s">
        <v>1455</v>
      </c>
    </row>
    <row r="346" spans="1:5" x14ac:dyDescent="0.2">
      <c r="A346" s="318" t="s">
        <v>1616</v>
      </c>
      <c r="B346" s="370"/>
      <c r="C346" s="371"/>
      <c r="D346" s="308" t="s">
        <v>57</v>
      </c>
      <c r="E346" s="319"/>
    </row>
    <row r="347" spans="1:5" x14ac:dyDescent="0.2">
      <c r="A347" s="316" t="s">
        <v>1617</v>
      </c>
      <c r="B347" s="368"/>
      <c r="C347" s="369"/>
      <c r="D347" s="307" t="s">
        <v>57</v>
      </c>
      <c r="E347" s="317"/>
    </row>
    <row r="348" spans="1:5" x14ac:dyDescent="0.2">
      <c r="A348" s="318" t="s">
        <v>1618</v>
      </c>
      <c r="B348" s="370"/>
      <c r="C348" s="371"/>
      <c r="D348" s="308" t="s">
        <v>57</v>
      </c>
      <c r="E348" s="319"/>
    </row>
    <row r="349" spans="1:5" x14ac:dyDescent="0.2">
      <c r="A349" s="316" t="s">
        <v>1619</v>
      </c>
      <c r="B349" s="368"/>
      <c r="C349" s="369"/>
      <c r="D349" s="307" t="s">
        <v>57</v>
      </c>
      <c r="E349" s="317"/>
    </row>
    <row r="350" spans="1:5" x14ac:dyDescent="0.2">
      <c r="A350" s="348" t="s">
        <v>1620</v>
      </c>
      <c r="B350" s="350"/>
      <c r="C350" s="351"/>
      <c r="D350" s="354" t="s">
        <v>57</v>
      </c>
      <c r="E350" s="322" t="s">
        <v>1454</v>
      </c>
    </row>
    <row r="351" spans="1:5" x14ac:dyDescent="0.2">
      <c r="A351" s="349"/>
      <c r="B351" s="352"/>
      <c r="C351" s="353"/>
      <c r="D351" s="355"/>
      <c r="E351" s="323" t="s">
        <v>1455</v>
      </c>
    </row>
    <row r="352" spans="1:5" x14ac:dyDescent="0.2">
      <c r="A352" s="316" t="s">
        <v>1621</v>
      </c>
      <c r="B352" s="368"/>
      <c r="C352" s="369"/>
      <c r="D352" s="307" t="s">
        <v>57</v>
      </c>
      <c r="E352" s="317"/>
    </row>
    <row r="353" spans="1:5" x14ac:dyDescent="0.2">
      <c r="A353" s="348" t="s">
        <v>1622</v>
      </c>
      <c r="B353" s="350"/>
      <c r="C353" s="351"/>
      <c r="D353" s="354" t="s">
        <v>57</v>
      </c>
      <c r="E353" s="322" t="s">
        <v>1454</v>
      </c>
    </row>
    <row r="354" spans="1:5" x14ac:dyDescent="0.2">
      <c r="A354" s="349"/>
      <c r="B354" s="352"/>
      <c r="C354" s="353"/>
      <c r="D354" s="355"/>
      <c r="E354" s="323" t="s">
        <v>1455</v>
      </c>
    </row>
    <row r="355" spans="1:5" x14ac:dyDescent="0.2">
      <c r="A355" s="356" t="s">
        <v>1623</v>
      </c>
      <c r="B355" s="358"/>
      <c r="C355" s="359"/>
      <c r="D355" s="362" t="s">
        <v>57</v>
      </c>
      <c r="E355" s="320" t="s">
        <v>1454</v>
      </c>
    </row>
    <row r="356" spans="1:5" x14ac:dyDescent="0.2">
      <c r="A356" s="364"/>
      <c r="B356" s="365"/>
      <c r="C356" s="366"/>
      <c r="D356" s="367"/>
      <c r="E356" s="321" t="s">
        <v>1455</v>
      </c>
    </row>
    <row r="357" spans="1:5" x14ac:dyDescent="0.2">
      <c r="A357" s="348" t="s">
        <v>1624</v>
      </c>
      <c r="B357" s="350" t="s">
        <v>1625</v>
      </c>
      <c r="C357" s="351"/>
      <c r="D357" s="354" t="s">
        <v>57</v>
      </c>
      <c r="E357" s="322" t="s">
        <v>1454</v>
      </c>
    </row>
    <row r="358" spans="1:5" x14ac:dyDescent="0.2">
      <c r="A358" s="349"/>
      <c r="B358" s="352"/>
      <c r="C358" s="353"/>
      <c r="D358" s="355"/>
      <c r="E358" s="323" t="s">
        <v>1455</v>
      </c>
    </row>
    <row r="359" spans="1:5" x14ac:dyDescent="0.2">
      <c r="A359" s="356" t="s">
        <v>1626</v>
      </c>
      <c r="B359" s="358" t="s">
        <v>1625</v>
      </c>
      <c r="C359" s="359"/>
      <c r="D359" s="362" t="s">
        <v>57</v>
      </c>
      <c r="E359" s="320" t="s">
        <v>1454</v>
      </c>
    </row>
    <row r="360" spans="1:5" x14ac:dyDescent="0.2">
      <c r="A360" s="364"/>
      <c r="B360" s="365"/>
      <c r="C360" s="366"/>
      <c r="D360" s="367"/>
      <c r="E360" s="321" t="s">
        <v>1455</v>
      </c>
    </row>
    <row r="361" spans="1:5" x14ac:dyDescent="0.2">
      <c r="A361" s="348" t="s">
        <v>1627</v>
      </c>
      <c r="B361" s="350" t="s">
        <v>1625</v>
      </c>
      <c r="C361" s="351"/>
      <c r="D361" s="354" t="s">
        <v>57</v>
      </c>
      <c r="E361" s="322" t="s">
        <v>1454</v>
      </c>
    </row>
    <row r="362" spans="1:5" x14ac:dyDescent="0.2">
      <c r="A362" s="349"/>
      <c r="B362" s="352"/>
      <c r="C362" s="353"/>
      <c r="D362" s="355"/>
      <c r="E362" s="323" t="s">
        <v>1455</v>
      </c>
    </row>
    <row r="363" spans="1:5" x14ac:dyDescent="0.2">
      <c r="A363" s="356" t="s">
        <v>1628</v>
      </c>
      <c r="B363" s="358" t="s">
        <v>1625</v>
      </c>
      <c r="C363" s="359"/>
      <c r="D363" s="362" t="s">
        <v>57</v>
      </c>
      <c r="E363" s="320" t="s">
        <v>1454</v>
      </c>
    </row>
    <row r="364" spans="1:5" x14ac:dyDescent="0.2">
      <c r="A364" s="364"/>
      <c r="B364" s="365"/>
      <c r="C364" s="366"/>
      <c r="D364" s="367"/>
      <c r="E364" s="321" t="s">
        <v>1455</v>
      </c>
    </row>
    <row r="365" spans="1:5" x14ac:dyDescent="0.2">
      <c r="A365" s="348" t="s">
        <v>1629</v>
      </c>
      <c r="B365" s="350" t="s">
        <v>1625</v>
      </c>
      <c r="C365" s="351"/>
      <c r="D365" s="354" t="s">
        <v>57</v>
      </c>
      <c r="E365" s="322" t="s">
        <v>1454</v>
      </c>
    </row>
    <row r="366" spans="1:5" x14ac:dyDescent="0.2">
      <c r="A366" s="349"/>
      <c r="B366" s="352"/>
      <c r="C366" s="353"/>
      <c r="D366" s="355"/>
      <c r="E366" s="323" t="s">
        <v>1455</v>
      </c>
    </row>
    <row r="367" spans="1:5" x14ac:dyDescent="0.2">
      <c r="A367" s="356" t="s">
        <v>1630</v>
      </c>
      <c r="B367" s="358" t="s">
        <v>1625</v>
      </c>
      <c r="C367" s="359"/>
      <c r="D367" s="362" t="s">
        <v>57</v>
      </c>
      <c r="E367" s="320" t="s">
        <v>1454</v>
      </c>
    </row>
    <row r="368" spans="1:5" x14ac:dyDescent="0.2">
      <c r="A368" s="364"/>
      <c r="B368" s="365"/>
      <c r="C368" s="366"/>
      <c r="D368" s="367"/>
      <c r="E368" s="321" t="s">
        <v>1455</v>
      </c>
    </row>
    <row r="369" spans="1:5" x14ac:dyDescent="0.2">
      <c r="A369" s="348" t="s">
        <v>1631</v>
      </c>
      <c r="B369" s="350" t="s">
        <v>1625</v>
      </c>
      <c r="C369" s="351"/>
      <c r="D369" s="354" t="s">
        <v>57</v>
      </c>
      <c r="E369" s="322" t="s">
        <v>1454</v>
      </c>
    </row>
    <row r="370" spans="1:5" x14ac:dyDescent="0.2">
      <c r="A370" s="349"/>
      <c r="B370" s="352"/>
      <c r="C370" s="353"/>
      <c r="D370" s="355"/>
      <c r="E370" s="323" t="s">
        <v>1455</v>
      </c>
    </row>
    <row r="371" spans="1:5" x14ac:dyDescent="0.2">
      <c r="A371" s="356" t="s">
        <v>1632</v>
      </c>
      <c r="B371" s="358" t="s">
        <v>1625</v>
      </c>
      <c r="C371" s="359"/>
      <c r="D371" s="362" t="s">
        <v>57</v>
      </c>
      <c r="E371" s="320" t="s">
        <v>1454</v>
      </c>
    </row>
    <row r="372" spans="1:5" x14ac:dyDescent="0.2">
      <c r="A372" s="364"/>
      <c r="B372" s="365"/>
      <c r="C372" s="366"/>
      <c r="D372" s="367"/>
      <c r="E372" s="321" t="s">
        <v>1455</v>
      </c>
    </row>
    <row r="373" spans="1:5" x14ac:dyDescent="0.2">
      <c r="A373" s="348" t="s">
        <v>1633</v>
      </c>
      <c r="B373" s="350" t="s">
        <v>1625</v>
      </c>
      <c r="C373" s="351"/>
      <c r="D373" s="354" t="s">
        <v>57</v>
      </c>
      <c r="E373" s="322" t="s">
        <v>1454</v>
      </c>
    </row>
    <row r="374" spans="1:5" x14ac:dyDescent="0.2">
      <c r="A374" s="349"/>
      <c r="B374" s="352"/>
      <c r="C374" s="353"/>
      <c r="D374" s="355"/>
      <c r="E374" s="323" t="s">
        <v>1455</v>
      </c>
    </row>
    <row r="375" spans="1:5" x14ac:dyDescent="0.2">
      <c r="A375" s="356" t="s">
        <v>1634</v>
      </c>
      <c r="B375" s="358" t="s">
        <v>1625</v>
      </c>
      <c r="C375" s="359"/>
      <c r="D375" s="362" t="s">
        <v>57</v>
      </c>
      <c r="E375" s="320" t="s">
        <v>1454</v>
      </c>
    </row>
    <row r="376" spans="1:5" x14ac:dyDescent="0.2">
      <c r="A376" s="364"/>
      <c r="B376" s="365"/>
      <c r="C376" s="366"/>
      <c r="D376" s="367"/>
      <c r="E376" s="321" t="s">
        <v>1455</v>
      </c>
    </row>
    <row r="377" spans="1:5" x14ac:dyDescent="0.2">
      <c r="A377" s="348" t="s">
        <v>1635</v>
      </c>
      <c r="B377" s="350" t="s">
        <v>1625</v>
      </c>
      <c r="C377" s="351"/>
      <c r="D377" s="354" t="s">
        <v>57</v>
      </c>
      <c r="E377" s="322" t="s">
        <v>1454</v>
      </c>
    </row>
    <row r="378" spans="1:5" x14ac:dyDescent="0.2">
      <c r="A378" s="349"/>
      <c r="B378" s="352"/>
      <c r="C378" s="353"/>
      <c r="D378" s="355"/>
      <c r="E378" s="323" t="s">
        <v>1455</v>
      </c>
    </row>
    <row r="379" spans="1:5" x14ac:dyDescent="0.2">
      <c r="A379" s="356" t="s">
        <v>1636</v>
      </c>
      <c r="B379" s="358" t="s">
        <v>1625</v>
      </c>
      <c r="C379" s="359"/>
      <c r="D379" s="362" t="s">
        <v>57</v>
      </c>
      <c r="E379" s="320" t="s">
        <v>1454</v>
      </c>
    </row>
    <row r="380" spans="1:5" x14ac:dyDescent="0.2">
      <c r="A380" s="364"/>
      <c r="B380" s="365"/>
      <c r="C380" s="366"/>
      <c r="D380" s="367"/>
      <c r="E380" s="321" t="s">
        <v>1455</v>
      </c>
    </row>
    <row r="381" spans="1:5" x14ac:dyDescent="0.2">
      <c r="A381" s="348" t="s">
        <v>1637</v>
      </c>
      <c r="B381" s="350" t="s">
        <v>1625</v>
      </c>
      <c r="C381" s="351"/>
      <c r="D381" s="354" t="s">
        <v>57</v>
      </c>
      <c r="E381" s="322" t="s">
        <v>1454</v>
      </c>
    </row>
    <row r="382" spans="1:5" x14ac:dyDescent="0.2">
      <c r="A382" s="349"/>
      <c r="B382" s="352"/>
      <c r="C382" s="353"/>
      <c r="D382" s="355"/>
      <c r="E382" s="323" t="s">
        <v>1455</v>
      </c>
    </row>
    <row r="383" spans="1:5" x14ac:dyDescent="0.2">
      <c r="A383" s="356" t="s">
        <v>1638</v>
      </c>
      <c r="B383" s="358" t="s">
        <v>1639</v>
      </c>
      <c r="C383" s="359"/>
      <c r="D383" s="362" t="s">
        <v>57</v>
      </c>
      <c r="E383" s="320" t="s">
        <v>1454</v>
      </c>
    </row>
    <row r="384" spans="1:5" x14ac:dyDescent="0.2">
      <c r="A384" s="364"/>
      <c r="B384" s="365"/>
      <c r="C384" s="366"/>
      <c r="D384" s="367"/>
      <c r="E384" s="321" t="s">
        <v>1455</v>
      </c>
    </row>
    <row r="385" spans="1:5" x14ac:dyDescent="0.2">
      <c r="A385" s="348" t="s">
        <v>1640</v>
      </c>
      <c r="B385" s="350" t="s">
        <v>1639</v>
      </c>
      <c r="C385" s="351"/>
      <c r="D385" s="354" t="s">
        <v>57</v>
      </c>
      <c r="E385" s="322" t="s">
        <v>1454</v>
      </c>
    </row>
    <row r="386" spans="1:5" x14ac:dyDescent="0.2">
      <c r="A386" s="349"/>
      <c r="B386" s="352"/>
      <c r="C386" s="353"/>
      <c r="D386" s="355"/>
      <c r="E386" s="323" t="s">
        <v>1455</v>
      </c>
    </row>
    <row r="387" spans="1:5" x14ac:dyDescent="0.2">
      <c r="A387" s="356" t="s">
        <v>1641</v>
      </c>
      <c r="B387" s="358" t="s">
        <v>1639</v>
      </c>
      <c r="C387" s="359"/>
      <c r="D387" s="362" t="s">
        <v>57</v>
      </c>
      <c r="E387" s="320" t="s">
        <v>1454</v>
      </c>
    </row>
    <row r="388" spans="1:5" x14ac:dyDescent="0.2">
      <c r="A388" s="364"/>
      <c r="B388" s="365"/>
      <c r="C388" s="366"/>
      <c r="D388" s="367"/>
      <c r="E388" s="321" t="s">
        <v>1455</v>
      </c>
    </row>
    <row r="389" spans="1:5" x14ac:dyDescent="0.2">
      <c r="A389" s="348" t="s">
        <v>1642</v>
      </c>
      <c r="B389" s="350" t="s">
        <v>1639</v>
      </c>
      <c r="C389" s="351"/>
      <c r="D389" s="354" t="s">
        <v>57</v>
      </c>
      <c r="E389" s="322" t="s">
        <v>1454</v>
      </c>
    </row>
    <row r="390" spans="1:5" x14ac:dyDescent="0.2">
      <c r="A390" s="349"/>
      <c r="B390" s="352"/>
      <c r="C390" s="353"/>
      <c r="D390" s="355"/>
      <c r="E390" s="323" t="s">
        <v>1455</v>
      </c>
    </row>
    <row r="391" spans="1:5" x14ac:dyDescent="0.2">
      <c r="A391" s="356" t="s">
        <v>1643</v>
      </c>
      <c r="B391" s="358" t="s">
        <v>1639</v>
      </c>
      <c r="C391" s="359"/>
      <c r="D391" s="362" t="s">
        <v>57</v>
      </c>
      <c r="E391" s="320" t="s">
        <v>1454</v>
      </c>
    </row>
    <row r="392" spans="1:5" x14ac:dyDescent="0.2">
      <c r="A392" s="364"/>
      <c r="B392" s="365"/>
      <c r="C392" s="366"/>
      <c r="D392" s="367"/>
      <c r="E392" s="321" t="s">
        <v>1455</v>
      </c>
    </row>
    <row r="393" spans="1:5" x14ac:dyDescent="0.2">
      <c r="A393" s="348" t="s">
        <v>1644</v>
      </c>
      <c r="B393" s="350" t="s">
        <v>1645</v>
      </c>
      <c r="C393" s="351"/>
      <c r="D393" s="354" t="s">
        <v>57</v>
      </c>
      <c r="E393" s="322" t="s">
        <v>1454</v>
      </c>
    </row>
    <row r="394" spans="1:5" x14ac:dyDescent="0.2">
      <c r="A394" s="349"/>
      <c r="B394" s="352"/>
      <c r="C394" s="353"/>
      <c r="D394" s="355"/>
      <c r="E394" s="323" t="s">
        <v>1455</v>
      </c>
    </row>
    <row r="395" spans="1:5" x14ac:dyDescent="0.2">
      <c r="A395" s="356" t="s">
        <v>1646</v>
      </c>
      <c r="B395" s="358" t="s">
        <v>1647</v>
      </c>
      <c r="C395" s="359"/>
      <c r="D395" s="362" t="s">
        <v>57</v>
      </c>
      <c r="E395" s="320" t="s">
        <v>1454</v>
      </c>
    </row>
    <row r="396" spans="1:5" x14ac:dyDescent="0.2">
      <c r="A396" s="364"/>
      <c r="B396" s="365"/>
      <c r="C396" s="366"/>
      <c r="D396" s="367"/>
      <c r="E396" s="321" t="s">
        <v>1455</v>
      </c>
    </row>
    <row r="397" spans="1:5" x14ac:dyDescent="0.2">
      <c r="A397" s="348" t="s">
        <v>1648</v>
      </c>
      <c r="B397" s="350" t="s">
        <v>1645</v>
      </c>
      <c r="C397" s="351"/>
      <c r="D397" s="354" t="s">
        <v>57</v>
      </c>
      <c r="E397" s="322" t="s">
        <v>1454</v>
      </c>
    </row>
    <row r="398" spans="1:5" x14ac:dyDescent="0.2">
      <c r="A398" s="349"/>
      <c r="B398" s="352"/>
      <c r="C398" s="353"/>
      <c r="D398" s="355"/>
      <c r="E398" s="323" t="s">
        <v>1455</v>
      </c>
    </row>
    <row r="399" spans="1:5" x14ac:dyDescent="0.2">
      <c r="A399" s="356" t="s">
        <v>1649</v>
      </c>
      <c r="B399" s="358" t="s">
        <v>1645</v>
      </c>
      <c r="C399" s="359"/>
      <c r="D399" s="362" t="s">
        <v>57</v>
      </c>
      <c r="E399" s="320" t="s">
        <v>1454</v>
      </c>
    </row>
    <row r="400" spans="1:5" x14ac:dyDescent="0.2">
      <c r="A400" s="364"/>
      <c r="B400" s="365"/>
      <c r="C400" s="366"/>
      <c r="D400" s="367"/>
      <c r="E400" s="321" t="s">
        <v>1455</v>
      </c>
    </row>
    <row r="401" spans="1:5" x14ac:dyDescent="0.2">
      <c r="A401" s="348" t="s">
        <v>1650</v>
      </c>
      <c r="B401" s="350" t="s">
        <v>1645</v>
      </c>
      <c r="C401" s="351"/>
      <c r="D401" s="354" t="s">
        <v>57</v>
      </c>
      <c r="E401" s="322" t="s">
        <v>1454</v>
      </c>
    </row>
    <row r="402" spans="1:5" x14ac:dyDescent="0.2">
      <c r="A402" s="349"/>
      <c r="B402" s="352"/>
      <c r="C402" s="353"/>
      <c r="D402" s="355"/>
      <c r="E402" s="323" t="s">
        <v>1455</v>
      </c>
    </row>
    <row r="403" spans="1:5" x14ac:dyDescent="0.2">
      <c r="A403" s="356" t="s">
        <v>1651</v>
      </c>
      <c r="B403" s="358" t="s">
        <v>1645</v>
      </c>
      <c r="C403" s="359"/>
      <c r="D403" s="362" t="s">
        <v>57</v>
      </c>
      <c r="E403" s="320" t="s">
        <v>1454</v>
      </c>
    </row>
    <row r="404" spans="1:5" x14ac:dyDescent="0.2">
      <c r="A404" s="364"/>
      <c r="B404" s="365"/>
      <c r="C404" s="366"/>
      <c r="D404" s="367"/>
      <c r="E404" s="321" t="s">
        <v>1455</v>
      </c>
    </row>
    <row r="405" spans="1:5" x14ac:dyDescent="0.2">
      <c r="A405" s="348" t="s">
        <v>1652</v>
      </c>
      <c r="B405" s="350" t="s">
        <v>1645</v>
      </c>
      <c r="C405" s="351"/>
      <c r="D405" s="354" t="s">
        <v>57</v>
      </c>
      <c r="E405" s="322" t="s">
        <v>1454</v>
      </c>
    </row>
    <row r="406" spans="1:5" x14ac:dyDescent="0.2">
      <c r="A406" s="349"/>
      <c r="B406" s="352"/>
      <c r="C406" s="353"/>
      <c r="D406" s="355"/>
      <c r="E406" s="323" t="s">
        <v>1455</v>
      </c>
    </row>
    <row r="407" spans="1:5" x14ac:dyDescent="0.2">
      <c r="A407" s="356" t="s">
        <v>1653</v>
      </c>
      <c r="B407" s="358" t="s">
        <v>1645</v>
      </c>
      <c r="C407" s="359"/>
      <c r="D407" s="362" t="s">
        <v>57</v>
      </c>
      <c r="E407" s="320" t="s">
        <v>1454</v>
      </c>
    </row>
    <row r="408" spans="1:5" x14ac:dyDescent="0.2">
      <c r="A408" s="364"/>
      <c r="B408" s="365"/>
      <c r="C408" s="366"/>
      <c r="D408" s="367"/>
      <c r="E408" s="321" t="s">
        <v>1455</v>
      </c>
    </row>
    <row r="409" spans="1:5" x14ac:dyDescent="0.2">
      <c r="A409" s="348" t="s">
        <v>1654</v>
      </c>
      <c r="B409" s="350" t="s">
        <v>1625</v>
      </c>
      <c r="C409" s="351"/>
      <c r="D409" s="354" t="s">
        <v>57</v>
      </c>
      <c r="E409" s="322" t="s">
        <v>1454</v>
      </c>
    </row>
    <row r="410" spans="1:5" x14ac:dyDescent="0.2">
      <c r="A410" s="349"/>
      <c r="B410" s="352"/>
      <c r="C410" s="353"/>
      <c r="D410" s="355"/>
      <c r="E410" s="323" t="s">
        <v>1455</v>
      </c>
    </row>
    <row r="411" spans="1:5" x14ac:dyDescent="0.2">
      <c r="A411" s="356" t="s">
        <v>1655</v>
      </c>
      <c r="B411" s="358" t="s">
        <v>1645</v>
      </c>
      <c r="C411" s="359"/>
      <c r="D411" s="362" t="s">
        <v>57</v>
      </c>
      <c r="E411" s="320" t="s">
        <v>1454</v>
      </c>
    </row>
    <row r="412" spans="1:5" x14ac:dyDescent="0.2">
      <c r="A412" s="364"/>
      <c r="B412" s="365"/>
      <c r="C412" s="366"/>
      <c r="D412" s="367"/>
      <c r="E412" s="321" t="s">
        <v>1455</v>
      </c>
    </row>
    <row r="413" spans="1:5" x14ac:dyDescent="0.2">
      <c r="A413" s="348" t="s">
        <v>1656</v>
      </c>
      <c r="B413" s="350" t="s">
        <v>1657</v>
      </c>
      <c r="C413" s="351"/>
      <c r="D413" s="354" t="s">
        <v>57</v>
      </c>
      <c r="E413" s="322" t="s">
        <v>1454</v>
      </c>
    </row>
    <row r="414" spans="1:5" x14ac:dyDescent="0.2">
      <c r="A414" s="349"/>
      <c r="B414" s="352"/>
      <c r="C414" s="353"/>
      <c r="D414" s="355"/>
      <c r="E414" s="323" t="s">
        <v>1455</v>
      </c>
    </row>
    <row r="415" spans="1:5" x14ac:dyDescent="0.2">
      <c r="A415" s="356" t="s">
        <v>1658</v>
      </c>
      <c r="B415" s="358" t="s">
        <v>1657</v>
      </c>
      <c r="C415" s="359"/>
      <c r="D415" s="362" t="s">
        <v>57</v>
      </c>
      <c r="E415" s="320" t="s">
        <v>1454</v>
      </c>
    </row>
    <row r="416" spans="1:5" x14ac:dyDescent="0.2">
      <c r="A416" s="364"/>
      <c r="B416" s="365"/>
      <c r="C416" s="366"/>
      <c r="D416" s="367"/>
      <c r="E416" s="321" t="s">
        <v>1455</v>
      </c>
    </row>
    <row r="417" spans="1:5" x14ac:dyDescent="0.2">
      <c r="A417" s="348" t="s">
        <v>1659</v>
      </c>
      <c r="B417" s="350" t="s">
        <v>1657</v>
      </c>
      <c r="C417" s="351"/>
      <c r="D417" s="354" t="s">
        <v>57</v>
      </c>
      <c r="E417" s="322" t="s">
        <v>1454</v>
      </c>
    </row>
    <row r="418" spans="1:5" x14ac:dyDescent="0.2">
      <c r="A418" s="349"/>
      <c r="B418" s="352"/>
      <c r="C418" s="353"/>
      <c r="D418" s="355"/>
      <c r="E418" s="323" t="s">
        <v>1455</v>
      </c>
    </row>
    <row r="419" spans="1:5" x14ac:dyDescent="0.2">
      <c r="A419" s="356" t="s">
        <v>1660</v>
      </c>
      <c r="B419" s="358" t="s">
        <v>1657</v>
      </c>
      <c r="C419" s="359"/>
      <c r="D419" s="362" t="s">
        <v>57</v>
      </c>
      <c r="E419" s="320" t="s">
        <v>1454</v>
      </c>
    </row>
    <row r="420" spans="1:5" x14ac:dyDescent="0.2">
      <c r="A420" s="364"/>
      <c r="B420" s="365"/>
      <c r="C420" s="366"/>
      <c r="D420" s="367"/>
      <c r="E420" s="321" t="s">
        <v>1455</v>
      </c>
    </row>
    <row r="421" spans="1:5" x14ac:dyDescent="0.2">
      <c r="A421" s="348" t="s">
        <v>1661</v>
      </c>
      <c r="B421" s="350" t="s">
        <v>1657</v>
      </c>
      <c r="C421" s="351"/>
      <c r="D421" s="354" t="s">
        <v>57</v>
      </c>
      <c r="E421" s="322" t="s">
        <v>1454</v>
      </c>
    </row>
    <row r="422" spans="1:5" x14ac:dyDescent="0.2">
      <c r="A422" s="349"/>
      <c r="B422" s="352"/>
      <c r="C422" s="353"/>
      <c r="D422" s="355"/>
      <c r="E422" s="323" t="s">
        <v>1455</v>
      </c>
    </row>
    <row r="423" spans="1:5" x14ac:dyDescent="0.2">
      <c r="A423" s="356" t="s">
        <v>1662</v>
      </c>
      <c r="B423" s="358" t="s">
        <v>1657</v>
      </c>
      <c r="C423" s="359"/>
      <c r="D423" s="362" t="s">
        <v>57</v>
      </c>
      <c r="E423" s="320" t="s">
        <v>1454</v>
      </c>
    </row>
    <row r="424" spans="1:5" x14ac:dyDescent="0.2">
      <c r="A424" s="364"/>
      <c r="B424" s="365"/>
      <c r="C424" s="366"/>
      <c r="D424" s="367"/>
      <c r="E424" s="321" t="s">
        <v>1455</v>
      </c>
    </row>
    <row r="425" spans="1:5" x14ac:dyDescent="0.2">
      <c r="A425" s="348" t="s">
        <v>1663</v>
      </c>
      <c r="B425" s="350" t="s">
        <v>1657</v>
      </c>
      <c r="C425" s="351"/>
      <c r="D425" s="354" t="s">
        <v>57</v>
      </c>
      <c r="E425" s="322" t="s">
        <v>1454</v>
      </c>
    </row>
    <row r="426" spans="1:5" x14ac:dyDescent="0.2">
      <c r="A426" s="349"/>
      <c r="B426" s="352"/>
      <c r="C426" s="353"/>
      <c r="D426" s="355"/>
      <c r="E426" s="323" t="s">
        <v>1455</v>
      </c>
    </row>
    <row r="427" spans="1:5" x14ac:dyDescent="0.2">
      <c r="A427" s="356" t="s">
        <v>1664</v>
      </c>
      <c r="B427" s="358" t="s">
        <v>1657</v>
      </c>
      <c r="C427" s="359"/>
      <c r="D427" s="362" t="s">
        <v>57</v>
      </c>
      <c r="E427" s="320" t="s">
        <v>1454</v>
      </c>
    </row>
    <row r="428" spans="1:5" x14ac:dyDescent="0.2">
      <c r="A428" s="364"/>
      <c r="B428" s="365"/>
      <c r="C428" s="366"/>
      <c r="D428" s="367"/>
      <c r="E428" s="321" t="s">
        <v>1455</v>
      </c>
    </row>
    <row r="429" spans="1:5" x14ac:dyDescent="0.2">
      <c r="A429" s="348" t="s">
        <v>1665</v>
      </c>
      <c r="B429" s="350" t="s">
        <v>1639</v>
      </c>
      <c r="C429" s="351"/>
      <c r="D429" s="354" t="s">
        <v>57</v>
      </c>
      <c r="E429" s="322" t="s">
        <v>1454</v>
      </c>
    </row>
    <row r="430" spans="1:5" x14ac:dyDescent="0.2">
      <c r="A430" s="349"/>
      <c r="B430" s="352"/>
      <c r="C430" s="353"/>
      <c r="D430" s="355"/>
      <c r="E430" s="323" t="s">
        <v>1455</v>
      </c>
    </row>
    <row r="431" spans="1:5" x14ac:dyDescent="0.2">
      <c r="A431" s="356" t="s">
        <v>1666</v>
      </c>
      <c r="B431" s="358" t="s">
        <v>1657</v>
      </c>
      <c r="C431" s="359"/>
      <c r="D431" s="362" t="s">
        <v>57</v>
      </c>
      <c r="E431" s="320" t="s">
        <v>1454</v>
      </c>
    </row>
    <row r="432" spans="1:5" x14ac:dyDescent="0.2">
      <c r="A432" s="364"/>
      <c r="B432" s="365"/>
      <c r="C432" s="366"/>
      <c r="D432" s="367"/>
      <c r="E432" s="321" t="s">
        <v>1455</v>
      </c>
    </row>
    <row r="433" spans="1:5" x14ac:dyDescent="0.2">
      <c r="A433" s="348" t="s">
        <v>1667</v>
      </c>
      <c r="B433" s="350" t="s">
        <v>1657</v>
      </c>
      <c r="C433" s="351"/>
      <c r="D433" s="354" t="s">
        <v>57</v>
      </c>
      <c r="E433" s="322" t="s">
        <v>1454</v>
      </c>
    </row>
    <row r="434" spans="1:5" x14ac:dyDescent="0.2">
      <c r="A434" s="349"/>
      <c r="B434" s="352"/>
      <c r="C434" s="353"/>
      <c r="D434" s="355"/>
      <c r="E434" s="323" t="s">
        <v>1455</v>
      </c>
    </row>
    <row r="435" spans="1:5" x14ac:dyDescent="0.2">
      <c r="A435" s="356" t="s">
        <v>1668</v>
      </c>
      <c r="B435" s="358" t="s">
        <v>1647</v>
      </c>
      <c r="C435" s="359"/>
      <c r="D435" s="362" t="s">
        <v>57</v>
      </c>
      <c r="E435" s="320" t="s">
        <v>1454</v>
      </c>
    </row>
    <row r="436" spans="1:5" x14ac:dyDescent="0.2">
      <c r="A436" s="364"/>
      <c r="B436" s="365"/>
      <c r="C436" s="366"/>
      <c r="D436" s="367"/>
      <c r="E436" s="321" t="s">
        <v>1455</v>
      </c>
    </row>
    <row r="437" spans="1:5" x14ac:dyDescent="0.2">
      <c r="A437" s="348" t="s">
        <v>1669</v>
      </c>
      <c r="B437" s="350" t="s">
        <v>1647</v>
      </c>
      <c r="C437" s="351"/>
      <c r="D437" s="354" t="s">
        <v>57</v>
      </c>
      <c r="E437" s="322" t="s">
        <v>1454</v>
      </c>
    </row>
    <row r="438" spans="1:5" x14ac:dyDescent="0.2">
      <c r="A438" s="349"/>
      <c r="B438" s="352"/>
      <c r="C438" s="353"/>
      <c r="D438" s="355"/>
      <c r="E438" s="323" t="s">
        <v>1455</v>
      </c>
    </row>
    <row r="439" spans="1:5" x14ac:dyDescent="0.2">
      <c r="A439" s="356" t="s">
        <v>1670</v>
      </c>
      <c r="B439" s="358" t="s">
        <v>1647</v>
      </c>
      <c r="C439" s="359"/>
      <c r="D439" s="362" t="s">
        <v>57</v>
      </c>
      <c r="E439" s="320" t="s">
        <v>1454</v>
      </c>
    </row>
    <row r="440" spans="1:5" x14ac:dyDescent="0.2">
      <c r="A440" s="364"/>
      <c r="B440" s="365"/>
      <c r="C440" s="366"/>
      <c r="D440" s="367"/>
      <c r="E440" s="321" t="s">
        <v>1455</v>
      </c>
    </row>
    <row r="441" spans="1:5" x14ac:dyDescent="0.2">
      <c r="A441" s="348" t="s">
        <v>1671</v>
      </c>
      <c r="B441" s="350" t="s">
        <v>1647</v>
      </c>
      <c r="C441" s="351"/>
      <c r="D441" s="354" t="s">
        <v>57</v>
      </c>
      <c r="E441" s="322" t="s">
        <v>1454</v>
      </c>
    </row>
    <row r="442" spans="1:5" x14ac:dyDescent="0.2">
      <c r="A442" s="349"/>
      <c r="B442" s="352"/>
      <c r="C442" s="353"/>
      <c r="D442" s="355"/>
      <c r="E442" s="323" t="s">
        <v>1455</v>
      </c>
    </row>
    <row r="443" spans="1:5" x14ac:dyDescent="0.2">
      <c r="A443" s="356" t="s">
        <v>1672</v>
      </c>
      <c r="B443" s="358" t="s">
        <v>1647</v>
      </c>
      <c r="C443" s="359"/>
      <c r="D443" s="362" t="s">
        <v>57</v>
      </c>
      <c r="E443" s="320" t="s">
        <v>1454</v>
      </c>
    </row>
    <row r="444" spans="1:5" x14ac:dyDescent="0.2">
      <c r="A444" s="364"/>
      <c r="B444" s="365"/>
      <c r="C444" s="366"/>
      <c r="D444" s="367"/>
      <c r="E444" s="321" t="s">
        <v>1455</v>
      </c>
    </row>
    <row r="445" spans="1:5" x14ac:dyDescent="0.2">
      <c r="A445" s="348" t="s">
        <v>1673</v>
      </c>
      <c r="B445" s="350" t="s">
        <v>1674</v>
      </c>
      <c r="C445" s="351"/>
      <c r="D445" s="354" t="s">
        <v>57</v>
      </c>
      <c r="E445" s="322" t="s">
        <v>1454</v>
      </c>
    </row>
    <row r="446" spans="1:5" x14ac:dyDescent="0.2">
      <c r="A446" s="349"/>
      <c r="B446" s="352"/>
      <c r="C446" s="353"/>
      <c r="D446" s="355"/>
      <c r="E446" s="323" t="s">
        <v>1455</v>
      </c>
    </row>
    <row r="447" spans="1:5" x14ac:dyDescent="0.2">
      <c r="A447" s="356" t="s">
        <v>1675</v>
      </c>
      <c r="B447" s="358" t="s">
        <v>1674</v>
      </c>
      <c r="C447" s="359"/>
      <c r="D447" s="362" t="s">
        <v>57</v>
      </c>
      <c r="E447" s="320" t="s">
        <v>1454</v>
      </c>
    </row>
    <row r="448" spans="1:5" x14ac:dyDescent="0.2">
      <c r="A448" s="364"/>
      <c r="B448" s="365"/>
      <c r="C448" s="366"/>
      <c r="D448" s="367"/>
      <c r="E448" s="321" t="s">
        <v>1455</v>
      </c>
    </row>
    <row r="449" spans="1:5" x14ac:dyDescent="0.2">
      <c r="A449" s="348" t="s">
        <v>1676</v>
      </c>
      <c r="B449" s="350" t="s">
        <v>1674</v>
      </c>
      <c r="C449" s="351"/>
      <c r="D449" s="354" t="s">
        <v>57</v>
      </c>
      <c r="E449" s="322" t="s">
        <v>1454</v>
      </c>
    </row>
    <row r="450" spans="1:5" x14ac:dyDescent="0.2">
      <c r="A450" s="349"/>
      <c r="B450" s="352"/>
      <c r="C450" s="353"/>
      <c r="D450" s="355"/>
      <c r="E450" s="323" t="s">
        <v>1455</v>
      </c>
    </row>
    <row r="451" spans="1:5" x14ac:dyDescent="0.2">
      <c r="A451" s="356" t="s">
        <v>1677</v>
      </c>
      <c r="B451" s="358" t="s">
        <v>1674</v>
      </c>
      <c r="C451" s="359"/>
      <c r="D451" s="362" t="s">
        <v>57</v>
      </c>
      <c r="E451" s="320" t="s">
        <v>1454</v>
      </c>
    </row>
    <row r="452" spans="1:5" x14ac:dyDescent="0.2">
      <c r="A452" s="364"/>
      <c r="B452" s="365"/>
      <c r="C452" s="366"/>
      <c r="D452" s="367"/>
      <c r="E452" s="321" t="s">
        <v>1455</v>
      </c>
    </row>
    <row r="453" spans="1:5" x14ac:dyDescent="0.2">
      <c r="A453" s="348" t="s">
        <v>1678</v>
      </c>
      <c r="B453" s="350" t="s">
        <v>1679</v>
      </c>
      <c r="C453" s="351"/>
      <c r="D453" s="354" t="s">
        <v>57</v>
      </c>
      <c r="E453" s="322" t="s">
        <v>1454</v>
      </c>
    </row>
    <row r="454" spans="1:5" x14ac:dyDescent="0.2">
      <c r="A454" s="349"/>
      <c r="B454" s="352"/>
      <c r="C454" s="353"/>
      <c r="D454" s="355"/>
      <c r="E454" s="323" t="s">
        <v>1455</v>
      </c>
    </row>
    <row r="455" spans="1:5" x14ac:dyDescent="0.2">
      <c r="A455" s="356" t="s">
        <v>1680</v>
      </c>
      <c r="B455" s="358" t="s">
        <v>1679</v>
      </c>
      <c r="C455" s="359"/>
      <c r="D455" s="362" t="s">
        <v>57</v>
      </c>
      <c r="E455" s="320" t="s">
        <v>1454</v>
      </c>
    </row>
    <row r="456" spans="1:5" x14ac:dyDescent="0.2">
      <c r="A456" s="364"/>
      <c r="B456" s="365"/>
      <c r="C456" s="366"/>
      <c r="D456" s="367"/>
      <c r="E456" s="321" t="s">
        <v>1455</v>
      </c>
    </row>
    <row r="457" spans="1:5" x14ac:dyDescent="0.2">
      <c r="A457" s="348" t="s">
        <v>1681</v>
      </c>
      <c r="B457" s="350" t="s">
        <v>1679</v>
      </c>
      <c r="C457" s="351"/>
      <c r="D457" s="354" t="s">
        <v>57</v>
      </c>
      <c r="E457" s="322" t="s">
        <v>1454</v>
      </c>
    </row>
    <row r="458" spans="1:5" x14ac:dyDescent="0.2">
      <c r="A458" s="349"/>
      <c r="B458" s="352"/>
      <c r="C458" s="353"/>
      <c r="D458" s="355"/>
      <c r="E458" s="323" t="s">
        <v>1455</v>
      </c>
    </row>
    <row r="459" spans="1:5" x14ac:dyDescent="0.2">
      <c r="A459" s="356" t="s">
        <v>1682</v>
      </c>
      <c r="B459" s="358" t="s">
        <v>1679</v>
      </c>
      <c r="C459" s="359"/>
      <c r="D459" s="362" t="s">
        <v>57</v>
      </c>
      <c r="E459" s="320" t="s">
        <v>1454</v>
      </c>
    </row>
    <row r="460" spans="1:5" x14ac:dyDescent="0.2">
      <c r="A460" s="364"/>
      <c r="B460" s="365"/>
      <c r="C460" s="366"/>
      <c r="D460" s="367"/>
      <c r="E460" s="321" t="s">
        <v>1455</v>
      </c>
    </row>
    <row r="461" spans="1:5" x14ac:dyDescent="0.2">
      <c r="A461" s="348" t="s">
        <v>1683</v>
      </c>
      <c r="B461" s="350" t="s">
        <v>1679</v>
      </c>
      <c r="C461" s="351"/>
      <c r="D461" s="354" t="s">
        <v>57</v>
      </c>
      <c r="E461" s="322" t="s">
        <v>1454</v>
      </c>
    </row>
    <row r="462" spans="1:5" x14ac:dyDescent="0.2">
      <c r="A462" s="349"/>
      <c r="B462" s="352"/>
      <c r="C462" s="353"/>
      <c r="D462" s="355"/>
      <c r="E462" s="323" t="s">
        <v>1455</v>
      </c>
    </row>
    <row r="463" spans="1:5" x14ac:dyDescent="0.2">
      <c r="A463" s="356" t="s">
        <v>1684</v>
      </c>
      <c r="B463" s="358" t="s">
        <v>1685</v>
      </c>
      <c r="C463" s="359"/>
      <c r="D463" s="362" t="s">
        <v>57</v>
      </c>
      <c r="E463" s="320" t="s">
        <v>1454</v>
      </c>
    </row>
    <row r="464" spans="1:5" x14ac:dyDescent="0.2">
      <c r="A464" s="364"/>
      <c r="B464" s="365"/>
      <c r="C464" s="366"/>
      <c r="D464" s="367"/>
      <c r="E464" s="321" t="s">
        <v>1455</v>
      </c>
    </row>
    <row r="465" spans="1:5" x14ac:dyDescent="0.2">
      <c r="A465" s="348" t="s">
        <v>1686</v>
      </c>
      <c r="B465" s="350" t="s">
        <v>1685</v>
      </c>
      <c r="C465" s="351"/>
      <c r="D465" s="354" t="s">
        <v>57</v>
      </c>
      <c r="E465" s="322" t="s">
        <v>1454</v>
      </c>
    </row>
    <row r="466" spans="1:5" x14ac:dyDescent="0.2">
      <c r="A466" s="349"/>
      <c r="B466" s="352"/>
      <c r="C466" s="353"/>
      <c r="D466" s="355"/>
      <c r="E466" s="323" t="s">
        <v>1455</v>
      </c>
    </row>
    <row r="467" spans="1:5" x14ac:dyDescent="0.2">
      <c r="A467" s="356" t="s">
        <v>1687</v>
      </c>
      <c r="B467" s="358" t="s">
        <v>1645</v>
      </c>
      <c r="C467" s="359"/>
      <c r="D467" s="362" t="s">
        <v>57</v>
      </c>
      <c r="E467" s="320" t="s">
        <v>1454</v>
      </c>
    </row>
    <row r="468" spans="1:5" x14ac:dyDescent="0.2">
      <c r="A468" s="364"/>
      <c r="B468" s="365"/>
      <c r="C468" s="366"/>
      <c r="D468" s="367"/>
      <c r="E468" s="321" t="s">
        <v>1455</v>
      </c>
    </row>
    <row r="469" spans="1:5" x14ac:dyDescent="0.2">
      <c r="A469" s="348" t="s">
        <v>1688</v>
      </c>
      <c r="B469" s="350" t="s">
        <v>1639</v>
      </c>
      <c r="C469" s="351"/>
      <c r="D469" s="354" t="s">
        <v>57</v>
      </c>
      <c r="E469" s="322" t="s">
        <v>1454</v>
      </c>
    </row>
    <row r="470" spans="1:5" x14ac:dyDescent="0.2">
      <c r="A470" s="349"/>
      <c r="B470" s="352"/>
      <c r="C470" s="353"/>
      <c r="D470" s="355"/>
      <c r="E470" s="323" t="s">
        <v>1455</v>
      </c>
    </row>
    <row r="471" spans="1:5" x14ac:dyDescent="0.2">
      <c r="A471" s="356" t="s">
        <v>1625</v>
      </c>
      <c r="B471" s="358"/>
      <c r="C471" s="359"/>
      <c r="D471" s="362" t="s">
        <v>57</v>
      </c>
      <c r="E471" s="320" t="s">
        <v>1454</v>
      </c>
    </row>
    <row r="472" spans="1:5" x14ac:dyDescent="0.2">
      <c r="A472" s="364"/>
      <c r="B472" s="365"/>
      <c r="C472" s="366"/>
      <c r="D472" s="367"/>
      <c r="E472" s="321" t="s">
        <v>1455</v>
      </c>
    </row>
    <row r="473" spans="1:5" x14ac:dyDescent="0.2">
      <c r="A473" s="348" t="s">
        <v>1639</v>
      </c>
      <c r="B473" s="350"/>
      <c r="C473" s="351"/>
      <c r="D473" s="354" t="s">
        <v>57</v>
      </c>
      <c r="E473" s="322" t="s">
        <v>1454</v>
      </c>
    </row>
    <row r="474" spans="1:5" x14ac:dyDescent="0.2">
      <c r="A474" s="349"/>
      <c r="B474" s="352"/>
      <c r="C474" s="353"/>
      <c r="D474" s="355"/>
      <c r="E474" s="323" t="s">
        <v>1455</v>
      </c>
    </row>
    <row r="475" spans="1:5" x14ac:dyDescent="0.2">
      <c r="A475" s="356" t="s">
        <v>1645</v>
      </c>
      <c r="B475" s="358"/>
      <c r="C475" s="359"/>
      <c r="D475" s="362" t="s">
        <v>57</v>
      </c>
      <c r="E475" s="320" t="s">
        <v>1454</v>
      </c>
    </row>
    <row r="476" spans="1:5" x14ac:dyDescent="0.2">
      <c r="A476" s="364"/>
      <c r="B476" s="365"/>
      <c r="C476" s="366"/>
      <c r="D476" s="367"/>
      <c r="E476" s="321" t="s">
        <v>1455</v>
      </c>
    </row>
    <row r="477" spans="1:5" x14ac:dyDescent="0.2">
      <c r="A477" s="348" t="s">
        <v>1657</v>
      </c>
      <c r="B477" s="350"/>
      <c r="C477" s="351"/>
      <c r="D477" s="354" t="s">
        <v>57</v>
      </c>
      <c r="E477" s="322" t="s">
        <v>1454</v>
      </c>
    </row>
    <row r="478" spans="1:5" x14ac:dyDescent="0.2">
      <c r="A478" s="349"/>
      <c r="B478" s="352"/>
      <c r="C478" s="353"/>
      <c r="D478" s="355"/>
      <c r="E478" s="323" t="s">
        <v>1455</v>
      </c>
    </row>
    <row r="479" spans="1:5" x14ac:dyDescent="0.2">
      <c r="A479" s="356" t="s">
        <v>1647</v>
      </c>
      <c r="B479" s="358"/>
      <c r="C479" s="359"/>
      <c r="D479" s="362" t="s">
        <v>57</v>
      </c>
      <c r="E479" s="320" t="s">
        <v>1454</v>
      </c>
    </row>
    <row r="480" spans="1:5" x14ac:dyDescent="0.2">
      <c r="A480" s="364"/>
      <c r="B480" s="365"/>
      <c r="C480" s="366"/>
      <c r="D480" s="367"/>
      <c r="E480" s="321" t="s">
        <v>1455</v>
      </c>
    </row>
    <row r="481" spans="1:5" x14ac:dyDescent="0.2">
      <c r="A481" s="348" t="s">
        <v>1674</v>
      </c>
      <c r="B481" s="350"/>
      <c r="C481" s="351"/>
      <c r="D481" s="354" t="s">
        <v>57</v>
      </c>
      <c r="E481" s="322" t="s">
        <v>1454</v>
      </c>
    </row>
    <row r="482" spans="1:5" x14ac:dyDescent="0.2">
      <c r="A482" s="349"/>
      <c r="B482" s="352"/>
      <c r="C482" s="353"/>
      <c r="D482" s="355"/>
      <c r="E482" s="323" t="s">
        <v>1455</v>
      </c>
    </row>
    <row r="483" spans="1:5" x14ac:dyDescent="0.2">
      <c r="A483" s="356" t="s">
        <v>1679</v>
      </c>
      <c r="B483" s="358"/>
      <c r="C483" s="359"/>
      <c r="D483" s="362" t="s">
        <v>57</v>
      </c>
      <c r="E483" s="320" t="s">
        <v>1454</v>
      </c>
    </row>
    <row r="484" spans="1:5" x14ac:dyDescent="0.2">
      <c r="A484" s="364"/>
      <c r="B484" s="365"/>
      <c r="C484" s="366"/>
      <c r="D484" s="367"/>
      <c r="E484" s="321" t="s">
        <v>1455</v>
      </c>
    </row>
    <row r="485" spans="1:5" x14ac:dyDescent="0.2">
      <c r="A485" s="348" t="s">
        <v>1685</v>
      </c>
      <c r="B485" s="350"/>
      <c r="C485" s="351"/>
      <c r="D485" s="354" t="s">
        <v>57</v>
      </c>
      <c r="E485" s="322" t="s">
        <v>1454</v>
      </c>
    </row>
    <row r="486" spans="1:5" x14ac:dyDescent="0.2">
      <c r="A486" s="349"/>
      <c r="B486" s="352"/>
      <c r="C486" s="353"/>
      <c r="D486" s="355"/>
      <c r="E486" s="323" t="s">
        <v>1455</v>
      </c>
    </row>
    <row r="487" spans="1:5" x14ac:dyDescent="0.2">
      <c r="A487" s="356" t="s">
        <v>1689</v>
      </c>
      <c r="B487" s="358" t="s">
        <v>1625</v>
      </c>
      <c r="C487" s="359"/>
      <c r="D487" s="362" t="s">
        <v>57</v>
      </c>
      <c r="E487" s="320" t="s">
        <v>1454</v>
      </c>
    </row>
    <row r="488" spans="1:5" x14ac:dyDescent="0.2">
      <c r="A488" s="364"/>
      <c r="B488" s="365"/>
      <c r="C488" s="366"/>
      <c r="D488" s="367"/>
      <c r="E488" s="321" t="s">
        <v>1455</v>
      </c>
    </row>
    <row r="489" spans="1:5" x14ac:dyDescent="0.2">
      <c r="A489" s="348" t="s">
        <v>1690</v>
      </c>
      <c r="B489" s="350" t="s">
        <v>1647</v>
      </c>
      <c r="C489" s="351"/>
      <c r="D489" s="354" t="s">
        <v>57</v>
      </c>
      <c r="E489" s="322" t="s">
        <v>1454</v>
      </c>
    </row>
    <row r="490" spans="1:5" x14ac:dyDescent="0.2">
      <c r="A490" s="349"/>
      <c r="B490" s="352"/>
      <c r="C490" s="353"/>
      <c r="D490" s="355"/>
      <c r="E490" s="323" t="s">
        <v>1455</v>
      </c>
    </row>
    <row r="491" spans="1:5" x14ac:dyDescent="0.2">
      <c r="A491" s="356" t="s">
        <v>1691</v>
      </c>
      <c r="B491" s="358" t="s">
        <v>1685</v>
      </c>
      <c r="C491" s="359"/>
      <c r="D491" s="362" t="s">
        <v>57</v>
      </c>
      <c r="E491" s="320" t="s">
        <v>1454</v>
      </c>
    </row>
    <row r="492" spans="1:5" x14ac:dyDescent="0.2">
      <c r="A492" s="364"/>
      <c r="B492" s="365"/>
      <c r="C492" s="366"/>
      <c r="D492" s="367"/>
      <c r="E492" s="321" t="s">
        <v>1455</v>
      </c>
    </row>
    <row r="493" spans="1:5" x14ac:dyDescent="0.2">
      <c r="A493" s="348" t="s">
        <v>1692</v>
      </c>
      <c r="B493" s="350" t="s">
        <v>1639</v>
      </c>
      <c r="C493" s="351"/>
      <c r="D493" s="354" t="s">
        <v>57</v>
      </c>
      <c r="E493" s="322" t="s">
        <v>1454</v>
      </c>
    </row>
    <row r="494" spans="1:5" x14ac:dyDescent="0.2">
      <c r="A494" s="349"/>
      <c r="B494" s="352"/>
      <c r="C494" s="353"/>
      <c r="D494" s="355"/>
      <c r="E494" s="323" t="s">
        <v>1455</v>
      </c>
    </row>
    <row r="495" spans="1:5" x14ac:dyDescent="0.2">
      <c r="A495" s="316" t="s">
        <v>1693</v>
      </c>
      <c r="B495" s="368"/>
      <c r="C495" s="369"/>
      <c r="D495" s="307" t="s">
        <v>58</v>
      </c>
      <c r="E495" s="317"/>
    </row>
    <row r="496" spans="1:5" x14ac:dyDescent="0.2">
      <c r="A496" s="318" t="s">
        <v>1694</v>
      </c>
      <c r="B496" s="370"/>
      <c r="C496" s="371"/>
      <c r="D496" s="308" t="s">
        <v>58</v>
      </c>
      <c r="E496" s="319"/>
    </row>
    <row r="497" spans="1:5" x14ac:dyDescent="0.2">
      <c r="A497" s="316" t="s">
        <v>1695</v>
      </c>
      <c r="B497" s="368"/>
      <c r="C497" s="369"/>
      <c r="D497" s="307" t="s">
        <v>58</v>
      </c>
      <c r="E497" s="317"/>
    </row>
    <row r="498" spans="1:5" x14ac:dyDescent="0.2">
      <c r="A498" s="318" t="s">
        <v>1696</v>
      </c>
      <c r="B498" s="370"/>
      <c r="C498" s="371"/>
      <c r="D498" s="308" t="s">
        <v>58</v>
      </c>
      <c r="E498" s="319"/>
    </row>
    <row r="499" spans="1:5" x14ac:dyDescent="0.2">
      <c r="A499" s="316" t="s">
        <v>1697</v>
      </c>
      <c r="B499" s="368"/>
      <c r="C499" s="369"/>
      <c r="D499" s="307" t="s">
        <v>58</v>
      </c>
      <c r="E499" s="317"/>
    </row>
    <row r="500" spans="1:5" x14ac:dyDescent="0.2">
      <c r="A500" s="318" t="s">
        <v>1698</v>
      </c>
      <c r="B500" s="370"/>
      <c r="C500" s="371"/>
      <c r="D500" s="308" t="s">
        <v>58</v>
      </c>
      <c r="E500" s="319"/>
    </row>
    <row r="501" spans="1:5" x14ac:dyDescent="0.2">
      <c r="A501" s="316" t="s">
        <v>1699</v>
      </c>
      <c r="B501" s="368"/>
      <c r="C501" s="369"/>
      <c r="D501" s="307" t="s">
        <v>58</v>
      </c>
      <c r="E501" s="317"/>
    </row>
    <row r="502" spans="1:5" x14ac:dyDescent="0.2">
      <c r="A502" s="318" t="s">
        <v>1700</v>
      </c>
      <c r="B502" s="370"/>
      <c r="C502" s="371"/>
      <c r="D502" s="308" t="s">
        <v>58</v>
      </c>
      <c r="E502" s="319"/>
    </row>
    <row r="503" spans="1:5" x14ac:dyDescent="0.2">
      <c r="A503" s="316" t="s">
        <v>1701</v>
      </c>
      <c r="B503" s="368"/>
      <c r="C503" s="369"/>
      <c r="D503" s="307" t="s">
        <v>58</v>
      </c>
      <c r="E503" s="317"/>
    </row>
    <row r="504" spans="1:5" x14ac:dyDescent="0.2">
      <c r="A504" s="318" t="s">
        <v>1702</v>
      </c>
      <c r="B504" s="370"/>
      <c r="C504" s="371"/>
      <c r="D504" s="308" t="s">
        <v>58</v>
      </c>
      <c r="E504" s="319"/>
    </row>
    <row r="505" spans="1:5" x14ac:dyDescent="0.2">
      <c r="A505" s="316" t="s">
        <v>1703</v>
      </c>
      <c r="B505" s="368"/>
      <c r="C505" s="369"/>
      <c r="D505" s="307" t="s">
        <v>58</v>
      </c>
      <c r="E505" s="317"/>
    </row>
    <row r="506" spans="1:5" x14ac:dyDescent="0.2">
      <c r="A506" s="318" t="s">
        <v>1704</v>
      </c>
      <c r="B506" s="370"/>
      <c r="C506" s="371"/>
      <c r="D506" s="308" t="s">
        <v>58</v>
      </c>
      <c r="E506" s="319"/>
    </row>
    <row r="507" spans="1:5" x14ac:dyDescent="0.2">
      <c r="A507" s="316" t="s">
        <v>1705</v>
      </c>
      <c r="B507" s="368"/>
      <c r="C507" s="369"/>
      <c r="D507" s="307" t="s">
        <v>58</v>
      </c>
      <c r="E507" s="317"/>
    </row>
    <row r="508" spans="1:5" x14ac:dyDescent="0.2">
      <c r="A508" s="348" t="s">
        <v>1706</v>
      </c>
      <c r="B508" s="350" t="s">
        <v>1707</v>
      </c>
      <c r="C508" s="351"/>
      <c r="D508" s="354" t="s">
        <v>58</v>
      </c>
      <c r="E508" s="322" t="s">
        <v>1454</v>
      </c>
    </row>
    <row r="509" spans="1:5" x14ac:dyDescent="0.2">
      <c r="A509" s="349"/>
      <c r="B509" s="352"/>
      <c r="C509" s="353"/>
      <c r="D509" s="355"/>
      <c r="E509" s="323" t="s">
        <v>1455</v>
      </c>
    </row>
    <row r="510" spans="1:5" x14ac:dyDescent="0.2">
      <c r="A510" s="356" t="s">
        <v>1708</v>
      </c>
      <c r="B510" s="358" t="s">
        <v>1707</v>
      </c>
      <c r="C510" s="359"/>
      <c r="D510" s="362" t="s">
        <v>58</v>
      </c>
      <c r="E510" s="320" t="s">
        <v>1454</v>
      </c>
    </row>
    <row r="511" spans="1:5" x14ac:dyDescent="0.2">
      <c r="A511" s="364"/>
      <c r="B511" s="365"/>
      <c r="C511" s="366"/>
      <c r="D511" s="367"/>
      <c r="E511" s="321" t="s">
        <v>1455</v>
      </c>
    </row>
    <row r="512" spans="1:5" x14ac:dyDescent="0.2">
      <c r="A512" s="348" t="s">
        <v>1709</v>
      </c>
      <c r="B512" s="350" t="s">
        <v>1707</v>
      </c>
      <c r="C512" s="351"/>
      <c r="D512" s="354" t="s">
        <v>58</v>
      </c>
      <c r="E512" s="322" t="s">
        <v>1454</v>
      </c>
    </row>
    <row r="513" spans="1:5" x14ac:dyDescent="0.2">
      <c r="A513" s="349"/>
      <c r="B513" s="352"/>
      <c r="C513" s="353"/>
      <c r="D513" s="355"/>
      <c r="E513" s="323" t="s">
        <v>1455</v>
      </c>
    </row>
    <row r="514" spans="1:5" x14ac:dyDescent="0.2">
      <c r="A514" s="356" t="s">
        <v>1710</v>
      </c>
      <c r="B514" s="358" t="s">
        <v>1707</v>
      </c>
      <c r="C514" s="359"/>
      <c r="D514" s="362" t="s">
        <v>58</v>
      </c>
      <c r="E514" s="320" t="s">
        <v>1454</v>
      </c>
    </row>
    <row r="515" spans="1:5" x14ac:dyDescent="0.2">
      <c r="A515" s="364"/>
      <c r="B515" s="365"/>
      <c r="C515" s="366"/>
      <c r="D515" s="367"/>
      <c r="E515" s="321" t="s">
        <v>1455</v>
      </c>
    </row>
    <row r="516" spans="1:5" x14ac:dyDescent="0.2">
      <c r="A516" s="348" t="s">
        <v>1711</v>
      </c>
      <c r="B516" s="350" t="s">
        <v>1707</v>
      </c>
      <c r="C516" s="351"/>
      <c r="D516" s="354" t="s">
        <v>58</v>
      </c>
      <c r="E516" s="322" t="s">
        <v>1454</v>
      </c>
    </row>
    <row r="517" spans="1:5" x14ac:dyDescent="0.2">
      <c r="A517" s="349"/>
      <c r="B517" s="352"/>
      <c r="C517" s="353"/>
      <c r="D517" s="355"/>
      <c r="E517" s="323" t="s">
        <v>1455</v>
      </c>
    </row>
    <row r="518" spans="1:5" x14ac:dyDescent="0.2">
      <c r="A518" s="356" t="s">
        <v>1712</v>
      </c>
      <c r="B518" s="358" t="s">
        <v>1707</v>
      </c>
      <c r="C518" s="359"/>
      <c r="D518" s="362" t="s">
        <v>58</v>
      </c>
      <c r="E518" s="320" t="s">
        <v>1454</v>
      </c>
    </row>
    <row r="519" spans="1:5" x14ac:dyDescent="0.2">
      <c r="A519" s="364"/>
      <c r="B519" s="365"/>
      <c r="C519" s="366"/>
      <c r="D519" s="367"/>
      <c r="E519" s="321" t="s">
        <v>1455</v>
      </c>
    </row>
    <row r="520" spans="1:5" x14ac:dyDescent="0.2">
      <c r="A520" s="348" t="s">
        <v>1713</v>
      </c>
      <c r="B520" s="350" t="s">
        <v>1707</v>
      </c>
      <c r="C520" s="351"/>
      <c r="D520" s="354" t="s">
        <v>58</v>
      </c>
      <c r="E520" s="322" t="s">
        <v>1454</v>
      </c>
    </row>
    <row r="521" spans="1:5" x14ac:dyDescent="0.2">
      <c r="A521" s="349"/>
      <c r="B521" s="352"/>
      <c r="C521" s="353"/>
      <c r="D521" s="355"/>
      <c r="E521" s="323" t="s">
        <v>1455</v>
      </c>
    </row>
    <row r="522" spans="1:5" x14ac:dyDescent="0.2">
      <c r="A522" s="356" t="s">
        <v>1714</v>
      </c>
      <c r="B522" s="358" t="s">
        <v>1707</v>
      </c>
      <c r="C522" s="359"/>
      <c r="D522" s="362" t="s">
        <v>58</v>
      </c>
      <c r="E522" s="320" t="s">
        <v>1454</v>
      </c>
    </row>
    <row r="523" spans="1:5" x14ac:dyDescent="0.2">
      <c r="A523" s="364"/>
      <c r="B523" s="365"/>
      <c r="C523" s="366"/>
      <c r="D523" s="367"/>
      <c r="E523" s="321" t="s">
        <v>1455</v>
      </c>
    </row>
    <row r="524" spans="1:5" x14ac:dyDescent="0.2">
      <c r="A524" s="348" t="s">
        <v>1715</v>
      </c>
      <c r="B524" s="350" t="s">
        <v>1707</v>
      </c>
      <c r="C524" s="351"/>
      <c r="D524" s="354" t="s">
        <v>58</v>
      </c>
      <c r="E524" s="322" t="s">
        <v>1454</v>
      </c>
    </row>
    <row r="525" spans="1:5" x14ac:dyDescent="0.2">
      <c r="A525" s="349"/>
      <c r="B525" s="352"/>
      <c r="C525" s="353"/>
      <c r="D525" s="355"/>
      <c r="E525" s="323" t="s">
        <v>1455</v>
      </c>
    </row>
    <row r="526" spans="1:5" x14ac:dyDescent="0.2">
      <c r="A526" s="356" t="s">
        <v>1716</v>
      </c>
      <c r="B526" s="358" t="s">
        <v>1707</v>
      </c>
      <c r="C526" s="359"/>
      <c r="D526" s="362" t="s">
        <v>58</v>
      </c>
      <c r="E526" s="320" t="s">
        <v>1454</v>
      </c>
    </row>
    <row r="527" spans="1:5" x14ac:dyDescent="0.2">
      <c r="A527" s="364"/>
      <c r="B527" s="365"/>
      <c r="C527" s="366"/>
      <c r="D527" s="367"/>
      <c r="E527" s="321" t="s">
        <v>1455</v>
      </c>
    </row>
    <row r="528" spans="1:5" x14ac:dyDescent="0.2">
      <c r="A528" s="348" t="s">
        <v>1717</v>
      </c>
      <c r="B528" s="350" t="s">
        <v>1707</v>
      </c>
      <c r="C528" s="351"/>
      <c r="D528" s="354" t="s">
        <v>58</v>
      </c>
      <c r="E528" s="322" t="s">
        <v>1454</v>
      </c>
    </row>
    <row r="529" spans="1:5" x14ac:dyDescent="0.2">
      <c r="A529" s="349"/>
      <c r="B529" s="352"/>
      <c r="C529" s="353"/>
      <c r="D529" s="355"/>
      <c r="E529" s="323" t="s">
        <v>1455</v>
      </c>
    </row>
    <row r="530" spans="1:5" x14ac:dyDescent="0.2">
      <c r="A530" s="356" t="s">
        <v>1718</v>
      </c>
      <c r="B530" s="358" t="s">
        <v>1707</v>
      </c>
      <c r="C530" s="359"/>
      <c r="D530" s="362" t="s">
        <v>58</v>
      </c>
      <c r="E530" s="320" t="s">
        <v>1454</v>
      </c>
    </row>
    <row r="531" spans="1:5" x14ac:dyDescent="0.2">
      <c r="A531" s="364"/>
      <c r="B531" s="365"/>
      <c r="C531" s="366"/>
      <c r="D531" s="367"/>
      <c r="E531" s="321" t="s">
        <v>1455</v>
      </c>
    </row>
    <row r="532" spans="1:5" x14ac:dyDescent="0.2">
      <c r="A532" s="348" t="s">
        <v>1719</v>
      </c>
      <c r="B532" s="350" t="s">
        <v>1707</v>
      </c>
      <c r="C532" s="351"/>
      <c r="D532" s="354" t="s">
        <v>58</v>
      </c>
      <c r="E532" s="322" t="s">
        <v>1454</v>
      </c>
    </row>
    <row r="533" spans="1:5" x14ac:dyDescent="0.2">
      <c r="A533" s="349"/>
      <c r="B533" s="352"/>
      <c r="C533" s="353"/>
      <c r="D533" s="355"/>
      <c r="E533" s="323" t="s">
        <v>1455</v>
      </c>
    </row>
    <row r="534" spans="1:5" x14ac:dyDescent="0.2">
      <c r="A534" s="356" t="s">
        <v>1720</v>
      </c>
      <c r="B534" s="358" t="s">
        <v>1707</v>
      </c>
      <c r="C534" s="359"/>
      <c r="D534" s="362" t="s">
        <v>58</v>
      </c>
      <c r="E534" s="320" t="s">
        <v>1454</v>
      </c>
    </row>
    <row r="535" spans="1:5" x14ac:dyDescent="0.2">
      <c r="A535" s="364"/>
      <c r="B535" s="365"/>
      <c r="C535" s="366"/>
      <c r="D535" s="367"/>
      <c r="E535" s="321" t="s">
        <v>1455</v>
      </c>
    </row>
    <row r="536" spans="1:5" x14ac:dyDescent="0.2">
      <c r="A536" s="348" t="s">
        <v>1721</v>
      </c>
      <c r="B536" s="350" t="s">
        <v>1707</v>
      </c>
      <c r="C536" s="351"/>
      <c r="D536" s="354" t="s">
        <v>58</v>
      </c>
      <c r="E536" s="322" t="s">
        <v>1454</v>
      </c>
    </row>
    <row r="537" spans="1:5" x14ac:dyDescent="0.2">
      <c r="A537" s="349"/>
      <c r="B537" s="352"/>
      <c r="C537" s="353"/>
      <c r="D537" s="355"/>
      <c r="E537" s="323" t="s">
        <v>1455</v>
      </c>
    </row>
    <row r="538" spans="1:5" x14ac:dyDescent="0.2">
      <c r="A538" s="356" t="s">
        <v>1722</v>
      </c>
      <c r="B538" s="358" t="s">
        <v>1707</v>
      </c>
      <c r="C538" s="359"/>
      <c r="D538" s="362" t="s">
        <v>58</v>
      </c>
      <c r="E538" s="320" t="s">
        <v>1454</v>
      </c>
    </row>
    <row r="539" spans="1:5" x14ac:dyDescent="0.2">
      <c r="A539" s="364"/>
      <c r="B539" s="365"/>
      <c r="C539" s="366"/>
      <c r="D539" s="367"/>
      <c r="E539" s="321" t="s">
        <v>1455</v>
      </c>
    </row>
    <row r="540" spans="1:5" x14ac:dyDescent="0.2">
      <c r="A540" s="348" t="s">
        <v>1723</v>
      </c>
      <c r="B540" s="350" t="s">
        <v>1707</v>
      </c>
      <c r="C540" s="351"/>
      <c r="D540" s="354" t="s">
        <v>58</v>
      </c>
      <c r="E540" s="322" t="s">
        <v>1454</v>
      </c>
    </row>
    <row r="541" spans="1:5" x14ac:dyDescent="0.2">
      <c r="A541" s="349"/>
      <c r="B541" s="352"/>
      <c r="C541" s="353"/>
      <c r="D541" s="355"/>
      <c r="E541" s="323" t="s">
        <v>1455</v>
      </c>
    </row>
    <row r="542" spans="1:5" x14ac:dyDescent="0.2">
      <c r="A542" s="356" t="s">
        <v>1724</v>
      </c>
      <c r="B542" s="358" t="s">
        <v>1707</v>
      </c>
      <c r="C542" s="359"/>
      <c r="D542" s="362" t="s">
        <v>58</v>
      </c>
      <c r="E542" s="320" t="s">
        <v>1454</v>
      </c>
    </row>
    <row r="543" spans="1:5" x14ac:dyDescent="0.2">
      <c r="A543" s="364"/>
      <c r="B543" s="365"/>
      <c r="C543" s="366"/>
      <c r="D543" s="367"/>
      <c r="E543" s="321" t="s">
        <v>1455</v>
      </c>
    </row>
    <row r="544" spans="1:5" x14ac:dyDescent="0.2">
      <c r="A544" s="348" t="s">
        <v>1725</v>
      </c>
      <c r="B544" s="350" t="s">
        <v>1726</v>
      </c>
      <c r="C544" s="351"/>
      <c r="D544" s="354" t="s">
        <v>58</v>
      </c>
      <c r="E544" s="322" t="s">
        <v>1454</v>
      </c>
    </row>
    <row r="545" spans="1:5" x14ac:dyDescent="0.2">
      <c r="A545" s="349"/>
      <c r="B545" s="352"/>
      <c r="C545" s="353"/>
      <c r="D545" s="355"/>
      <c r="E545" s="323" t="s">
        <v>1455</v>
      </c>
    </row>
    <row r="546" spans="1:5" x14ac:dyDescent="0.2">
      <c r="A546" s="356" t="s">
        <v>1727</v>
      </c>
      <c r="B546" s="358" t="s">
        <v>1726</v>
      </c>
      <c r="C546" s="359"/>
      <c r="D546" s="362" t="s">
        <v>58</v>
      </c>
      <c r="E546" s="320" t="s">
        <v>1454</v>
      </c>
    </row>
    <row r="547" spans="1:5" x14ac:dyDescent="0.2">
      <c r="A547" s="364"/>
      <c r="B547" s="365"/>
      <c r="C547" s="366"/>
      <c r="D547" s="367"/>
      <c r="E547" s="321" t="s">
        <v>1455</v>
      </c>
    </row>
    <row r="548" spans="1:5" x14ac:dyDescent="0.2">
      <c r="A548" s="348" t="s">
        <v>1728</v>
      </c>
      <c r="B548" s="350" t="s">
        <v>1726</v>
      </c>
      <c r="C548" s="351"/>
      <c r="D548" s="354" t="s">
        <v>58</v>
      </c>
      <c r="E548" s="322" t="s">
        <v>1454</v>
      </c>
    </row>
    <row r="549" spans="1:5" x14ac:dyDescent="0.2">
      <c r="A549" s="349"/>
      <c r="B549" s="352"/>
      <c r="C549" s="353"/>
      <c r="D549" s="355"/>
      <c r="E549" s="323" t="s">
        <v>1455</v>
      </c>
    </row>
    <row r="550" spans="1:5" x14ac:dyDescent="0.2">
      <c r="A550" s="356" t="s">
        <v>1729</v>
      </c>
      <c r="B550" s="358" t="s">
        <v>1726</v>
      </c>
      <c r="C550" s="359"/>
      <c r="D550" s="362" t="s">
        <v>58</v>
      </c>
      <c r="E550" s="320" t="s">
        <v>1454</v>
      </c>
    </row>
    <row r="551" spans="1:5" x14ac:dyDescent="0.2">
      <c r="A551" s="364"/>
      <c r="B551" s="365"/>
      <c r="C551" s="366"/>
      <c r="D551" s="367"/>
      <c r="E551" s="321" t="s">
        <v>1455</v>
      </c>
    </row>
    <row r="552" spans="1:5" x14ac:dyDescent="0.2">
      <c r="A552" s="348" t="s">
        <v>1730</v>
      </c>
      <c r="B552" s="350" t="s">
        <v>1726</v>
      </c>
      <c r="C552" s="351"/>
      <c r="D552" s="354" t="s">
        <v>58</v>
      </c>
      <c r="E552" s="322" t="s">
        <v>1454</v>
      </c>
    </row>
    <row r="553" spans="1:5" x14ac:dyDescent="0.2">
      <c r="A553" s="349"/>
      <c r="B553" s="352"/>
      <c r="C553" s="353"/>
      <c r="D553" s="355"/>
      <c r="E553" s="323" t="s">
        <v>1455</v>
      </c>
    </row>
    <row r="554" spans="1:5" x14ac:dyDescent="0.2">
      <c r="A554" s="356" t="s">
        <v>1731</v>
      </c>
      <c r="B554" s="358" t="s">
        <v>1732</v>
      </c>
      <c r="C554" s="359"/>
      <c r="D554" s="362" t="s">
        <v>58</v>
      </c>
      <c r="E554" s="320" t="s">
        <v>1454</v>
      </c>
    </row>
    <row r="555" spans="1:5" x14ac:dyDescent="0.2">
      <c r="A555" s="364"/>
      <c r="B555" s="365"/>
      <c r="C555" s="366"/>
      <c r="D555" s="367"/>
      <c r="E555" s="321" t="s">
        <v>1455</v>
      </c>
    </row>
    <row r="556" spans="1:5" x14ac:dyDescent="0.2">
      <c r="A556" s="348" t="s">
        <v>1733</v>
      </c>
      <c r="B556" s="350" t="s">
        <v>1732</v>
      </c>
      <c r="C556" s="351"/>
      <c r="D556" s="354" t="s">
        <v>58</v>
      </c>
      <c r="E556" s="322" t="s">
        <v>1454</v>
      </c>
    </row>
    <row r="557" spans="1:5" x14ac:dyDescent="0.2">
      <c r="A557" s="349"/>
      <c r="B557" s="352"/>
      <c r="C557" s="353"/>
      <c r="D557" s="355"/>
      <c r="E557" s="323" t="s">
        <v>1455</v>
      </c>
    </row>
    <row r="558" spans="1:5" x14ac:dyDescent="0.2">
      <c r="A558" s="356" t="s">
        <v>1490</v>
      </c>
      <c r="B558" s="358" t="s">
        <v>1732</v>
      </c>
      <c r="C558" s="359"/>
      <c r="D558" s="362" t="s">
        <v>58</v>
      </c>
      <c r="E558" s="320" t="s">
        <v>1454</v>
      </c>
    </row>
    <row r="559" spans="1:5" x14ac:dyDescent="0.2">
      <c r="A559" s="364"/>
      <c r="B559" s="365"/>
      <c r="C559" s="366"/>
      <c r="D559" s="367"/>
      <c r="E559" s="321" t="s">
        <v>1455</v>
      </c>
    </row>
    <row r="560" spans="1:5" x14ac:dyDescent="0.2">
      <c r="A560" s="348" t="s">
        <v>1734</v>
      </c>
      <c r="B560" s="350" t="s">
        <v>1732</v>
      </c>
      <c r="C560" s="351"/>
      <c r="D560" s="354" t="s">
        <v>58</v>
      </c>
      <c r="E560" s="322" t="s">
        <v>1454</v>
      </c>
    </row>
    <row r="561" spans="1:5" x14ac:dyDescent="0.2">
      <c r="A561" s="349"/>
      <c r="B561" s="352"/>
      <c r="C561" s="353"/>
      <c r="D561" s="355"/>
      <c r="E561" s="323" t="s">
        <v>1455</v>
      </c>
    </row>
    <row r="562" spans="1:5" x14ac:dyDescent="0.2">
      <c r="A562" s="356" t="s">
        <v>1735</v>
      </c>
      <c r="B562" s="358" t="s">
        <v>1732</v>
      </c>
      <c r="C562" s="359"/>
      <c r="D562" s="362" t="s">
        <v>58</v>
      </c>
      <c r="E562" s="320" t="s">
        <v>1454</v>
      </c>
    </row>
    <row r="563" spans="1:5" x14ac:dyDescent="0.2">
      <c r="A563" s="364"/>
      <c r="B563" s="365"/>
      <c r="C563" s="366"/>
      <c r="D563" s="367"/>
      <c r="E563" s="321" t="s">
        <v>1455</v>
      </c>
    </row>
    <row r="564" spans="1:5" x14ac:dyDescent="0.2">
      <c r="A564" s="348" t="s">
        <v>1736</v>
      </c>
      <c r="B564" s="350" t="s">
        <v>1732</v>
      </c>
      <c r="C564" s="351"/>
      <c r="D564" s="354" t="s">
        <v>58</v>
      </c>
      <c r="E564" s="322" t="s">
        <v>1454</v>
      </c>
    </row>
    <row r="565" spans="1:5" x14ac:dyDescent="0.2">
      <c r="A565" s="349"/>
      <c r="B565" s="352"/>
      <c r="C565" s="353"/>
      <c r="D565" s="355"/>
      <c r="E565" s="323" t="s">
        <v>1455</v>
      </c>
    </row>
    <row r="566" spans="1:5" x14ac:dyDescent="0.2">
      <c r="A566" s="356" t="s">
        <v>1737</v>
      </c>
      <c r="B566" s="358" t="s">
        <v>1732</v>
      </c>
      <c r="C566" s="359"/>
      <c r="D566" s="362" t="s">
        <v>58</v>
      </c>
      <c r="E566" s="320" t="s">
        <v>1454</v>
      </c>
    </row>
    <row r="567" spans="1:5" x14ac:dyDescent="0.2">
      <c r="A567" s="364"/>
      <c r="B567" s="365"/>
      <c r="C567" s="366"/>
      <c r="D567" s="367"/>
      <c r="E567" s="321" t="s">
        <v>1455</v>
      </c>
    </row>
    <row r="568" spans="1:5" x14ac:dyDescent="0.2">
      <c r="A568" s="348" t="s">
        <v>1738</v>
      </c>
      <c r="B568" s="350" t="s">
        <v>1732</v>
      </c>
      <c r="C568" s="351"/>
      <c r="D568" s="354" t="s">
        <v>58</v>
      </c>
      <c r="E568" s="322" t="s">
        <v>1454</v>
      </c>
    </row>
    <row r="569" spans="1:5" x14ac:dyDescent="0.2">
      <c r="A569" s="349"/>
      <c r="B569" s="352"/>
      <c r="C569" s="353"/>
      <c r="D569" s="355"/>
      <c r="E569" s="323" t="s">
        <v>1455</v>
      </c>
    </row>
    <row r="570" spans="1:5" x14ac:dyDescent="0.2">
      <c r="A570" s="356" t="s">
        <v>1739</v>
      </c>
      <c r="B570" s="358" t="s">
        <v>1732</v>
      </c>
      <c r="C570" s="359"/>
      <c r="D570" s="362" t="s">
        <v>58</v>
      </c>
      <c r="E570" s="320" t="s">
        <v>1454</v>
      </c>
    </row>
    <row r="571" spans="1:5" x14ac:dyDescent="0.2">
      <c r="A571" s="364"/>
      <c r="B571" s="365"/>
      <c r="C571" s="366"/>
      <c r="D571" s="367"/>
      <c r="E571" s="321" t="s">
        <v>1455</v>
      </c>
    </row>
    <row r="572" spans="1:5" x14ac:dyDescent="0.2">
      <c r="A572" s="348" t="s">
        <v>1740</v>
      </c>
      <c r="B572" s="350" t="s">
        <v>1732</v>
      </c>
      <c r="C572" s="351"/>
      <c r="D572" s="354" t="s">
        <v>58</v>
      </c>
      <c r="E572" s="322" t="s">
        <v>1454</v>
      </c>
    </row>
    <row r="573" spans="1:5" x14ac:dyDescent="0.2">
      <c r="A573" s="349"/>
      <c r="B573" s="352"/>
      <c r="C573" s="353"/>
      <c r="D573" s="355"/>
      <c r="E573" s="323" t="s">
        <v>1455</v>
      </c>
    </row>
    <row r="574" spans="1:5" x14ac:dyDescent="0.2">
      <c r="A574" s="356" t="s">
        <v>1741</v>
      </c>
      <c r="B574" s="358" t="s">
        <v>1732</v>
      </c>
      <c r="C574" s="359"/>
      <c r="D574" s="362" t="s">
        <v>58</v>
      </c>
      <c r="E574" s="320" t="s">
        <v>1454</v>
      </c>
    </row>
    <row r="575" spans="1:5" x14ac:dyDescent="0.2">
      <c r="A575" s="364"/>
      <c r="B575" s="365"/>
      <c r="C575" s="366"/>
      <c r="D575" s="367"/>
      <c r="E575" s="321" t="s">
        <v>1455</v>
      </c>
    </row>
    <row r="576" spans="1:5" x14ac:dyDescent="0.2">
      <c r="A576" s="348" t="s">
        <v>1742</v>
      </c>
      <c r="B576" s="350" t="s">
        <v>1732</v>
      </c>
      <c r="C576" s="351"/>
      <c r="D576" s="354" t="s">
        <v>58</v>
      </c>
      <c r="E576" s="322" t="s">
        <v>1454</v>
      </c>
    </row>
    <row r="577" spans="1:5" x14ac:dyDescent="0.2">
      <c r="A577" s="349"/>
      <c r="B577" s="352"/>
      <c r="C577" s="353"/>
      <c r="D577" s="355"/>
      <c r="E577" s="323" t="s">
        <v>1455</v>
      </c>
    </row>
    <row r="578" spans="1:5" x14ac:dyDescent="0.2">
      <c r="A578" s="356" t="s">
        <v>1743</v>
      </c>
      <c r="B578" s="358" t="s">
        <v>1732</v>
      </c>
      <c r="C578" s="359"/>
      <c r="D578" s="362" t="s">
        <v>58</v>
      </c>
      <c r="E578" s="320" t="s">
        <v>1454</v>
      </c>
    </row>
    <row r="579" spans="1:5" x14ac:dyDescent="0.2">
      <c r="A579" s="364"/>
      <c r="B579" s="365"/>
      <c r="C579" s="366"/>
      <c r="D579" s="367"/>
      <c r="E579" s="321" t="s">
        <v>1455</v>
      </c>
    </row>
    <row r="580" spans="1:5" x14ac:dyDescent="0.2">
      <c r="A580" s="348" t="s">
        <v>1744</v>
      </c>
      <c r="B580" s="350" t="s">
        <v>1745</v>
      </c>
      <c r="C580" s="351"/>
      <c r="D580" s="354" t="s">
        <v>58</v>
      </c>
      <c r="E580" s="322" t="s">
        <v>1454</v>
      </c>
    </row>
    <row r="581" spans="1:5" x14ac:dyDescent="0.2">
      <c r="A581" s="349"/>
      <c r="B581" s="352"/>
      <c r="C581" s="353"/>
      <c r="D581" s="355"/>
      <c r="E581" s="323" t="s">
        <v>1455</v>
      </c>
    </row>
    <row r="582" spans="1:5" x14ac:dyDescent="0.2">
      <c r="A582" s="356" t="s">
        <v>1746</v>
      </c>
      <c r="B582" s="358" t="s">
        <v>1745</v>
      </c>
      <c r="C582" s="359"/>
      <c r="D582" s="362" t="s">
        <v>58</v>
      </c>
      <c r="E582" s="320" t="s">
        <v>1454</v>
      </c>
    </row>
    <row r="583" spans="1:5" x14ac:dyDescent="0.2">
      <c r="A583" s="364"/>
      <c r="B583" s="365"/>
      <c r="C583" s="366"/>
      <c r="D583" s="367"/>
      <c r="E583" s="321" t="s">
        <v>1455</v>
      </c>
    </row>
    <row r="584" spans="1:5" x14ac:dyDescent="0.2">
      <c r="A584" s="348" t="s">
        <v>1747</v>
      </c>
      <c r="B584" s="350" t="s">
        <v>1745</v>
      </c>
      <c r="C584" s="351"/>
      <c r="D584" s="354" t="s">
        <v>58</v>
      </c>
      <c r="E584" s="322" t="s">
        <v>1454</v>
      </c>
    </row>
    <row r="585" spans="1:5" x14ac:dyDescent="0.2">
      <c r="A585" s="349"/>
      <c r="B585" s="352"/>
      <c r="C585" s="353"/>
      <c r="D585" s="355"/>
      <c r="E585" s="323" t="s">
        <v>1455</v>
      </c>
    </row>
    <row r="586" spans="1:5" x14ac:dyDescent="0.2">
      <c r="A586" s="356" t="s">
        <v>1748</v>
      </c>
      <c r="B586" s="358" t="s">
        <v>1745</v>
      </c>
      <c r="C586" s="359"/>
      <c r="D586" s="362" t="s">
        <v>58</v>
      </c>
      <c r="E586" s="320" t="s">
        <v>1454</v>
      </c>
    </row>
    <row r="587" spans="1:5" x14ac:dyDescent="0.2">
      <c r="A587" s="364"/>
      <c r="B587" s="365"/>
      <c r="C587" s="366"/>
      <c r="D587" s="367"/>
      <c r="E587" s="321" t="s">
        <v>1455</v>
      </c>
    </row>
    <row r="588" spans="1:5" x14ac:dyDescent="0.2">
      <c r="A588" s="348" t="s">
        <v>1749</v>
      </c>
      <c r="B588" s="350" t="s">
        <v>1745</v>
      </c>
      <c r="C588" s="351"/>
      <c r="D588" s="354" t="s">
        <v>58</v>
      </c>
      <c r="E588" s="322" t="s">
        <v>1454</v>
      </c>
    </row>
    <row r="589" spans="1:5" x14ac:dyDescent="0.2">
      <c r="A589" s="349"/>
      <c r="B589" s="352"/>
      <c r="C589" s="353"/>
      <c r="D589" s="355"/>
      <c r="E589" s="323" t="s">
        <v>1455</v>
      </c>
    </row>
    <row r="590" spans="1:5" x14ac:dyDescent="0.2">
      <c r="A590" s="356" t="s">
        <v>1750</v>
      </c>
      <c r="B590" s="358" t="s">
        <v>1745</v>
      </c>
      <c r="C590" s="359"/>
      <c r="D590" s="362" t="s">
        <v>58</v>
      </c>
      <c r="E590" s="320" t="s">
        <v>1454</v>
      </c>
    </row>
    <row r="591" spans="1:5" x14ac:dyDescent="0.2">
      <c r="A591" s="364"/>
      <c r="B591" s="365"/>
      <c r="C591" s="366"/>
      <c r="D591" s="367"/>
      <c r="E591" s="321" t="s">
        <v>1455</v>
      </c>
    </row>
    <row r="592" spans="1:5" x14ac:dyDescent="0.2">
      <c r="A592" s="348" t="s">
        <v>1751</v>
      </c>
      <c r="B592" s="350" t="s">
        <v>1745</v>
      </c>
      <c r="C592" s="351"/>
      <c r="D592" s="354" t="s">
        <v>58</v>
      </c>
      <c r="E592" s="322" t="s">
        <v>1454</v>
      </c>
    </row>
    <row r="593" spans="1:5" x14ac:dyDescent="0.2">
      <c r="A593" s="349"/>
      <c r="B593" s="352"/>
      <c r="C593" s="353"/>
      <c r="D593" s="355"/>
      <c r="E593" s="323" t="s">
        <v>1455</v>
      </c>
    </row>
    <row r="594" spans="1:5" x14ac:dyDescent="0.2">
      <c r="A594" s="356" t="s">
        <v>1752</v>
      </c>
      <c r="B594" s="358" t="s">
        <v>1753</v>
      </c>
      <c r="C594" s="359"/>
      <c r="D594" s="362" t="s">
        <v>58</v>
      </c>
      <c r="E594" s="320" t="s">
        <v>1454</v>
      </c>
    </row>
    <row r="595" spans="1:5" x14ac:dyDescent="0.2">
      <c r="A595" s="364"/>
      <c r="B595" s="365"/>
      <c r="C595" s="366"/>
      <c r="D595" s="367"/>
      <c r="E595" s="321" t="s">
        <v>1455</v>
      </c>
    </row>
    <row r="596" spans="1:5" x14ac:dyDescent="0.2">
      <c r="A596" s="348" t="s">
        <v>1754</v>
      </c>
      <c r="B596" s="350" t="s">
        <v>1753</v>
      </c>
      <c r="C596" s="351"/>
      <c r="D596" s="354" t="s">
        <v>58</v>
      </c>
      <c r="E596" s="322" t="s">
        <v>1454</v>
      </c>
    </row>
    <row r="597" spans="1:5" x14ac:dyDescent="0.2">
      <c r="A597" s="349"/>
      <c r="B597" s="352"/>
      <c r="C597" s="353"/>
      <c r="D597" s="355"/>
      <c r="E597" s="323" t="s">
        <v>1455</v>
      </c>
    </row>
    <row r="598" spans="1:5" x14ac:dyDescent="0.2">
      <c r="A598" s="356" t="s">
        <v>1755</v>
      </c>
      <c r="B598" s="358" t="s">
        <v>1753</v>
      </c>
      <c r="C598" s="359"/>
      <c r="D598" s="362" t="s">
        <v>58</v>
      </c>
      <c r="E598" s="320" t="s">
        <v>1454</v>
      </c>
    </row>
    <row r="599" spans="1:5" x14ac:dyDescent="0.2">
      <c r="A599" s="364"/>
      <c r="B599" s="365"/>
      <c r="C599" s="366"/>
      <c r="D599" s="367"/>
      <c r="E599" s="321" t="s">
        <v>1455</v>
      </c>
    </row>
    <row r="600" spans="1:5" x14ac:dyDescent="0.2">
      <c r="A600" s="348" t="s">
        <v>1756</v>
      </c>
      <c r="B600" s="350" t="s">
        <v>1753</v>
      </c>
      <c r="C600" s="351"/>
      <c r="D600" s="354" t="s">
        <v>58</v>
      </c>
      <c r="E600" s="322" t="s">
        <v>1454</v>
      </c>
    </row>
    <row r="601" spans="1:5" x14ac:dyDescent="0.2">
      <c r="A601" s="349"/>
      <c r="B601" s="352"/>
      <c r="C601" s="353"/>
      <c r="D601" s="355"/>
      <c r="E601" s="323" t="s">
        <v>1455</v>
      </c>
    </row>
    <row r="602" spans="1:5" x14ac:dyDescent="0.2">
      <c r="A602" s="356" t="s">
        <v>1757</v>
      </c>
      <c r="B602" s="358" t="s">
        <v>1753</v>
      </c>
      <c r="C602" s="359"/>
      <c r="D602" s="362" t="s">
        <v>58</v>
      </c>
      <c r="E602" s="320" t="s">
        <v>1454</v>
      </c>
    </row>
    <row r="603" spans="1:5" x14ac:dyDescent="0.2">
      <c r="A603" s="364"/>
      <c r="B603" s="365"/>
      <c r="C603" s="366"/>
      <c r="D603" s="367"/>
      <c r="E603" s="321" t="s">
        <v>1455</v>
      </c>
    </row>
    <row r="604" spans="1:5" x14ac:dyDescent="0.2">
      <c r="A604" s="348" t="s">
        <v>1758</v>
      </c>
      <c r="B604" s="350" t="s">
        <v>1753</v>
      </c>
      <c r="C604" s="351"/>
      <c r="D604" s="354" t="s">
        <v>58</v>
      </c>
      <c r="E604" s="322" t="s">
        <v>1454</v>
      </c>
    </row>
    <row r="605" spans="1:5" x14ac:dyDescent="0.2">
      <c r="A605" s="349"/>
      <c r="B605" s="352"/>
      <c r="C605" s="353"/>
      <c r="D605" s="355"/>
      <c r="E605" s="323" t="s">
        <v>1455</v>
      </c>
    </row>
    <row r="606" spans="1:5" x14ac:dyDescent="0.2">
      <c r="A606" s="356" t="s">
        <v>1759</v>
      </c>
      <c r="B606" s="358" t="s">
        <v>1753</v>
      </c>
      <c r="C606" s="359"/>
      <c r="D606" s="362" t="s">
        <v>58</v>
      </c>
      <c r="E606" s="320" t="s">
        <v>1454</v>
      </c>
    </row>
    <row r="607" spans="1:5" x14ac:dyDescent="0.2">
      <c r="A607" s="364"/>
      <c r="B607" s="365"/>
      <c r="C607" s="366"/>
      <c r="D607" s="367"/>
      <c r="E607" s="321" t="s">
        <v>1455</v>
      </c>
    </row>
    <row r="608" spans="1:5" x14ac:dyDescent="0.2">
      <c r="A608" s="348" t="s">
        <v>1760</v>
      </c>
      <c r="B608" s="350" t="s">
        <v>1753</v>
      </c>
      <c r="C608" s="351"/>
      <c r="D608" s="354" t="s">
        <v>58</v>
      </c>
      <c r="E608" s="322" t="s">
        <v>1454</v>
      </c>
    </row>
    <row r="609" spans="1:5" x14ac:dyDescent="0.2">
      <c r="A609" s="349"/>
      <c r="B609" s="352"/>
      <c r="C609" s="353"/>
      <c r="D609" s="355"/>
      <c r="E609" s="323" t="s">
        <v>1455</v>
      </c>
    </row>
    <row r="610" spans="1:5" x14ac:dyDescent="0.2">
      <c r="A610" s="356" t="s">
        <v>1761</v>
      </c>
      <c r="B610" s="358" t="s">
        <v>1753</v>
      </c>
      <c r="C610" s="359"/>
      <c r="D610" s="362" t="s">
        <v>58</v>
      </c>
      <c r="E610" s="320" t="s">
        <v>1454</v>
      </c>
    </row>
    <row r="611" spans="1:5" x14ac:dyDescent="0.2">
      <c r="A611" s="364"/>
      <c r="B611" s="365"/>
      <c r="C611" s="366"/>
      <c r="D611" s="367"/>
      <c r="E611" s="321" t="s">
        <v>1455</v>
      </c>
    </row>
    <row r="612" spans="1:5" x14ac:dyDescent="0.2">
      <c r="A612" s="348" t="s">
        <v>1762</v>
      </c>
      <c r="B612" s="350" t="s">
        <v>1753</v>
      </c>
      <c r="C612" s="351"/>
      <c r="D612" s="354" t="s">
        <v>58</v>
      </c>
      <c r="E612" s="322" t="s">
        <v>1454</v>
      </c>
    </row>
    <row r="613" spans="1:5" x14ac:dyDescent="0.2">
      <c r="A613" s="349"/>
      <c r="B613" s="352"/>
      <c r="C613" s="353"/>
      <c r="D613" s="355"/>
      <c r="E613" s="323" t="s">
        <v>1455</v>
      </c>
    </row>
    <row r="614" spans="1:5" x14ac:dyDescent="0.2">
      <c r="A614" s="356" t="s">
        <v>1763</v>
      </c>
      <c r="B614" s="358" t="s">
        <v>1753</v>
      </c>
      <c r="C614" s="359"/>
      <c r="D614" s="362" t="s">
        <v>58</v>
      </c>
      <c r="E614" s="320" t="s">
        <v>1454</v>
      </c>
    </row>
    <row r="615" spans="1:5" x14ac:dyDescent="0.2">
      <c r="A615" s="364"/>
      <c r="B615" s="365"/>
      <c r="C615" s="366"/>
      <c r="D615" s="367"/>
      <c r="E615" s="321" t="s">
        <v>1455</v>
      </c>
    </row>
    <row r="616" spans="1:5" x14ac:dyDescent="0.2">
      <c r="A616" s="348" t="s">
        <v>1764</v>
      </c>
      <c r="B616" s="350" t="s">
        <v>1753</v>
      </c>
      <c r="C616" s="351"/>
      <c r="D616" s="354" t="s">
        <v>58</v>
      </c>
      <c r="E616" s="322" t="s">
        <v>1454</v>
      </c>
    </row>
    <row r="617" spans="1:5" x14ac:dyDescent="0.2">
      <c r="A617" s="349"/>
      <c r="B617" s="352"/>
      <c r="C617" s="353"/>
      <c r="D617" s="355"/>
      <c r="E617" s="323" t="s">
        <v>1455</v>
      </c>
    </row>
    <row r="618" spans="1:5" x14ac:dyDescent="0.2">
      <c r="A618" s="356" t="s">
        <v>1765</v>
      </c>
      <c r="B618" s="358" t="s">
        <v>1766</v>
      </c>
      <c r="C618" s="359"/>
      <c r="D618" s="362" t="s">
        <v>58</v>
      </c>
      <c r="E618" s="320" t="s">
        <v>1454</v>
      </c>
    </row>
    <row r="619" spans="1:5" x14ac:dyDescent="0.2">
      <c r="A619" s="364"/>
      <c r="B619" s="365"/>
      <c r="C619" s="366"/>
      <c r="D619" s="367"/>
      <c r="E619" s="321" t="s">
        <v>1455</v>
      </c>
    </row>
    <row r="620" spans="1:5" x14ac:dyDescent="0.2">
      <c r="A620" s="348" t="s">
        <v>1767</v>
      </c>
      <c r="B620" s="350" t="s">
        <v>1766</v>
      </c>
      <c r="C620" s="351"/>
      <c r="D620" s="354" t="s">
        <v>58</v>
      </c>
      <c r="E620" s="322" t="s">
        <v>1454</v>
      </c>
    </row>
    <row r="621" spans="1:5" x14ac:dyDescent="0.2">
      <c r="A621" s="349"/>
      <c r="B621" s="352"/>
      <c r="C621" s="353"/>
      <c r="D621" s="355"/>
      <c r="E621" s="323" t="s">
        <v>1455</v>
      </c>
    </row>
    <row r="622" spans="1:5" x14ac:dyDescent="0.2">
      <c r="A622" s="356" t="s">
        <v>1768</v>
      </c>
      <c r="B622" s="358" t="s">
        <v>1766</v>
      </c>
      <c r="C622" s="359"/>
      <c r="D622" s="362" t="s">
        <v>58</v>
      </c>
      <c r="E622" s="320" t="s">
        <v>1454</v>
      </c>
    </row>
    <row r="623" spans="1:5" x14ac:dyDescent="0.2">
      <c r="A623" s="364"/>
      <c r="B623" s="365"/>
      <c r="C623" s="366"/>
      <c r="D623" s="367"/>
      <c r="E623" s="321" t="s">
        <v>1455</v>
      </c>
    </row>
    <row r="624" spans="1:5" x14ac:dyDescent="0.2">
      <c r="A624" s="348" t="s">
        <v>1769</v>
      </c>
      <c r="B624" s="350" t="s">
        <v>1766</v>
      </c>
      <c r="C624" s="351"/>
      <c r="D624" s="354" t="s">
        <v>58</v>
      </c>
      <c r="E624" s="322" t="s">
        <v>1454</v>
      </c>
    </row>
    <row r="625" spans="1:5" x14ac:dyDescent="0.2">
      <c r="A625" s="349"/>
      <c r="B625" s="352"/>
      <c r="C625" s="353"/>
      <c r="D625" s="355"/>
      <c r="E625" s="323" t="s">
        <v>1455</v>
      </c>
    </row>
    <row r="626" spans="1:5" x14ac:dyDescent="0.2">
      <c r="A626" s="356" t="s">
        <v>1770</v>
      </c>
      <c r="B626" s="358" t="s">
        <v>1771</v>
      </c>
      <c r="C626" s="359"/>
      <c r="D626" s="362" t="s">
        <v>58</v>
      </c>
      <c r="E626" s="320" t="s">
        <v>1454</v>
      </c>
    </row>
    <row r="627" spans="1:5" x14ac:dyDescent="0.2">
      <c r="A627" s="364"/>
      <c r="B627" s="365"/>
      <c r="C627" s="366"/>
      <c r="D627" s="367"/>
      <c r="E627" s="321" t="s">
        <v>1455</v>
      </c>
    </row>
    <row r="628" spans="1:5" x14ac:dyDescent="0.2">
      <c r="A628" s="348" t="s">
        <v>1772</v>
      </c>
      <c r="B628" s="350" t="s">
        <v>1771</v>
      </c>
      <c r="C628" s="351"/>
      <c r="D628" s="354" t="s">
        <v>58</v>
      </c>
      <c r="E628" s="322" t="s">
        <v>1454</v>
      </c>
    </row>
    <row r="629" spans="1:5" x14ac:dyDescent="0.2">
      <c r="A629" s="349"/>
      <c r="B629" s="352"/>
      <c r="C629" s="353"/>
      <c r="D629" s="355"/>
      <c r="E629" s="323" t="s">
        <v>1455</v>
      </c>
    </row>
    <row r="630" spans="1:5" x14ac:dyDescent="0.2">
      <c r="A630" s="356" t="s">
        <v>1773</v>
      </c>
      <c r="B630" s="358" t="s">
        <v>1771</v>
      </c>
      <c r="C630" s="359"/>
      <c r="D630" s="362" t="s">
        <v>58</v>
      </c>
      <c r="E630" s="320" t="s">
        <v>1454</v>
      </c>
    </row>
    <row r="631" spans="1:5" x14ac:dyDescent="0.2">
      <c r="A631" s="364"/>
      <c r="B631" s="365"/>
      <c r="C631" s="366"/>
      <c r="D631" s="367"/>
      <c r="E631" s="321" t="s">
        <v>1455</v>
      </c>
    </row>
    <row r="632" spans="1:5" x14ac:dyDescent="0.2">
      <c r="A632" s="348" t="s">
        <v>1774</v>
      </c>
      <c r="B632" s="350" t="s">
        <v>1771</v>
      </c>
      <c r="C632" s="351"/>
      <c r="D632" s="354" t="s">
        <v>58</v>
      </c>
      <c r="E632" s="322" t="s">
        <v>1454</v>
      </c>
    </row>
    <row r="633" spans="1:5" x14ac:dyDescent="0.2">
      <c r="A633" s="349"/>
      <c r="B633" s="352"/>
      <c r="C633" s="353"/>
      <c r="D633" s="355"/>
      <c r="E633" s="323" t="s">
        <v>1455</v>
      </c>
    </row>
    <row r="634" spans="1:5" x14ac:dyDescent="0.2">
      <c r="A634" s="356" t="s">
        <v>1775</v>
      </c>
      <c r="B634" s="358" t="s">
        <v>1771</v>
      </c>
      <c r="C634" s="359"/>
      <c r="D634" s="362" t="s">
        <v>58</v>
      </c>
      <c r="E634" s="320" t="s">
        <v>1454</v>
      </c>
    </row>
    <row r="635" spans="1:5" x14ac:dyDescent="0.2">
      <c r="A635" s="364"/>
      <c r="B635" s="365"/>
      <c r="C635" s="366"/>
      <c r="D635" s="367"/>
      <c r="E635" s="321" t="s">
        <v>1455</v>
      </c>
    </row>
    <row r="636" spans="1:5" x14ac:dyDescent="0.2">
      <c r="A636" s="348" t="s">
        <v>1776</v>
      </c>
      <c r="B636" s="350" t="s">
        <v>1771</v>
      </c>
      <c r="C636" s="351"/>
      <c r="D636" s="354" t="s">
        <v>58</v>
      </c>
      <c r="E636" s="322" t="s">
        <v>1454</v>
      </c>
    </row>
    <row r="637" spans="1:5" x14ac:dyDescent="0.2">
      <c r="A637" s="349"/>
      <c r="B637" s="352"/>
      <c r="C637" s="353"/>
      <c r="D637" s="355"/>
      <c r="E637" s="323" t="s">
        <v>1455</v>
      </c>
    </row>
    <row r="638" spans="1:5" x14ac:dyDescent="0.2">
      <c r="A638" s="356" t="s">
        <v>1777</v>
      </c>
      <c r="B638" s="358" t="s">
        <v>1778</v>
      </c>
      <c r="C638" s="359"/>
      <c r="D638" s="362" t="s">
        <v>58</v>
      </c>
      <c r="E638" s="320" t="s">
        <v>1454</v>
      </c>
    </row>
    <row r="639" spans="1:5" x14ac:dyDescent="0.2">
      <c r="A639" s="364"/>
      <c r="B639" s="365"/>
      <c r="C639" s="366"/>
      <c r="D639" s="367"/>
      <c r="E639" s="321" t="s">
        <v>1455</v>
      </c>
    </row>
    <row r="640" spans="1:5" x14ac:dyDescent="0.2">
      <c r="A640" s="348" t="s">
        <v>1779</v>
      </c>
      <c r="B640" s="350" t="s">
        <v>1778</v>
      </c>
      <c r="C640" s="351"/>
      <c r="D640" s="354" t="s">
        <v>58</v>
      </c>
      <c r="E640" s="322" t="s">
        <v>1454</v>
      </c>
    </row>
    <row r="641" spans="1:5" x14ac:dyDescent="0.2">
      <c r="A641" s="349"/>
      <c r="B641" s="352"/>
      <c r="C641" s="353"/>
      <c r="D641" s="355"/>
      <c r="E641" s="323" t="s">
        <v>1455</v>
      </c>
    </row>
    <row r="642" spans="1:5" x14ac:dyDescent="0.2">
      <c r="A642" s="356" t="s">
        <v>1780</v>
      </c>
      <c r="B642" s="358" t="s">
        <v>1778</v>
      </c>
      <c r="C642" s="359"/>
      <c r="D642" s="362" t="s">
        <v>58</v>
      </c>
      <c r="E642" s="320" t="s">
        <v>1454</v>
      </c>
    </row>
    <row r="643" spans="1:5" x14ac:dyDescent="0.2">
      <c r="A643" s="364"/>
      <c r="B643" s="365"/>
      <c r="C643" s="366"/>
      <c r="D643" s="367"/>
      <c r="E643" s="321" t="s">
        <v>1455</v>
      </c>
    </row>
    <row r="644" spans="1:5" x14ac:dyDescent="0.2">
      <c r="A644" s="348" t="s">
        <v>1781</v>
      </c>
      <c r="B644" s="350" t="s">
        <v>1778</v>
      </c>
      <c r="C644" s="351"/>
      <c r="D644" s="354" t="s">
        <v>58</v>
      </c>
      <c r="E644" s="322" t="s">
        <v>1454</v>
      </c>
    </row>
    <row r="645" spans="1:5" x14ac:dyDescent="0.2">
      <c r="A645" s="349"/>
      <c r="B645" s="352"/>
      <c r="C645" s="353"/>
      <c r="D645" s="355"/>
      <c r="E645" s="323" t="s">
        <v>1455</v>
      </c>
    </row>
    <row r="646" spans="1:5" x14ac:dyDescent="0.2">
      <c r="A646" s="356" t="s">
        <v>1782</v>
      </c>
      <c r="B646" s="358" t="s">
        <v>1778</v>
      </c>
      <c r="C646" s="359"/>
      <c r="D646" s="362" t="s">
        <v>58</v>
      </c>
      <c r="E646" s="320" t="s">
        <v>1454</v>
      </c>
    </row>
    <row r="647" spans="1:5" x14ac:dyDescent="0.2">
      <c r="A647" s="364"/>
      <c r="B647" s="365"/>
      <c r="C647" s="366"/>
      <c r="D647" s="367"/>
      <c r="E647" s="321" t="s">
        <v>1455</v>
      </c>
    </row>
    <row r="648" spans="1:5" x14ac:dyDescent="0.2">
      <c r="A648" s="348" t="s">
        <v>1783</v>
      </c>
      <c r="B648" s="350" t="s">
        <v>1778</v>
      </c>
      <c r="C648" s="351"/>
      <c r="D648" s="354" t="s">
        <v>58</v>
      </c>
      <c r="E648" s="322" t="s">
        <v>1454</v>
      </c>
    </row>
    <row r="649" spans="1:5" x14ac:dyDescent="0.2">
      <c r="A649" s="349"/>
      <c r="B649" s="352"/>
      <c r="C649" s="353"/>
      <c r="D649" s="355"/>
      <c r="E649" s="323" t="s">
        <v>1455</v>
      </c>
    </row>
    <row r="650" spans="1:5" x14ac:dyDescent="0.2">
      <c r="A650" s="356" t="s">
        <v>1784</v>
      </c>
      <c r="B650" s="358" t="s">
        <v>1778</v>
      </c>
      <c r="C650" s="359"/>
      <c r="D650" s="362" t="s">
        <v>58</v>
      </c>
      <c r="E650" s="320" t="s">
        <v>1454</v>
      </c>
    </row>
    <row r="651" spans="1:5" x14ac:dyDescent="0.2">
      <c r="A651" s="364"/>
      <c r="B651" s="365"/>
      <c r="C651" s="366"/>
      <c r="D651" s="367"/>
      <c r="E651" s="321" t="s">
        <v>1455</v>
      </c>
    </row>
    <row r="652" spans="1:5" x14ac:dyDescent="0.2">
      <c r="A652" s="348" t="s">
        <v>1785</v>
      </c>
      <c r="B652" s="350" t="s">
        <v>1778</v>
      </c>
      <c r="C652" s="351"/>
      <c r="D652" s="354" t="s">
        <v>58</v>
      </c>
      <c r="E652" s="322" t="s">
        <v>1454</v>
      </c>
    </row>
    <row r="653" spans="1:5" x14ac:dyDescent="0.2">
      <c r="A653" s="349"/>
      <c r="B653" s="352"/>
      <c r="C653" s="353"/>
      <c r="D653" s="355"/>
      <c r="E653" s="323" t="s">
        <v>1455</v>
      </c>
    </row>
    <row r="654" spans="1:5" x14ac:dyDescent="0.2">
      <c r="A654" s="356" t="s">
        <v>1786</v>
      </c>
      <c r="B654" s="358" t="s">
        <v>1787</v>
      </c>
      <c r="C654" s="359"/>
      <c r="D654" s="362" t="s">
        <v>58</v>
      </c>
      <c r="E654" s="320" t="s">
        <v>1454</v>
      </c>
    </row>
    <row r="655" spans="1:5" x14ac:dyDescent="0.2">
      <c r="A655" s="364"/>
      <c r="B655" s="365"/>
      <c r="C655" s="366"/>
      <c r="D655" s="367"/>
      <c r="E655" s="321" t="s">
        <v>1455</v>
      </c>
    </row>
    <row r="656" spans="1:5" x14ac:dyDescent="0.2">
      <c r="A656" s="348" t="s">
        <v>1788</v>
      </c>
      <c r="B656" s="350" t="s">
        <v>1787</v>
      </c>
      <c r="C656" s="351"/>
      <c r="D656" s="354" t="s">
        <v>58</v>
      </c>
      <c r="E656" s="322" t="s">
        <v>1454</v>
      </c>
    </row>
    <row r="657" spans="1:5" x14ac:dyDescent="0.2">
      <c r="A657" s="349"/>
      <c r="B657" s="352"/>
      <c r="C657" s="353"/>
      <c r="D657" s="355"/>
      <c r="E657" s="323" t="s">
        <v>1455</v>
      </c>
    </row>
    <row r="658" spans="1:5" x14ac:dyDescent="0.2">
      <c r="A658" s="356" t="s">
        <v>1789</v>
      </c>
      <c r="B658" s="358" t="s">
        <v>1787</v>
      </c>
      <c r="C658" s="359"/>
      <c r="D658" s="362" t="s">
        <v>58</v>
      </c>
      <c r="E658" s="320" t="s">
        <v>1454</v>
      </c>
    </row>
    <row r="659" spans="1:5" x14ac:dyDescent="0.2">
      <c r="A659" s="364"/>
      <c r="B659" s="365"/>
      <c r="C659" s="366"/>
      <c r="D659" s="367"/>
      <c r="E659" s="321" t="s">
        <v>1455</v>
      </c>
    </row>
    <row r="660" spans="1:5" x14ac:dyDescent="0.2">
      <c r="A660" s="348" t="s">
        <v>1481</v>
      </c>
      <c r="B660" s="350" t="s">
        <v>1787</v>
      </c>
      <c r="C660" s="351"/>
      <c r="D660" s="354" t="s">
        <v>58</v>
      </c>
      <c r="E660" s="322" t="s">
        <v>1454</v>
      </c>
    </row>
    <row r="661" spans="1:5" x14ac:dyDescent="0.2">
      <c r="A661" s="349"/>
      <c r="B661" s="352"/>
      <c r="C661" s="353"/>
      <c r="D661" s="355"/>
      <c r="E661" s="323" t="s">
        <v>1455</v>
      </c>
    </row>
    <row r="662" spans="1:5" x14ac:dyDescent="0.2">
      <c r="A662" s="356" t="s">
        <v>1790</v>
      </c>
      <c r="B662" s="358" t="s">
        <v>1787</v>
      </c>
      <c r="C662" s="359"/>
      <c r="D662" s="362" t="s">
        <v>58</v>
      </c>
      <c r="E662" s="320" t="s">
        <v>1454</v>
      </c>
    </row>
    <row r="663" spans="1:5" x14ac:dyDescent="0.2">
      <c r="A663" s="364"/>
      <c r="B663" s="365"/>
      <c r="C663" s="366"/>
      <c r="D663" s="367"/>
      <c r="E663" s="321" t="s">
        <v>1455</v>
      </c>
    </row>
    <row r="664" spans="1:5" x14ac:dyDescent="0.2">
      <c r="A664" s="348" t="s">
        <v>1791</v>
      </c>
      <c r="B664" s="350" t="s">
        <v>1787</v>
      </c>
      <c r="C664" s="351"/>
      <c r="D664" s="354" t="s">
        <v>58</v>
      </c>
      <c r="E664" s="322" t="s">
        <v>1454</v>
      </c>
    </row>
    <row r="665" spans="1:5" x14ac:dyDescent="0.2">
      <c r="A665" s="349"/>
      <c r="B665" s="352"/>
      <c r="C665" s="353"/>
      <c r="D665" s="355"/>
      <c r="E665" s="323" t="s">
        <v>1455</v>
      </c>
    </row>
    <row r="666" spans="1:5" x14ac:dyDescent="0.2">
      <c r="A666" s="356" t="s">
        <v>1792</v>
      </c>
      <c r="B666" s="358" t="s">
        <v>1787</v>
      </c>
      <c r="C666" s="359"/>
      <c r="D666" s="362" t="s">
        <v>58</v>
      </c>
      <c r="E666" s="320" t="s">
        <v>1454</v>
      </c>
    </row>
    <row r="667" spans="1:5" x14ac:dyDescent="0.2">
      <c r="A667" s="364"/>
      <c r="B667" s="365"/>
      <c r="C667" s="366"/>
      <c r="D667" s="367"/>
      <c r="E667" s="321" t="s">
        <v>1455</v>
      </c>
    </row>
    <row r="668" spans="1:5" x14ac:dyDescent="0.2">
      <c r="A668" s="348" t="s">
        <v>1793</v>
      </c>
      <c r="B668" s="350" t="s">
        <v>1787</v>
      </c>
      <c r="C668" s="351"/>
      <c r="D668" s="354" t="s">
        <v>58</v>
      </c>
      <c r="E668" s="322" t="s">
        <v>1454</v>
      </c>
    </row>
    <row r="669" spans="1:5" x14ac:dyDescent="0.2">
      <c r="A669" s="349"/>
      <c r="B669" s="352"/>
      <c r="C669" s="353"/>
      <c r="D669" s="355"/>
      <c r="E669" s="323" t="s">
        <v>1455</v>
      </c>
    </row>
    <row r="670" spans="1:5" x14ac:dyDescent="0.2">
      <c r="A670" s="356" t="s">
        <v>1794</v>
      </c>
      <c r="B670" s="358" t="s">
        <v>1787</v>
      </c>
      <c r="C670" s="359"/>
      <c r="D670" s="362" t="s">
        <v>58</v>
      </c>
      <c r="E670" s="320" t="s">
        <v>1454</v>
      </c>
    </row>
    <row r="671" spans="1:5" x14ac:dyDescent="0.2">
      <c r="A671" s="364"/>
      <c r="B671" s="365"/>
      <c r="C671" s="366"/>
      <c r="D671" s="367"/>
      <c r="E671" s="321" t="s">
        <v>1455</v>
      </c>
    </row>
    <row r="672" spans="1:5" x14ac:dyDescent="0.2">
      <c r="A672" s="348" t="s">
        <v>1795</v>
      </c>
      <c r="B672" s="350" t="s">
        <v>1787</v>
      </c>
      <c r="C672" s="351"/>
      <c r="D672" s="354" t="s">
        <v>58</v>
      </c>
      <c r="E672" s="322" t="s">
        <v>1454</v>
      </c>
    </row>
    <row r="673" spans="1:5" x14ac:dyDescent="0.2">
      <c r="A673" s="349"/>
      <c r="B673" s="352"/>
      <c r="C673" s="353"/>
      <c r="D673" s="355"/>
      <c r="E673" s="323" t="s">
        <v>1455</v>
      </c>
    </row>
    <row r="674" spans="1:5" x14ac:dyDescent="0.2">
      <c r="A674" s="356" t="s">
        <v>1796</v>
      </c>
      <c r="B674" s="358" t="s">
        <v>1787</v>
      </c>
      <c r="C674" s="359"/>
      <c r="D674" s="362" t="s">
        <v>58</v>
      </c>
      <c r="E674" s="320" t="s">
        <v>1454</v>
      </c>
    </row>
    <row r="675" spans="1:5" x14ac:dyDescent="0.2">
      <c r="A675" s="364"/>
      <c r="B675" s="365"/>
      <c r="C675" s="366"/>
      <c r="D675" s="367"/>
      <c r="E675" s="321" t="s">
        <v>1455</v>
      </c>
    </row>
    <row r="676" spans="1:5" x14ac:dyDescent="0.2">
      <c r="A676" s="348" t="s">
        <v>1797</v>
      </c>
      <c r="B676" s="350" t="s">
        <v>1787</v>
      </c>
      <c r="C676" s="351"/>
      <c r="D676" s="354" t="s">
        <v>58</v>
      </c>
      <c r="E676" s="322" t="s">
        <v>1454</v>
      </c>
    </row>
    <row r="677" spans="1:5" x14ac:dyDescent="0.2">
      <c r="A677" s="349"/>
      <c r="B677" s="352"/>
      <c r="C677" s="353"/>
      <c r="D677" s="355"/>
      <c r="E677" s="323" t="s">
        <v>1455</v>
      </c>
    </row>
    <row r="678" spans="1:5" x14ac:dyDescent="0.2">
      <c r="A678" s="356" t="s">
        <v>1482</v>
      </c>
      <c r="B678" s="358" t="s">
        <v>1787</v>
      </c>
      <c r="C678" s="359"/>
      <c r="D678" s="362" t="s">
        <v>58</v>
      </c>
      <c r="E678" s="320" t="s">
        <v>1454</v>
      </c>
    </row>
    <row r="679" spans="1:5" x14ac:dyDescent="0.2">
      <c r="A679" s="364"/>
      <c r="B679" s="365"/>
      <c r="C679" s="366"/>
      <c r="D679" s="367"/>
      <c r="E679" s="321" t="s">
        <v>1455</v>
      </c>
    </row>
    <row r="680" spans="1:5" x14ac:dyDescent="0.2">
      <c r="A680" s="348" t="s">
        <v>1798</v>
      </c>
      <c r="B680" s="350" t="s">
        <v>1787</v>
      </c>
      <c r="C680" s="351"/>
      <c r="D680" s="354" t="s">
        <v>58</v>
      </c>
      <c r="E680" s="322" t="s">
        <v>1454</v>
      </c>
    </row>
    <row r="681" spans="1:5" x14ac:dyDescent="0.2">
      <c r="A681" s="349"/>
      <c r="B681" s="352"/>
      <c r="C681" s="353"/>
      <c r="D681" s="355"/>
      <c r="E681" s="323" t="s">
        <v>1455</v>
      </c>
    </row>
    <row r="682" spans="1:5" x14ac:dyDescent="0.2">
      <c r="A682" s="356" t="s">
        <v>1799</v>
      </c>
      <c r="B682" s="358" t="s">
        <v>1787</v>
      </c>
      <c r="C682" s="359"/>
      <c r="D682" s="362" t="s">
        <v>58</v>
      </c>
      <c r="E682" s="320" t="s">
        <v>1454</v>
      </c>
    </row>
    <row r="683" spans="1:5" x14ac:dyDescent="0.2">
      <c r="A683" s="364"/>
      <c r="B683" s="365"/>
      <c r="C683" s="366"/>
      <c r="D683" s="367"/>
      <c r="E683" s="321" t="s">
        <v>1455</v>
      </c>
    </row>
    <row r="684" spans="1:5" x14ac:dyDescent="0.2">
      <c r="A684" s="348" t="s">
        <v>1800</v>
      </c>
      <c r="B684" s="350" t="s">
        <v>1787</v>
      </c>
      <c r="C684" s="351"/>
      <c r="D684" s="354" t="s">
        <v>58</v>
      </c>
      <c r="E684" s="322" t="s">
        <v>1454</v>
      </c>
    </row>
    <row r="685" spans="1:5" x14ac:dyDescent="0.2">
      <c r="A685" s="349"/>
      <c r="B685" s="352"/>
      <c r="C685" s="353"/>
      <c r="D685" s="355"/>
      <c r="E685" s="323" t="s">
        <v>1455</v>
      </c>
    </row>
    <row r="686" spans="1:5" x14ac:dyDescent="0.2">
      <c r="A686" s="356" t="s">
        <v>1801</v>
      </c>
      <c r="B686" s="358" t="s">
        <v>1802</v>
      </c>
      <c r="C686" s="359"/>
      <c r="D686" s="362" t="s">
        <v>58</v>
      </c>
      <c r="E686" s="320" t="s">
        <v>1454</v>
      </c>
    </row>
    <row r="687" spans="1:5" x14ac:dyDescent="0.2">
      <c r="A687" s="364"/>
      <c r="B687" s="365"/>
      <c r="C687" s="366"/>
      <c r="D687" s="367"/>
      <c r="E687" s="321" t="s">
        <v>1455</v>
      </c>
    </row>
    <row r="688" spans="1:5" x14ac:dyDescent="0.2">
      <c r="A688" s="348" t="s">
        <v>1803</v>
      </c>
      <c r="B688" s="350" t="s">
        <v>1802</v>
      </c>
      <c r="C688" s="351"/>
      <c r="D688" s="354" t="s">
        <v>58</v>
      </c>
      <c r="E688" s="322" t="s">
        <v>1454</v>
      </c>
    </row>
    <row r="689" spans="1:5" x14ac:dyDescent="0.2">
      <c r="A689" s="349"/>
      <c r="B689" s="352"/>
      <c r="C689" s="353"/>
      <c r="D689" s="355"/>
      <c r="E689" s="323" t="s">
        <v>1455</v>
      </c>
    </row>
    <row r="690" spans="1:5" x14ac:dyDescent="0.2">
      <c r="A690" s="356" t="s">
        <v>1804</v>
      </c>
      <c r="B690" s="358" t="s">
        <v>1805</v>
      </c>
      <c r="C690" s="359"/>
      <c r="D690" s="362" t="s">
        <v>58</v>
      </c>
      <c r="E690" s="320" t="s">
        <v>1454</v>
      </c>
    </row>
    <row r="691" spans="1:5" x14ac:dyDescent="0.2">
      <c r="A691" s="364"/>
      <c r="B691" s="365"/>
      <c r="C691" s="366"/>
      <c r="D691" s="367"/>
      <c r="E691" s="321" t="s">
        <v>1455</v>
      </c>
    </row>
    <row r="692" spans="1:5" x14ac:dyDescent="0.2">
      <c r="A692" s="348" t="s">
        <v>1806</v>
      </c>
      <c r="B692" s="350" t="s">
        <v>1805</v>
      </c>
      <c r="C692" s="351"/>
      <c r="D692" s="354" t="s">
        <v>58</v>
      </c>
      <c r="E692" s="322" t="s">
        <v>1454</v>
      </c>
    </row>
    <row r="693" spans="1:5" x14ac:dyDescent="0.2">
      <c r="A693" s="349"/>
      <c r="B693" s="352"/>
      <c r="C693" s="353"/>
      <c r="D693" s="355"/>
      <c r="E693" s="323" t="s">
        <v>1455</v>
      </c>
    </row>
    <row r="694" spans="1:5" x14ac:dyDescent="0.2">
      <c r="A694" s="356" t="s">
        <v>1807</v>
      </c>
      <c r="B694" s="358" t="s">
        <v>1802</v>
      </c>
      <c r="C694" s="359"/>
      <c r="D694" s="362" t="s">
        <v>58</v>
      </c>
      <c r="E694" s="320" t="s">
        <v>1454</v>
      </c>
    </row>
    <row r="695" spans="1:5" x14ac:dyDescent="0.2">
      <c r="A695" s="364"/>
      <c r="B695" s="365"/>
      <c r="C695" s="366"/>
      <c r="D695" s="367"/>
      <c r="E695" s="321" t="s">
        <v>1455</v>
      </c>
    </row>
    <row r="696" spans="1:5" x14ac:dyDescent="0.2">
      <c r="A696" s="348" t="s">
        <v>1808</v>
      </c>
      <c r="B696" s="350" t="s">
        <v>1802</v>
      </c>
      <c r="C696" s="351"/>
      <c r="D696" s="354" t="s">
        <v>58</v>
      </c>
      <c r="E696" s="322" t="s">
        <v>1454</v>
      </c>
    </row>
    <row r="697" spans="1:5" x14ac:dyDescent="0.2">
      <c r="A697" s="349"/>
      <c r="B697" s="352"/>
      <c r="C697" s="353"/>
      <c r="D697" s="355"/>
      <c r="E697" s="323" t="s">
        <v>1455</v>
      </c>
    </row>
    <row r="698" spans="1:5" x14ac:dyDescent="0.2">
      <c r="A698" s="356" t="s">
        <v>1809</v>
      </c>
      <c r="B698" s="358" t="s">
        <v>1805</v>
      </c>
      <c r="C698" s="359"/>
      <c r="D698" s="362" t="s">
        <v>58</v>
      </c>
      <c r="E698" s="320" t="s">
        <v>1454</v>
      </c>
    </row>
    <row r="699" spans="1:5" x14ac:dyDescent="0.2">
      <c r="A699" s="364"/>
      <c r="B699" s="365"/>
      <c r="C699" s="366"/>
      <c r="D699" s="367"/>
      <c r="E699" s="321" t="s">
        <v>1455</v>
      </c>
    </row>
    <row r="700" spans="1:5" x14ac:dyDescent="0.2">
      <c r="A700" s="348" t="s">
        <v>1810</v>
      </c>
      <c r="B700" s="350" t="s">
        <v>1802</v>
      </c>
      <c r="C700" s="351"/>
      <c r="D700" s="354" t="s">
        <v>58</v>
      </c>
      <c r="E700" s="322" t="s">
        <v>1454</v>
      </c>
    </row>
    <row r="701" spans="1:5" x14ac:dyDescent="0.2">
      <c r="A701" s="349"/>
      <c r="B701" s="352"/>
      <c r="C701" s="353"/>
      <c r="D701" s="355"/>
      <c r="E701" s="323" t="s">
        <v>1455</v>
      </c>
    </row>
    <row r="702" spans="1:5" x14ac:dyDescent="0.2">
      <c r="A702" s="356" t="s">
        <v>1811</v>
      </c>
      <c r="B702" s="358" t="s">
        <v>1805</v>
      </c>
      <c r="C702" s="359"/>
      <c r="D702" s="362" t="s">
        <v>58</v>
      </c>
      <c r="E702" s="320" t="s">
        <v>1454</v>
      </c>
    </row>
    <row r="703" spans="1:5" x14ac:dyDescent="0.2">
      <c r="A703" s="364"/>
      <c r="B703" s="365"/>
      <c r="C703" s="366"/>
      <c r="D703" s="367"/>
      <c r="E703" s="321" t="s">
        <v>1455</v>
      </c>
    </row>
    <row r="704" spans="1:5" x14ac:dyDescent="0.2">
      <c r="A704" s="348" t="s">
        <v>1812</v>
      </c>
      <c r="B704" s="350" t="s">
        <v>1813</v>
      </c>
      <c r="C704" s="351"/>
      <c r="D704" s="354" t="s">
        <v>58</v>
      </c>
      <c r="E704" s="322" t="s">
        <v>1454</v>
      </c>
    </row>
    <row r="705" spans="1:5" x14ac:dyDescent="0.2">
      <c r="A705" s="349"/>
      <c r="B705" s="352"/>
      <c r="C705" s="353"/>
      <c r="D705" s="355"/>
      <c r="E705" s="323" t="s">
        <v>1455</v>
      </c>
    </row>
    <row r="706" spans="1:5" x14ac:dyDescent="0.2">
      <c r="A706" s="356" t="s">
        <v>1814</v>
      </c>
      <c r="B706" s="358" t="s">
        <v>1813</v>
      </c>
      <c r="C706" s="359"/>
      <c r="D706" s="362" t="s">
        <v>58</v>
      </c>
      <c r="E706" s="320" t="s">
        <v>1454</v>
      </c>
    </row>
    <row r="707" spans="1:5" x14ac:dyDescent="0.2">
      <c r="A707" s="364"/>
      <c r="B707" s="365"/>
      <c r="C707" s="366"/>
      <c r="D707" s="367"/>
      <c r="E707" s="321" t="s">
        <v>1455</v>
      </c>
    </row>
    <row r="708" spans="1:5" x14ac:dyDescent="0.2">
      <c r="A708" s="348" t="s">
        <v>1815</v>
      </c>
      <c r="B708" s="350" t="s">
        <v>1813</v>
      </c>
      <c r="C708" s="351"/>
      <c r="D708" s="354" t="s">
        <v>58</v>
      </c>
      <c r="E708" s="322" t="s">
        <v>1454</v>
      </c>
    </row>
    <row r="709" spans="1:5" x14ac:dyDescent="0.2">
      <c r="A709" s="349"/>
      <c r="B709" s="352"/>
      <c r="C709" s="353"/>
      <c r="D709" s="355"/>
      <c r="E709" s="323" t="s">
        <v>1455</v>
      </c>
    </row>
    <row r="710" spans="1:5" x14ac:dyDescent="0.2">
      <c r="A710" s="356" t="s">
        <v>1816</v>
      </c>
      <c r="B710" s="358" t="s">
        <v>1813</v>
      </c>
      <c r="C710" s="359"/>
      <c r="D710" s="362" t="s">
        <v>58</v>
      </c>
      <c r="E710" s="320" t="s">
        <v>1454</v>
      </c>
    </row>
    <row r="711" spans="1:5" x14ac:dyDescent="0.2">
      <c r="A711" s="364"/>
      <c r="B711" s="365"/>
      <c r="C711" s="366"/>
      <c r="D711" s="367"/>
      <c r="E711" s="321" t="s">
        <v>1455</v>
      </c>
    </row>
    <row r="712" spans="1:5" x14ac:dyDescent="0.2">
      <c r="A712" s="348" t="s">
        <v>1817</v>
      </c>
      <c r="B712" s="350" t="s">
        <v>1818</v>
      </c>
      <c r="C712" s="351"/>
      <c r="D712" s="354" t="s">
        <v>58</v>
      </c>
      <c r="E712" s="322" t="s">
        <v>1454</v>
      </c>
    </row>
    <row r="713" spans="1:5" x14ac:dyDescent="0.2">
      <c r="A713" s="349"/>
      <c r="B713" s="352"/>
      <c r="C713" s="353"/>
      <c r="D713" s="355"/>
      <c r="E713" s="323" t="s">
        <v>1455</v>
      </c>
    </row>
    <row r="714" spans="1:5" x14ac:dyDescent="0.2">
      <c r="A714" s="356" t="s">
        <v>1819</v>
      </c>
      <c r="B714" s="358" t="s">
        <v>1818</v>
      </c>
      <c r="C714" s="359"/>
      <c r="D714" s="362" t="s">
        <v>58</v>
      </c>
      <c r="E714" s="320" t="s">
        <v>1454</v>
      </c>
    </row>
    <row r="715" spans="1:5" x14ac:dyDescent="0.2">
      <c r="A715" s="364"/>
      <c r="B715" s="365"/>
      <c r="C715" s="366"/>
      <c r="D715" s="367"/>
      <c r="E715" s="321" t="s">
        <v>1455</v>
      </c>
    </row>
    <row r="716" spans="1:5" x14ac:dyDescent="0.2">
      <c r="A716" s="348" t="s">
        <v>1820</v>
      </c>
      <c r="B716" s="350" t="s">
        <v>1818</v>
      </c>
      <c r="C716" s="351"/>
      <c r="D716" s="354" t="s">
        <v>58</v>
      </c>
      <c r="E716" s="322" t="s">
        <v>1454</v>
      </c>
    </row>
    <row r="717" spans="1:5" x14ac:dyDescent="0.2">
      <c r="A717" s="349"/>
      <c r="B717" s="352"/>
      <c r="C717" s="353"/>
      <c r="D717" s="355"/>
      <c r="E717" s="323" t="s">
        <v>1455</v>
      </c>
    </row>
    <row r="718" spans="1:5" x14ac:dyDescent="0.2">
      <c r="A718" s="356" t="s">
        <v>1821</v>
      </c>
      <c r="B718" s="358" t="s">
        <v>1818</v>
      </c>
      <c r="C718" s="359"/>
      <c r="D718" s="362" t="s">
        <v>58</v>
      </c>
      <c r="E718" s="320" t="s">
        <v>1454</v>
      </c>
    </row>
    <row r="719" spans="1:5" x14ac:dyDescent="0.2">
      <c r="A719" s="364"/>
      <c r="B719" s="365"/>
      <c r="C719" s="366"/>
      <c r="D719" s="367"/>
      <c r="E719" s="321" t="s">
        <v>1455</v>
      </c>
    </row>
    <row r="720" spans="1:5" x14ac:dyDescent="0.2">
      <c r="A720" s="348" t="s">
        <v>1822</v>
      </c>
      <c r="B720" s="350" t="s">
        <v>1818</v>
      </c>
      <c r="C720" s="351"/>
      <c r="D720" s="354" t="s">
        <v>58</v>
      </c>
      <c r="E720" s="322" t="s">
        <v>1454</v>
      </c>
    </row>
    <row r="721" spans="1:5" x14ac:dyDescent="0.2">
      <c r="A721" s="349"/>
      <c r="B721" s="352"/>
      <c r="C721" s="353"/>
      <c r="D721" s="355"/>
      <c r="E721" s="323" t="s">
        <v>1455</v>
      </c>
    </row>
    <row r="722" spans="1:5" x14ac:dyDescent="0.2">
      <c r="A722" s="356" t="s">
        <v>1823</v>
      </c>
      <c r="B722" s="358" t="s">
        <v>1818</v>
      </c>
      <c r="C722" s="359"/>
      <c r="D722" s="362" t="s">
        <v>58</v>
      </c>
      <c r="E722" s="320" t="s">
        <v>1454</v>
      </c>
    </row>
    <row r="723" spans="1:5" x14ac:dyDescent="0.2">
      <c r="A723" s="364"/>
      <c r="B723" s="365"/>
      <c r="C723" s="366"/>
      <c r="D723" s="367"/>
      <c r="E723" s="321" t="s">
        <v>1455</v>
      </c>
    </row>
    <row r="724" spans="1:5" x14ac:dyDescent="0.2">
      <c r="A724" s="348" t="s">
        <v>1824</v>
      </c>
      <c r="B724" s="350" t="s">
        <v>1825</v>
      </c>
      <c r="C724" s="351"/>
      <c r="D724" s="354" t="s">
        <v>58</v>
      </c>
      <c r="E724" s="322" t="s">
        <v>1454</v>
      </c>
    </row>
    <row r="725" spans="1:5" x14ac:dyDescent="0.2">
      <c r="A725" s="349"/>
      <c r="B725" s="352"/>
      <c r="C725" s="353"/>
      <c r="D725" s="355"/>
      <c r="E725" s="323" t="s">
        <v>1455</v>
      </c>
    </row>
    <row r="726" spans="1:5" x14ac:dyDescent="0.2">
      <c r="A726" s="356" t="s">
        <v>1826</v>
      </c>
      <c r="B726" s="358" t="s">
        <v>1825</v>
      </c>
      <c r="C726" s="359"/>
      <c r="D726" s="362" t="s">
        <v>58</v>
      </c>
      <c r="E726" s="320" t="s">
        <v>1454</v>
      </c>
    </row>
    <row r="727" spans="1:5" x14ac:dyDescent="0.2">
      <c r="A727" s="364"/>
      <c r="B727" s="365"/>
      <c r="C727" s="366"/>
      <c r="D727" s="367"/>
      <c r="E727" s="321" t="s">
        <v>1455</v>
      </c>
    </row>
    <row r="728" spans="1:5" x14ac:dyDescent="0.2">
      <c r="A728" s="348" t="s">
        <v>1827</v>
      </c>
      <c r="B728" s="350" t="s">
        <v>1825</v>
      </c>
      <c r="C728" s="351"/>
      <c r="D728" s="354" t="s">
        <v>58</v>
      </c>
      <c r="E728" s="322" t="s">
        <v>1454</v>
      </c>
    </row>
    <row r="729" spans="1:5" x14ac:dyDescent="0.2">
      <c r="A729" s="349"/>
      <c r="B729" s="352"/>
      <c r="C729" s="353"/>
      <c r="D729" s="355"/>
      <c r="E729" s="323" t="s">
        <v>1455</v>
      </c>
    </row>
    <row r="730" spans="1:5" x14ac:dyDescent="0.2">
      <c r="A730" s="356" t="s">
        <v>1828</v>
      </c>
      <c r="B730" s="358" t="s">
        <v>1825</v>
      </c>
      <c r="C730" s="359"/>
      <c r="D730" s="362" t="s">
        <v>58</v>
      </c>
      <c r="E730" s="320" t="s">
        <v>1454</v>
      </c>
    </row>
    <row r="731" spans="1:5" x14ac:dyDescent="0.2">
      <c r="A731" s="364"/>
      <c r="B731" s="365"/>
      <c r="C731" s="366"/>
      <c r="D731" s="367"/>
      <c r="E731" s="321" t="s">
        <v>1455</v>
      </c>
    </row>
    <row r="732" spans="1:5" x14ac:dyDescent="0.2">
      <c r="A732" s="348" t="s">
        <v>1829</v>
      </c>
      <c r="B732" s="350" t="s">
        <v>1825</v>
      </c>
      <c r="C732" s="351"/>
      <c r="D732" s="354" t="s">
        <v>58</v>
      </c>
      <c r="E732" s="322" t="s">
        <v>1454</v>
      </c>
    </row>
    <row r="733" spans="1:5" x14ac:dyDescent="0.2">
      <c r="A733" s="349"/>
      <c r="B733" s="352"/>
      <c r="C733" s="353"/>
      <c r="D733" s="355"/>
      <c r="E733" s="323" t="s">
        <v>1455</v>
      </c>
    </row>
    <row r="734" spans="1:5" x14ac:dyDescent="0.2">
      <c r="A734" s="356" t="s">
        <v>1830</v>
      </c>
      <c r="B734" s="358" t="s">
        <v>1766</v>
      </c>
      <c r="C734" s="359"/>
      <c r="D734" s="362" t="s">
        <v>58</v>
      </c>
      <c r="E734" s="320" t="s">
        <v>1454</v>
      </c>
    </row>
    <row r="735" spans="1:5" x14ac:dyDescent="0.2">
      <c r="A735" s="364"/>
      <c r="B735" s="365"/>
      <c r="C735" s="366"/>
      <c r="D735" s="367"/>
      <c r="E735" s="321" t="s">
        <v>1455</v>
      </c>
    </row>
    <row r="736" spans="1:5" x14ac:dyDescent="0.2">
      <c r="A736" s="348" t="s">
        <v>1707</v>
      </c>
      <c r="B736" s="350"/>
      <c r="C736" s="351"/>
      <c r="D736" s="354" t="s">
        <v>58</v>
      </c>
      <c r="E736" s="322" t="s">
        <v>1454</v>
      </c>
    </row>
    <row r="737" spans="1:5" x14ac:dyDescent="0.2">
      <c r="A737" s="349"/>
      <c r="B737" s="352"/>
      <c r="C737" s="353"/>
      <c r="D737" s="355"/>
      <c r="E737" s="323" t="s">
        <v>1455</v>
      </c>
    </row>
    <row r="738" spans="1:5" x14ac:dyDescent="0.2">
      <c r="A738" s="356" t="s">
        <v>1726</v>
      </c>
      <c r="B738" s="358"/>
      <c r="C738" s="359"/>
      <c r="D738" s="362" t="s">
        <v>58</v>
      </c>
      <c r="E738" s="320" t="s">
        <v>1454</v>
      </c>
    </row>
    <row r="739" spans="1:5" x14ac:dyDescent="0.2">
      <c r="A739" s="364"/>
      <c r="B739" s="365"/>
      <c r="C739" s="366"/>
      <c r="D739" s="367"/>
      <c r="E739" s="321" t="s">
        <v>1455</v>
      </c>
    </row>
    <row r="740" spans="1:5" x14ac:dyDescent="0.2">
      <c r="A740" s="348" t="s">
        <v>1732</v>
      </c>
      <c r="B740" s="350"/>
      <c r="C740" s="351"/>
      <c r="D740" s="354" t="s">
        <v>58</v>
      </c>
      <c r="E740" s="322" t="s">
        <v>1454</v>
      </c>
    </row>
    <row r="741" spans="1:5" x14ac:dyDescent="0.2">
      <c r="A741" s="349"/>
      <c r="B741" s="352"/>
      <c r="C741" s="353"/>
      <c r="D741" s="355"/>
      <c r="E741" s="323" t="s">
        <v>1455</v>
      </c>
    </row>
    <row r="742" spans="1:5" x14ac:dyDescent="0.2">
      <c r="A742" s="356" t="s">
        <v>1745</v>
      </c>
      <c r="B742" s="358"/>
      <c r="C742" s="359"/>
      <c r="D742" s="362" t="s">
        <v>58</v>
      </c>
      <c r="E742" s="320" t="s">
        <v>1454</v>
      </c>
    </row>
    <row r="743" spans="1:5" x14ac:dyDescent="0.2">
      <c r="A743" s="364"/>
      <c r="B743" s="365"/>
      <c r="C743" s="366"/>
      <c r="D743" s="367"/>
      <c r="E743" s="321" t="s">
        <v>1455</v>
      </c>
    </row>
    <row r="744" spans="1:5" x14ac:dyDescent="0.2">
      <c r="A744" s="348" t="s">
        <v>1766</v>
      </c>
      <c r="B744" s="350"/>
      <c r="C744" s="351"/>
      <c r="D744" s="354" t="s">
        <v>58</v>
      </c>
      <c r="E744" s="322" t="s">
        <v>1454</v>
      </c>
    </row>
    <row r="745" spans="1:5" x14ac:dyDescent="0.2">
      <c r="A745" s="349"/>
      <c r="B745" s="352"/>
      <c r="C745" s="353"/>
      <c r="D745" s="355"/>
      <c r="E745" s="323" t="s">
        <v>1455</v>
      </c>
    </row>
    <row r="746" spans="1:5" x14ac:dyDescent="0.2">
      <c r="A746" s="356" t="s">
        <v>1771</v>
      </c>
      <c r="B746" s="358"/>
      <c r="C746" s="359"/>
      <c r="D746" s="362" t="s">
        <v>58</v>
      </c>
      <c r="E746" s="320" t="s">
        <v>1454</v>
      </c>
    </row>
    <row r="747" spans="1:5" x14ac:dyDescent="0.2">
      <c r="A747" s="364"/>
      <c r="B747" s="365"/>
      <c r="C747" s="366"/>
      <c r="D747" s="367"/>
      <c r="E747" s="321" t="s">
        <v>1455</v>
      </c>
    </row>
    <row r="748" spans="1:5" x14ac:dyDescent="0.2">
      <c r="A748" s="348" t="s">
        <v>1778</v>
      </c>
      <c r="B748" s="350"/>
      <c r="C748" s="351"/>
      <c r="D748" s="354" t="s">
        <v>58</v>
      </c>
      <c r="E748" s="322" t="s">
        <v>1454</v>
      </c>
    </row>
    <row r="749" spans="1:5" x14ac:dyDescent="0.2">
      <c r="A749" s="349"/>
      <c r="B749" s="352"/>
      <c r="C749" s="353"/>
      <c r="D749" s="355"/>
      <c r="E749" s="323" t="s">
        <v>1455</v>
      </c>
    </row>
    <row r="750" spans="1:5" x14ac:dyDescent="0.2">
      <c r="A750" s="356" t="s">
        <v>1787</v>
      </c>
      <c r="B750" s="358"/>
      <c r="C750" s="359"/>
      <c r="D750" s="362" t="s">
        <v>58</v>
      </c>
      <c r="E750" s="320" t="s">
        <v>1454</v>
      </c>
    </row>
    <row r="751" spans="1:5" x14ac:dyDescent="0.2">
      <c r="A751" s="364"/>
      <c r="B751" s="365"/>
      <c r="C751" s="366"/>
      <c r="D751" s="367"/>
      <c r="E751" s="321" t="s">
        <v>1455</v>
      </c>
    </row>
    <row r="752" spans="1:5" x14ac:dyDescent="0.2">
      <c r="A752" s="348" t="s">
        <v>1802</v>
      </c>
      <c r="B752" s="350"/>
      <c r="C752" s="351"/>
      <c r="D752" s="354" t="s">
        <v>58</v>
      </c>
      <c r="E752" s="322" t="s">
        <v>1454</v>
      </c>
    </row>
    <row r="753" spans="1:5" x14ac:dyDescent="0.2">
      <c r="A753" s="349"/>
      <c r="B753" s="352"/>
      <c r="C753" s="353"/>
      <c r="D753" s="355"/>
      <c r="E753" s="323" t="s">
        <v>1455</v>
      </c>
    </row>
    <row r="754" spans="1:5" x14ac:dyDescent="0.2">
      <c r="A754" s="356" t="s">
        <v>1813</v>
      </c>
      <c r="B754" s="358"/>
      <c r="C754" s="359"/>
      <c r="D754" s="362" t="s">
        <v>58</v>
      </c>
      <c r="E754" s="320" t="s">
        <v>1454</v>
      </c>
    </row>
    <row r="755" spans="1:5" x14ac:dyDescent="0.2">
      <c r="A755" s="364"/>
      <c r="B755" s="365"/>
      <c r="C755" s="366"/>
      <c r="D755" s="367"/>
      <c r="E755" s="321" t="s">
        <v>1455</v>
      </c>
    </row>
    <row r="756" spans="1:5" x14ac:dyDescent="0.2">
      <c r="A756" s="348" t="s">
        <v>1818</v>
      </c>
      <c r="B756" s="350"/>
      <c r="C756" s="351"/>
      <c r="D756" s="354" t="s">
        <v>58</v>
      </c>
      <c r="E756" s="322" t="s">
        <v>1454</v>
      </c>
    </row>
    <row r="757" spans="1:5" x14ac:dyDescent="0.2">
      <c r="A757" s="349"/>
      <c r="B757" s="352"/>
      <c r="C757" s="353"/>
      <c r="D757" s="355"/>
      <c r="E757" s="323" t="s">
        <v>1455</v>
      </c>
    </row>
    <row r="758" spans="1:5" x14ac:dyDescent="0.2">
      <c r="A758" s="356" t="s">
        <v>1753</v>
      </c>
      <c r="B758" s="358"/>
      <c r="C758" s="359"/>
      <c r="D758" s="362" t="s">
        <v>58</v>
      </c>
      <c r="E758" s="320" t="s">
        <v>1454</v>
      </c>
    </row>
    <row r="759" spans="1:5" x14ac:dyDescent="0.2">
      <c r="A759" s="364"/>
      <c r="B759" s="365"/>
      <c r="C759" s="366"/>
      <c r="D759" s="367"/>
      <c r="E759" s="321" t="s">
        <v>1455</v>
      </c>
    </row>
    <row r="760" spans="1:5" x14ac:dyDescent="0.2">
      <c r="A760" s="348" t="s">
        <v>1831</v>
      </c>
      <c r="B760" s="350" t="s">
        <v>1732</v>
      </c>
      <c r="C760" s="351"/>
      <c r="D760" s="354" t="s">
        <v>58</v>
      </c>
      <c r="E760" s="322" t="s">
        <v>1454</v>
      </c>
    </row>
    <row r="761" spans="1:5" x14ac:dyDescent="0.2">
      <c r="A761" s="349"/>
      <c r="B761" s="352"/>
      <c r="C761" s="353"/>
      <c r="D761" s="355"/>
      <c r="E761" s="323" t="s">
        <v>1455</v>
      </c>
    </row>
    <row r="762" spans="1:5" x14ac:dyDescent="0.2">
      <c r="A762" s="356" t="s">
        <v>1832</v>
      </c>
      <c r="B762" s="358" t="s">
        <v>1745</v>
      </c>
      <c r="C762" s="359"/>
      <c r="D762" s="362" t="s">
        <v>58</v>
      </c>
      <c r="E762" s="320" t="s">
        <v>1454</v>
      </c>
    </row>
    <row r="763" spans="1:5" x14ac:dyDescent="0.2">
      <c r="A763" s="364"/>
      <c r="B763" s="365"/>
      <c r="C763" s="366"/>
      <c r="D763" s="367"/>
      <c r="E763" s="321" t="s">
        <v>1455</v>
      </c>
    </row>
    <row r="764" spans="1:5" x14ac:dyDescent="0.2">
      <c r="A764" s="348" t="s">
        <v>1833</v>
      </c>
      <c r="B764" s="350" t="s">
        <v>1753</v>
      </c>
      <c r="C764" s="351"/>
      <c r="D764" s="354" t="s">
        <v>58</v>
      </c>
      <c r="E764" s="322" t="s">
        <v>1454</v>
      </c>
    </row>
    <row r="765" spans="1:5" x14ac:dyDescent="0.2">
      <c r="A765" s="349"/>
      <c r="B765" s="352"/>
      <c r="C765" s="353"/>
      <c r="D765" s="355"/>
      <c r="E765" s="323" t="s">
        <v>1455</v>
      </c>
    </row>
    <row r="766" spans="1:5" x14ac:dyDescent="0.2">
      <c r="A766" s="356" t="s">
        <v>1834</v>
      </c>
      <c r="B766" s="358" t="s">
        <v>1778</v>
      </c>
      <c r="C766" s="359"/>
      <c r="D766" s="362" t="s">
        <v>58</v>
      </c>
      <c r="E766" s="320" t="s">
        <v>1454</v>
      </c>
    </row>
    <row r="767" spans="1:5" x14ac:dyDescent="0.2">
      <c r="A767" s="364"/>
      <c r="B767" s="365"/>
      <c r="C767" s="366"/>
      <c r="D767" s="367"/>
      <c r="E767" s="321" t="s">
        <v>1455</v>
      </c>
    </row>
    <row r="768" spans="1:5" x14ac:dyDescent="0.2">
      <c r="A768" s="348" t="s">
        <v>1835</v>
      </c>
      <c r="B768" s="350" t="s">
        <v>1787</v>
      </c>
      <c r="C768" s="351"/>
      <c r="D768" s="354" t="s">
        <v>58</v>
      </c>
      <c r="E768" s="322" t="s">
        <v>1454</v>
      </c>
    </row>
    <row r="769" spans="1:5" x14ac:dyDescent="0.2">
      <c r="A769" s="349"/>
      <c r="B769" s="352"/>
      <c r="C769" s="353"/>
      <c r="D769" s="355"/>
      <c r="E769" s="323" t="s">
        <v>1455</v>
      </c>
    </row>
    <row r="770" spans="1:5" x14ac:dyDescent="0.2">
      <c r="A770" s="356" t="s">
        <v>1836</v>
      </c>
      <c r="B770" s="358" t="s">
        <v>1813</v>
      </c>
      <c r="C770" s="359"/>
      <c r="D770" s="362" t="s">
        <v>58</v>
      </c>
      <c r="E770" s="320" t="s">
        <v>1454</v>
      </c>
    </row>
    <row r="771" spans="1:5" x14ac:dyDescent="0.2">
      <c r="A771" s="364"/>
      <c r="B771" s="365"/>
      <c r="C771" s="366"/>
      <c r="D771" s="367"/>
      <c r="E771" s="321" t="s">
        <v>1455</v>
      </c>
    </row>
    <row r="772" spans="1:5" x14ac:dyDescent="0.2">
      <c r="A772" s="348" t="s">
        <v>1837</v>
      </c>
      <c r="B772" s="350" t="s">
        <v>1825</v>
      </c>
      <c r="C772" s="351"/>
      <c r="D772" s="354" t="s">
        <v>58</v>
      </c>
      <c r="E772" s="322" t="s">
        <v>1454</v>
      </c>
    </row>
    <row r="773" spans="1:5" x14ac:dyDescent="0.2">
      <c r="A773" s="349"/>
      <c r="B773" s="352"/>
      <c r="C773" s="353"/>
      <c r="D773" s="355"/>
      <c r="E773" s="323" t="s">
        <v>1455</v>
      </c>
    </row>
    <row r="774" spans="1:5" x14ac:dyDescent="0.2">
      <c r="A774" s="356" t="s">
        <v>1825</v>
      </c>
      <c r="B774" s="358"/>
      <c r="C774" s="359"/>
      <c r="D774" s="362" t="s">
        <v>58</v>
      </c>
      <c r="E774" s="320" t="s">
        <v>1454</v>
      </c>
    </row>
    <row r="775" spans="1:5" x14ac:dyDescent="0.2">
      <c r="A775" s="364"/>
      <c r="B775" s="365"/>
      <c r="C775" s="366"/>
      <c r="D775" s="367"/>
      <c r="E775" s="321" t="s">
        <v>1455</v>
      </c>
    </row>
    <row r="776" spans="1:5" x14ac:dyDescent="0.2">
      <c r="A776" s="318" t="s">
        <v>1838</v>
      </c>
      <c r="B776" s="370"/>
      <c r="C776" s="371"/>
      <c r="D776" s="308" t="s">
        <v>58</v>
      </c>
      <c r="E776" s="319"/>
    </row>
    <row r="777" spans="1:5" x14ac:dyDescent="0.2">
      <c r="A777" s="356" t="s">
        <v>1839</v>
      </c>
      <c r="B777" s="358" t="s">
        <v>1707</v>
      </c>
      <c r="C777" s="359"/>
      <c r="D777" s="362" t="s">
        <v>58</v>
      </c>
      <c r="E777" s="320" t="s">
        <v>1454</v>
      </c>
    </row>
    <row r="778" spans="1:5" x14ac:dyDescent="0.2">
      <c r="A778" s="364"/>
      <c r="B778" s="365"/>
      <c r="C778" s="366"/>
      <c r="D778" s="367"/>
      <c r="E778" s="321" t="s">
        <v>1455</v>
      </c>
    </row>
    <row r="779" spans="1:5" x14ac:dyDescent="0.2">
      <c r="A779" s="348" t="s">
        <v>1840</v>
      </c>
      <c r="B779" s="350" t="s">
        <v>1825</v>
      </c>
      <c r="C779" s="351"/>
      <c r="D779" s="354" t="s">
        <v>58</v>
      </c>
      <c r="E779" s="322" t="s">
        <v>1454</v>
      </c>
    </row>
    <row r="780" spans="1:5" x14ac:dyDescent="0.2">
      <c r="A780" s="349"/>
      <c r="B780" s="352"/>
      <c r="C780" s="353"/>
      <c r="D780" s="355"/>
      <c r="E780" s="323" t="s">
        <v>1455</v>
      </c>
    </row>
    <row r="781" spans="1:5" x14ac:dyDescent="0.2">
      <c r="A781" s="356" t="s">
        <v>1841</v>
      </c>
      <c r="B781" s="358" t="s">
        <v>1805</v>
      </c>
      <c r="C781" s="359"/>
      <c r="D781" s="362" t="s">
        <v>58</v>
      </c>
      <c r="E781" s="320" t="s">
        <v>1454</v>
      </c>
    </row>
    <row r="782" spans="1:5" x14ac:dyDescent="0.2">
      <c r="A782" s="364"/>
      <c r="B782" s="365"/>
      <c r="C782" s="366"/>
      <c r="D782" s="367"/>
      <c r="E782" s="321" t="s">
        <v>1455</v>
      </c>
    </row>
    <row r="783" spans="1:5" x14ac:dyDescent="0.2">
      <c r="A783" s="348" t="s">
        <v>1842</v>
      </c>
      <c r="B783" s="350" t="s">
        <v>1825</v>
      </c>
      <c r="C783" s="351"/>
      <c r="D783" s="354" t="s">
        <v>58</v>
      </c>
      <c r="E783" s="322" t="s">
        <v>1454</v>
      </c>
    </row>
    <row r="784" spans="1:5" x14ac:dyDescent="0.2">
      <c r="A784" s="349"/>
      <c r="B784" s="352"/>
      <c r="C784" s="353"/>
      <c r="D784" s="355"/>
      <c r="E784" s="323" t="s">
        <v>1455</v>
      </c>
    </row>
    <row r="785" spans="1:5" x14ac:dyDescent="0.2">
      <c r="A785" s="356" t="s">
        <v>1843</v>
      </c>
      <c r="B785" s="358" t="s">
        <v>1745</v>
      </c>
      <c r="C785" s="359"/>
      <c r="D785" s="362" t="s">
        <v>58</v>
      </c>
      <c r="E785" s="320" t="s">
        <v>1454</v>
      </c>
    </row>
    <row r="786" spans="1:5" x14ac:dyDescent="0.2">
      <c r="A786" s="364"/>
      <c r="B786" s="365"/>
      <c r="C786" s="366"/>
      <c r="D786" s="367"/>
      <c r="E786" s="321" t="s">
        <v>1455</v>
      </c>
    </row>
    <row r="787" spans="1:5" x14ac:dyDescent="0.2">
      <c r="A787" s="348" t="s">
        <v>1844</v>
      </c>
      <c r="B787" s="350" t="s">
        <v>1745</v>
      </c>
      <c r="C787" s="351"/>
      <c r="D787" s="354" t="s">
        <v>58</v>
      </c>
      <c r="E787" s="322" t="s">
        <v>1454</v>
      </c>
    </row>
    <row r="788" spans="1:5" x14ac:dyDescent="0.2">
      <c r="A788" s="349"/>
      <c r="B788" s="352"/>
      <c r="C788" s="353"/>
      <c r="D788" s="355"/>
      <c r="E788" s="323" t="s">
        <v>1455</v>
      </c>
    </row>
    <row r="789" spans="1:5" x14ac:dyDescent="0.2">
      <c r="A789" s="356" t="s">
        <v>1805</v>
      </c>
      <c r="B789" s="358"/>
      <c r="C789" s="359"/>
      <c r="D789" s="362" t="s">
        <v>58</v>
      </c>
      <c r="E789" s="320" t="s">
        <v>1454</v>
      </c>
    </row>
    <row r="790" spans="1:5" x14ac:dyDescent="0.2">
      <c r="A790" s="364"/>
      <c r="B790" s="365"/>
      <c r="C790" s="366"/>
      <c r="D790" s="367"/>
      <c r="E790" s="321" t="s">
        <v>1455</v>
      </c>
    </row>
    <row r="791" spans="1:5" x14ac:dyDescent="0.2">
      <c r="A791" s="348" t="s">
        <v>1845</v>
      </c>
      <c r="B791" s="350"/>
      <c r="C791" s="351"/>
      <c r="D791" s="354" t="s">
        <v>59</v>
      </c>
      <c r="E791" s="322" t="s">
        <v>1454</v>
      </c>
    </row>
    <row r="792" spans="1:5" x14ac:dyDescent="0.2">
      <c r="A792" s="349"/>
      <c r="B792" s="352"/>
      <c r="C792" s="353"/>
      <c r="D792" s="355"/>
      <c r="E792" s="323" t="s">
        <v>1455</v>
      </c>
    </row>
    <row r="793" spans="1:5" x14ac:dyDescent="0.2">
      <c r="A793" s="356" t="s">
        <v>1846</v>
      </c>
      <c r="B793" s="358"/>
      <c r="C793" s="359"/>
      <c r="D793" s="362" t="s">
        <v>59</v>
      </c>
      <c r="E793" s="320" t="s">
        <v>1454</v>
      </c>
    </row>
    <row r="794" spans="1:5" x14ac:dyDescent="0.2">
      <c r="A794" s="364"/>
      <c r="B794" s="365"/>
      <c r="C794" s="366"/>
      <c r="D794" s="367"/>
      <c r="E794" s="321" t="s">
        <v>1455</v>
      </c>
    </row>
    <row r="795" spans="1:5" x14ac:dyDescent="0.2">
      <c r="A795" s="348" t="s">
        <v>1847</v>
      </c>
      <c r="B795" s="350"/>
      <c r="C795" s="351"/>
      <c r="D795" s="354" t="s">
        <v>59</v>
      </c>
      <c r="E795" s="322" t="s">
        <v>1454</v>
      </c>
    </row>
    <row r="796" spans="1:5" x14ac:dyDescent="0.2">
      <c r="A796" s="349"/>
      <c r="B796" s="352"/>
      <c r="C796" s="353"/>
      <c r="D796" s="355"/>
      <c r="E796" s="323" t="s">
        <v>1455</v>
      </c>
    </row>
    <row r="797" spans="1:5" x14ac:dyDescent="0.2">
      <c r="A797" s="356" t="s">
        <v>1848</v>
      </c>
      <c r="B797" s="358"/>
      <c r="C797" s="359"/>
      <c r="D797" s="362" t="s">
        <v>59</v>
      </c>
      <c r="E797" s="320" t="s">
        <v>1454</v>
      </c>
    </row>
    <row r="798" spans="1:5" x14ac:dyDescent="0.2">
      <c r="A798" s="364"/>
      <c r="B798" s="365"/>
      <c r="C798" s="366"/>
      <c r="D798" s="367"/>
      <c r="E798" s="321" t="s">
        <v>1455</v>
      </c>
    </row>
    <row r="799" spans="1:5" x14ac:dyDescent="0.2">
      <c r="A799" s="348" t="s">
        <v>1849</v>
      </c>
      <c r="B799" s="350"/>
      <c r="C799" s="351"/>
      <c r="D799" s="354" t="s">
        <v>59</v>
      </c>
      <c r="E799" s="322" t="s">
        <v>1454</v>
      </c>
    </row>
    <row r="800" spans="1:5" x14ac:dyDescent="0.2">
      <c r="A800" s="349"/>
      <c r="B800" s="352"/>
      <c r="C800" s="353"/>
      <c r="D800" s="355"/>
      <c r="E800" s="323" t="s">
        <v>1455</v>
      </c>
    </row>
    <row r="801" spans="1:5" x14ac:dyDescent="0.2">
      <c r="A801" s="356" t="s">
        <v>1850</v>
      </c>
      <c r="B801" s="358"/>
      <c r="C801" s="359"/>
      <c r="D801" s="362" t="s">
        <v>59</v>
      </c>
      <c r="E801" s="320" t="s">
        <v>1454</v>
      </c>
    </row>
    <row r="802" spans="1:5" x14ac:dyDescent="0.2">
      <c r="A802" s="364"/>
      <c r="B802" s="365"/>
      <c r="C802" s="366"/>
      <c r="D802" s="367"/>
      <c r="E802" s="321" t="s">
        <v>1455</v>
      </c>
    </row>
    <row r="803" spans="1:5" x14ac:dyDescent="0.2">
      <c r="A803" s="348" t="s">
        <v>1851</v>
      </c>
      <c r="B803" s="350"/>
      <c r="C803" s="351"/>
      <c r="D803" s="354" t="s">
        <v>59</v>
      </c>
      <c r="E803" s="322" t="s">
        <v>1454</v>
      </c>
    </row>
    <row r="804" spans="1:5" x14ac:dyDescent="0.2">
      <c r="A804" s="349"/>
      <c r="B804" s="352"/>
      <c r="C804" s="353"/>
      <c r="D804" s="355"/>
      <c r="E804" s="323" t="s">
        <v>1455</v>
      </c>
    </row>
    <row r="805" spans="1:5" x14ac:dyDescent="0.2">
      <c r="A805" s="356" t="s">
        <v>1852</v>
      </c>
      <c r="B805" s="358"/>
      <c r="C805" s="359"/>
      <c r="D805" s="362" t="s">
        <v>59</v>
      </c>
      <c r="E805" s="320" t="s">
        <v>1454</v>
      </c>
    </row>
    <row r="806" spans="1:5" x14ac:dyDescent="0.2">
      <c r="A806" s="364"/>
      <c r="B806" s="365"/>
      <c r="C806" s="366"/>
      <c r="D806" s="367"/>
      <c r="E806" s="321" t="s">
        <v>1455</v>
      </c>
    </row>
    <row r="807" spans="1:5" x14ac:dyDescent="0.2">
      <c r="A807" s="348" t="s">
        <v>1853</v>
      </c>
      <c r="B807" s="350"/>
      <c r="C807" s="351"/>
      <c r="D807" s="354" t="s">
        <v>59</v>
      </c>
      <c r="E807" s="322" t="s">
        <v>1454</v>
      </c>
    </row>
    <row r="808" spans="1:5" x14ac:dyDescent="0.2">
      <c r="A808" s="349"/>
      <c r="B808" s="352"/>
      <c r="C808" s="353"/>
      <c r="D808" s="355"/>
      <c r="E808" s="323" t="s">
        <v>1455</v>
      </c>
    </row>
    <row r="809" spans="1:5" x14ac:dyDescent="0.2">
      <c r="A809" s="356" t="s">
        <v>1854</v>
      </c>
      <c r="B809" s="358"/>
      <c r="C809" s="359"/>
      <c r="D809" s="362" t="s">
        <v>59</v>
      </c>
      <c r="E809" s="320" t="s">
        <v>1454</v>
      </c>
    </row>
    <row r="810" spans="1:5" x14ac:dyDescent="0.2">
      <c r="A810" s="364"/>
      <c r="B810" s="365"/>
      <c r="C810" s="366"/>
      <c r="D810" s="367"/>
      <c r="E810" s="321" t="s">
        <v>1455</v>
      </c>
    </row>
    <row r="811" spans="1:5" x14ac:dyDescent="0.2">
      <c r="A811" s="348" t="s">
        <v>1855</v>
      </c>
      <c r="B811" s="350"/>
      <c r="C811" s="351"/>
      <c r="D811" s="354" t="s">
        <v>59</v>
      </c>
      <c r="E811" s="322" t="s">
        <v>1454</v>
      </c>
    </row>
    <row r="812" spans="1:5" x14ac:dyDescent="0.2">
      <c r="A812" s="349"/>
      <c r="B812" s="352"/>
      <c r="C812" s="353"/>
      <c r="D812" s="355"/>
      <c r="E812" s="323" t="s">
        <v>1455</v>
      </c>
    </row>
    <row r="813" spans="1:5" x14ac:dyDescent="0.2">
      <c r="A813" s="356" t="s">
        <v>1856</v>
      </c>
      <c r="B813" s="358"/>
      <c r="C813" s="359"/>
      <c r="D813" s="362" t="s">
        <v>59</v>
      </c>
      <c r="E813" s="320" t="s">
        <v>1454</v>
      </c>
    </row>
    <row r="814" spans="1:5" x14ac:dyDescent="0.2">
      <c r="A814" s="364"/>
      <c r="B814" s="365"/>
      <c r="C814" s="366"/>
      <c r="D814" s="367"/>
      <c r="E814" s="321" t="s">
        <v>1455</v>
      </c>
    </row>
    <row r="815" spans="1:5" x14ac:dyDescent="0.2">
      <c r="A815" s="348" t="s">
        <v>1857</v>
      </c>
      <c r="B815" s="350"/>
      <c r="C815" s="351"/>
      <c r="D815" s="354" t="s">
        <v>59</v>
      </c>
      <c r="E815" s="322" t="s">
        <v>1454</v>
      </c>
    </row>
    <row r="816" spans="1:5" x14ac:dyDescent="0.2">
      <c r="A816" s="349"/>
      <c r="B816" s="352"/>
      <c r="C816" s="353"/>
      <c r="D816" s="355"/>
      <c r="E816" s="323" t="s">
        <v>1455</v>
      </c>
    </row>
    <row r="817" spans="1:5" x14ac:dyDescent="0.2">
      <c r="A817" s="356" t="s">
        <v>1858</v>
      </c>
      <c r="B817" s="358"/>
      <c r="C817" s="359"/>
      <c r="D817" s="362" t="s">
        <v>59</v>
      </c>
      <c r="E817" s="320" t="s">
        <v>1454</v>
      </c>
    </row>
    <row r="818" spans="1:5" x14ac:dyDescent="0.2">
      <c r="A818" s="364"/>
      <c r="B818" s="365"/>
      <c r="C818" s="366"/>
      <c r="D818" s="367"/>
      <c r="E818" s="321" t="s">
        <v>1455</v>
      </c>
    </row>
    <row r="819" spans="1:5" x14ac:dyDescent="0.2">
      <c r="A819" s="348" t="s">
        <v>1859</v>
      </c>
      <c r="B819" s="350"/>
      <c r="C819" s="351"/>
      <c r="D819" s="354" t="s">
        <v>59</v>
      </c>
      <c r="E819" s="322" t="s">
        <v>1454</v>
      </c>
    </row>
    <row r="820" spans="1:5" x14ac:dyDescent="0.2">
      <c r="A820" s="349"/>
      <c r="B820" s="352"/>
      <c r="C820" s="353"/>
      <c r="D820" s="355"/>
      <c r="E820" s="323" t="s">
        <v>1455</v>
      </c>
    </row>
    <row r="821" spans="1:5" x14ac:dyDescent="0.2">
      <c r="A821" s="356" t="s">
        <v>1860</v>
      </c>
      <c r="B821" s="358"/>
      <c r="C821" s="359"/>
      <c r="D821" s="362" t="s">
        <v>59</v>
      </c>
      <c r="E821" s="320" t="s">
        <v>1454</v>
      </c>
    </row>
    <row r="822" spans="1:5" x14ac:dyDescent="0.2">
      <c r="A822" s="364"/>
      <c r="B822" s="365"/>
      <c r="C822" s="366"/>
      <c r="D822" s="367"/>
      <c r="E822" s="321" t="s">
        <v>1455</v>
      </c>
    </row>
    <row r="823" spans="1:5" x14ac:dyDescent="0.2">
      <c r="A823" s="348" t="s">
        <v>1861</v>
      </c>
      <c r="B823" s="350"/>
      <c r="C823" s="351"/>
      <c r="D823" s="354" t="s">
        <v>59</v>
      </c>
      <c r="E823" s="322" t="s">
        <v>1454</v>
      </c>
    </row>
    <row r="824" spans="1:5" x14ac:dyDescent="0.2">
      <c r="A824" s="349"/>
      <c r="B824" s="352"/>
      <c r="C824" s="353"/>
      <c r="D824" s="355"/>
      <c r="E824" s="323" t="s">
        <v>1455</v>
      </c>
    </row>
    <row r="825" spans="1:5" x14ac:dyDescent="0.2">
      <c r="A825" s="356" t="s">
        <v>1862</v>
      </c>
      <c r="B825" s="358"/>
      <c r="C825" s="359"/>
      <c r="D825" s="362" t="s">
        <v>59</v>
      </c>
      <c r="E825" s="320" t="s">
        <v>1454</v>
      </c>
    </row>
    <row r="826" spans="1:5" x14ac:dyDescent="0.2">
      <c r="A826" s="364"/>
      <c r="B826" s="365"/>
      <c r="C826" s="366"/>
      <c r="D826" s="367"/>
      <c r="E826" s="321" t="s">
        <v>1455</v>
      </c>
    </row>
    <row r="827" spans="1:5" x14ac:dyDescent="0.2">
      <c r="A827" s="348" t="s">
        <v>1863</v>
      </c>
      <c r="B827" s="350" t="s">
        <v>1864</v>
      </c>
      <c r="C827" s="351"/>
      <c r="D827" s="354" t="s">
        <v>59</v>
      </c>
      <c r="E827" s="322" t="s">
        <v>1454</v>
      </c>
    </row>
    <row r="828" spans="1:5" x14ac:dyDescent="0.2">
      <c r="A828" s="349"/>
      <c r="B828" s="352"/>
      <c r="C828" s="353"/>
      <c r="D828" s="355"/>
      <c r="E828" s="323" t="s">
        <v>1455</v>
      </c>
    </row>
    <row r="829" spans="1:5" x14ac:dyDescent="0.2">
      <c r="A829" s="356" t="s">
        <v>1865</v>
      </c>
      <c r="B829" s="358" t="s">
        <v>1864</v>
      </c>
      <c r="C829" s="359"/>
      <c r="D829" s="362" t="s">
        <v>59</v>
      </c>
      <c r="E829" s="320" t="s">
        <v>1454</v>
      </c>
    </row>
    <row r="830" spans="1:5" x14ac:dyDescent="0.2">
      <c r="A830" s="364"/>
      <c r="B830" s="365"/>
      <c r="C830" s="366"/>
      <c r="D830" s="367"/>
      <c r="E830" s="321" t="s">
        <v>1455</v>
      </c>
    </row>
    <row r="831" spans="1:5" x14ac:dyDescent="0.2">
      <c r="A831" s="348" t="s">
        <v>1866</v>
      </c>
      <c r="B831" s="350" t="s">
        <v>1864</v>
      </c>
      <c r="C831" s="351"/>
      <c r="D831" s="354" t="s">
        <v>59</v>
      </c>
      <c r="E831" s="322" t="s">
        <v>1454</v>
      </c>
    </row>
    <row r="832" spans="1:5" x14ac:dyDescent="0.2">
      <c r="A832" s="349"/>
      <c r="B832" s="352"/>
      <c r="C832" s="353"/>
      <c r="D832" s="355"/>
      <c r="E832" s="323" t="s">
        <v>1455</v>
      </c>
    </row>
    <row r="833" spans="1:5" x14ac:dyDescent="0.2">
      <c r="A833" s="356" t="s">
        <v>1867</v>
      </c>
      <c r="B833" s="358" t="s">
        <v>1864</v>
      </c>
      <c r="C833" s="359"/>
      <c r="D833" s="362" t="s">
        <v>59</v>
      </c>
      <c r="E833" s="320" t="s">
        <v>1454</v>
      </c>
    </row>
    <row r="834" spans="1:5" x14ac:dyDescent="0.2">
      <c r="A834" s="364"/>
      <c r="B834" s="365"/>
      <c r="C834" s="366"/>
      <c r="D834" s="367"/>
      <c r="E834" s="321" t="s">
        <v>1455</v>
      </c>
    </row>
    <row r="835" spans="1:5" x14ac:dyDescent="0.2">
      <c r="A835" s="348" t="s">
        <v>1868</v>
      </c>
      <c r="B835" s="350" t="s">
        <v>1864</v>
      </c>
      <c r="C835" s="351"/>
      <c r="D835" s="354" t="s">
        <v>59</v>
      </c>
      <c r="E835" s="322" t="s">
        <v>1454</v>
      </c>
    </row>
    <row r="836" spans="1:5" x14ac:dyDescent="0.2">
      <c r="A836" s="349"/>
      <c r="B836" s="352"/>
      <c r="C836" s="353"/>
      <c r="D836" s="355"/>
      <c r="E836" s="323" t="s">
        <v>1455</v>
      </c>
    </row>
    <row r="837" spans="1:5" x14ac:dyDescent="0.2">
      <c r="A837" s="356" t="s">
        <v>1869</v>
      </c>
      <c r="B837" s="358" t="s">
        <v>1864</v>
      </c>
      <c r="C837" s="359"/>
      <c r="D837" s="362" t="s">
        <v>59</v>
      </c>
      <c r="E837" s="320" t="s">
        <v>1454</v>
      </c>
    </row>
    <row r="838" spans="1:5" x14ac:dyDescent="0.2">
      <c r="A838" s="364"/>
      <c r="B838" s="365"/>
      <c r="C838" s="366"/>
      <c r="D838" s="367"/>
      <c r="E838" s="321" t="s">
        <v>1455</v>
      </c>
    </row>
    <row r="839" spans="1:5" x14ac:dyDescent="0.2">
      <c r="A839" s="348" t="s">
        <v>1870</v>
      </c>
      <c r="B839" s="350" t="s">
        <v>1864</v>
      </c>
      <c r="C839" s="351"/>
      <c r="D839" s="354" t="s">
        <v>59</v>
      </c>
      <c r="E839" s="322" t="s">
        <v>1454</v>
      </c>
    </row>
    <row r="840" spans="1:5" x14ac:dyDescent="0.2">
      <c r="A840" s="349"/>
      <c r="B840" s="352"/>
      <c r="C840" s="353"/>
      <c r="D840" s="355"/>
      <c r="E840" s="323" t="s">
        <v>1455</v>
      </c>
    </row>
    <row r="841" spans="1:5" x14ac:dyDescent="0.2">
      <c r="A841" s="356" t="s">
        <v>1871</v>
      </c>
      <c r="B841" s="358" t="s">
        <v>1864</v>
      </c>
      <c r="C841" s="359"/>
      <c r="D841" s="362" t="s">
        <v>59</v>
      </c>
      <c r="E841" s="320" t="s">
        <v>1454</v>
      </c>
    </row>
    <row r="842" spans="1:5" x14ac:dyDescent="0.2">
      <c r="A842" s="364"/>
      <c r="B842" s="365"/>
      <c r="C842" s="366"/>
      <c r="D842" s="367"/>
      <c r="E842" s="321" t="s">
        <v>1455</v>
      </c>
    </row>
    <row r="843" spans="1:5" x14ac:dyDescent="0.2">
      <c r="A843" s="348" t="s">
        <v>1872</v>
      </c>
      <c r="B843" s="350" t="s">
        <v>1864</v>
      </c>
      <c r="C843" s="351"/>
      <c r="D843" s="354" t="s">
        <v>59</v>
      </c>
      <c r="E843" s="322" t="s">
        <v>1454</v>
      </c>
    </row>
    <row r="844" spans="1:5" x14ac:dyDescent="0.2">
      <c r="A844" s="349"/>
      <c r="B844" s="352"/>
      <c r="C844" s="353"/>
      <c r="D844" s="355"/>
      <c r="E844" s="323" t="s">
        <v>1455</v>
      </c>
    </row>
    <row r="845" spans="1:5" x14ac:dyDescent="0.2">
      <c r="A845" s="356" t="s">
        <v>1873</v>
      </c>
      <c r="B845" s="358" t="s">
        <v>1864</v>
      </c>
      <c r="C845" s="359"/>
      <c r="D845" s="362" t="s">
        <v>59</v>
      </c>
      <c r="E845" s="320" t="s">
        <v>1454</v>
      </c>
    </row>
    <row r="846" spans="1:5" x14ac:dyDescent="0.2">
      <c r="A846" s="364"/>
      <c r="B846" s="365"/>
      <c r="C846" s="366"/>
      <c r="D846" s="367"/>
      <c r="E846" s="321" t="s">
        <v>1455</v>
      </c>
    </row>
    <row r="847" spans="1:5" x14ac:dyDescent="0.2">
      <c r="A847" s="348" t="s">
        <v>1874</v>
      </c>
      <c r="B847" s="350" t="s">
        <v>1864</v>
      </c>
      <c r="C847" s="351"/>
      <c r="D847" s="354" t="s">
        <v>59</v>
      </c>
      <c r="E847" s="322" t="s">
        <v>1454</v>
      </c>
    </row>
    <row r="848" spans="1:5" x14ac:dyDescent="0.2">
      <c r="A848" s="349"/>
      <c r="B848" s="352"/>
      <c r="C848" s="353"/>
      <c r="D848" s="355"/>
      <c r="E848" s="323" t="s">
        <v>1455</v>
      </c>
    </row>
    <row r="849" spans="1:5" x14ac:dyDescent="0.2">
      <c r="A849" s="356" t="s">
        <v>1875</v>
      </c>
      <c r="B849" s="358" t="s">
        <v>1864</v>
      </c>
      <c r="C849" s="359"/>
      <c r="D849" s="362" t="s">
        <v>59</v>
      </c>
      <c r="E849" s="320" t="s">
        <v>1454</v>
      </c>
    </row>
    <row r="850" spans="1:5" x14ac:dyDescent="0.2">
      <c r="A850" s="364"/>
      <c r="B850" s="365"/>
      <c r="C850" s="366"/>
      <c r="D850" s="367"/>
      <c r="E850" s="321" t="s">
        <v>1455</v>
      </c>
    </row>
    <row r="851" spans="1:5" x14ac:dyDescent="0.2">
      <c r="A851" s="348" t="s">
        <v>1573</v>
      </c>
      <c r="B851" s="350" t="s">
        <v>1864</v>
      </c>
      <c r="C851" s="351"/>
      <c r="D851" s="354" t="s">
        <v>59</v>
      </c>
      <c r="E851" s="322" t="s">
        <v>1454</v>
      </c>
    </row>
    <row r="852" spans="1:5" x14ac:dyDescent="0.2">
      <c r="A852" s="349"/>
      <c r="B852" s="352"/>
      <c r="C852" s="353"/>
      <c r="D852" s="355"/>
      <c r="E852" s="323" t="s">
        <v>1455</v>
      </c>
    </row>
    <row r="853" spans="1:5" x14ac:dyDescent="0.2">
      <c r="A853" s="356" t="s">
        <v>1876</v>
      </c>
      <c r="B853" s="358" t="s">
        <v>1864</v>
      </c>
      <c r="C853" s="359"/>
      <c r="D853" s="362" t="s">
        <v>59</v>
      </c>
      <c r="E853" s="320" t="s">
        <v>1454</v>
      </c>
    </row>
    <row r="854" spans="1:5" x14ac:dyDescent="0.2">
      <c r="A854" s="364"/>
      <c r="B854" s="365"/>
      <c r="C854" s="366"/>
      <c r="D854" s="367"/>
      <c r="E854" s="321" t="s">
        <v>1455</v>
      </c>
    </row>
    <row r="855" spans="1:5" x14ac:dyDescent="0.2">
      <c r="A855" s="348" t="s">
        <v>1877</v>
      </c>
      <c r="B855" s="350" t="s">
        <v>1864</v>
      </c>
      <c r="C855" s="351"/>
      <c r="D855" s="354" t="s">
        <v>59</v>
      </c>
      <c r="E855" s="322" t="s">
        <v>1454</v>
      </c>
    </row>
    <row r="856" spans="1:5" x14ac:dyDescent="0.2">
      <c r="A856" s="349"/>
      <c r="B856" s="352"/>
      <c r="C856" s="353"/>
      <c r="D856" s="355"/>
      <c r="E856" s="323" t="s">
        <v>1455</v>
      </c>
    </row>
    <row r="857" spans="1:5" x14ac:dyDescent="0.2">
      <c r="A857" s="356" t="s">
        <v>1878</v>
      </c>
      <c r="B857" s="358" t="s">
        <v>1864</v>
      </c>
      <c r="C857" s="359"/>
      <c r="D857" s="362" t="s">
        <v>59</v>
      </c>
      <c r="E857" s="320" t="s">
        <v>1454</v>
      </c>
    </row>
    <row r="858" spans="1:5" x14ac:dyDescent="0.2">
      <c r="A858" s="364"/>
      <c r="B858" s="365"/>
      <c r="C858" s="366"/>
      <c r="D858" s="367"/>
      <c r="E858" s="321" t="s">
        <v>1455</v>
      </c>
    </row>
    <row r="859" spans="1:5" x14ac:dyDescent="0.2">
      <c r="A859" s="348" t="s">
        <v>1879</v>
      </c>
      <c r="B859" s="350" t="s">
        <v>1864</v>
      </c>
      <c r="C859" s="351"/>
      <c r="D859" s="354" t="s">
        <v>59</v>
      </c>
      <c r="E859" s="322" t="s">
        <v>1454</v>
      </c>
    </row>
    <row r="860" spans="1:5" x14ac:dyDescent="0.2">
      <c r="A860" s="349"/>
      <c r="B860" s="352"/>
      <c r="C860" s="353"/>
      <c r="D860" s="355"/>
      <c r="E860" s="323" t="s">
        <v>1455</v>
      </c>
    </row>
    <row r="861" spans="1:5" x14ac:dyDescent="0.2">
      <c r="A861" s="356" t="s">
        <v>1880</v>
      </c>
      <c r="B861" s="358" t="s">
        <v>1864</v>
      </c>
      <c r="C861" s="359"/>
      <c r="D861" s="362" t="s">
        <v>59</v>
      </c>
      <c r="E861" s="320" t="s">
        <v>1454</v>
      </c>
    </row>
    <row r="862" spans="1:5" x14ac:dyDescent="0.2">
      <c r="A862" s="364"/>
      <c r="B862" s="365"/>
      <c r="C862" s="366"/>
      <c r="D862" s="367"/>
      <c r="E862" s="321" t="s">
        <v>1455</v>
      </c>
    </row>
    <row r="863" spans="1:5" x14ac:dyDescent="0.2">
      <c r="A863" s="348" t="s">
        <v>1881</v>
      </c>
      <c r="B863" s="350" t="s">
        <v>1864</v>
      </c>
      <c r="C863" s="351"/>
      <c r="D863" s="354" t="s">
        <v>59</v>
      </c>
      <c r="E863" s="322" t="s">
        <v>1454</v>
      </c>
    </row>
    <row r="864" spans="1:5" x14ac:dyDescent="0.2">
      <c r="A864" s="349"/>
      <c r="B864" s="352"/>
      <c r="C864" s="353"/>
      <c r="D864" s="355"/>
      <c r="E864" s="323" t="s">
        <v>1455</v>
      </c>
    </row>
    <row r="865" spans="1:5" x14ac:dyDescent="0.2">
      <c r="A865" s="356" t="s">
        <v>1882</v>
      </c>
      <c r="B865" s="358" t="s">
        <v>1864</v>
      </c>
      <c r="C865" s="359"/>
      <c r="D865" s="362" t="s">
        <v>59</v>
      </c>
      <c r="E865" s="320" t="s">
        <v>1454</v>
      </c>
    </row>
    <row r="866" spans="1:5" x14ac:dyDescent="0.2">
      <c r="A866" s="364"/>
      <c r="B866" s="365"/>
      <c r="C866" s="366"/>
      <c r="D866" s="367"/>
      <c r="E866" s="321" t="s">
        <v>1455</v>
      </c>
    </row>
    <row r="867" spans="1:5" x14ac:dyDescent="0.2">
      <c r="A867" s="348" t="s">
        <v>1883</v>
      </c>
      <c r="B867" s="350" t="s">
        <v>1864</v>
      </c>
      <c r="C867" s="351"/>
      <c r="D867" s="354" t="s">
        <v>59</v>
      </c>
      <c r="E867" s="322" t="s">
        <v>1454</v>
      </c>
    </row>
    <row r="868" spans="1:5" x14ac:dyDescent="0.2">
      <c r="A868" s="349"/>
      <c r="B868" s="352"/>
      <c r="C868" s="353"/>
      <c r="D868" s="355"/>
      <c r="E868" s="323" t="s">
        <v>1455</v>
      </c>
    </row>
    <row r="869" spans="1:5" x14ac:dyDescent="0.2">
      <c r="A869" s="356" t="s">
        <v>1884</v>
      </c>
      <c r="B869" s="358" t="s">
        <v>1864</v>
      </c>
      <c r="C869" s="359"/>
      <c r="D869" s="362" t="s">
        <v>59</v>
      </c>
      <c r="E869" s="320" t="s">
        <v>1454</v>
      </c>
    </row>
    <row r="870" spans="1:5" x14ac:dyDescent="0.2">
      <c r="A870" s="364"/>
      <c r="B870" s="365"/>
      <c r="C870" s="366"/>
      <c r="D870" s="367"/>
      <c r="E870" s="321" t="s">
        <v>1455</v>
      </c>
    </row>
    <row r="871" spans="1:5" x14ac:dyDescent="0.2">
      <c r="A871" s="348" t="s">
        <v>1885</v>
      </c>
      <c r="B871" s="350" t="s">
        <v>1886</v>
      </c>
      <c r="C871" s="351"/>
      <c r="D871" s="354" t="s">
        <v>59</v>
      </c>
      <c r="E871" s="322" t="s">
        <v>1454</v>
      </c>
    </row>
    <row r="872" spans="1:5" x14ac:dyDescent="0.2">
      <c r="A872" s="349"/>
      <c r="B872" s="352"/>
      <c r="C872" s="353"/>
      <c r="D872" s="355"/>
      <c r="E872" s="323" t="s">
        <v>1455</v>
      </c>
    </row>
    <row r="873" spans="1:5" x14ac:dyDescent="0.2">
      <c r="A873" s="356" t="s">
        <v>1887</v>
      </c>
      <c r="B873" s="358" t="s">
        <v>1886</v>
      </c>
      <c r="C873" s="359"/>
      <c r="D873" s="362" t="s">
        <v>59</v>
      </c>
      <c r="E873" s="320" t="s">
        <v>1454</v>
      </c>
    </row>
    <row r="874" spans="1:5" x14ac:dyDescent="0.2">
      <c r="A874" s="364"/>
      <c r="B874" s="365"/>
      <c r="C874" s="366"/>
      <c r="D874" s="367"/>
      <c r="E874" s="321" t="s">
        <v>1455</v>
      </c>
    </row>
    <row r="875" spans="1:5" x14ac:dyDescent="0.2">
      <c r="A875" s="348" t="s">
        <v>1888</v>
      </c>
      <c r="B875" s="350" t="s">
        <v>1886</v>
      </c>
      <c r="C875" s="351"/>
      <c r="D875" s="354" t="s">
        <v>59</v>
      </c>
      <c r="E875" s="322" t="s">
        <v>1454</v>
      </c>
    </row>
    <row r="876" spans="1:5" x14ac:dyDescent="0.2">
      <c r="A876" s="349"/>
      <c r="B876" s="352"/>
      <c r="C876" s="353"/>
      <c r="D876" s="355"/>
      <c r="E876" s="323" t="s">
        <v>1455</v>
      </c>
    </row>
    <row r="877" spans="1:5" x14ac:dyDescent="0.2">
      <c r="A877" s="356" t="s">
        <v>1889</v>
      </c>
      <c r="B877" s="358" t="s">
        <v>1886</v>
      </c>
      <c r="C877" s="359"/>
      <c r="D877" s="362" t="s">
        <v>59</v>
      </c>
      <c r="E877" s="320" t="s">
        <v>1454</v>
      </c>
    </row>
    <row r="878" spans="1:5" x14ac:dyDescent="0.2">
      <c r="A878" s="364"/>
      <c r="B878" s="365"/>
      <c r="C878" s="366"/>
      <c r="D878" s="367"/>
      <c r="E878" s="321" t="s">
        <v>1455</v>
      </c>
    </row>
    <row r="879" spans="1:5" x14ac:dyDescent="0.2">
      <c r="A879" s="348" t="s">
        <v>1890</v>
      </c>
      <c r="B879" s="350" t="s">
        <v>1886</v>
      </c>
      <c r="C879" s="351"/>
      <c r="D879" s="354" t="s">
        <v>59</v>
      </c>
      <c r="E879" s="322" t="s">
        <v>1454</v>
      </c>
    </row>
    <row r="880" spans="1:5" x14ac:dyDescent="0.2">
      <c r="A880" s="349"/>
      <c r="B880" s="352"/>
      <c r="C880" s="353"/>
      <c r="D880" s="355"/>
      <c r="E880" s="323" t="s">
        <v>1455</v>
      </c>
    </row>
    <row r="881" spans="1:5" x14ac:dyDescent="0.2">
      <c r="A881" s="356" t="s">
        <v>1891</v>
      </c>
      <c r="B881" s="358" t="s">
        <v>1892</v>
      </c>
      <c r="C881" s="359"/>
      <c r="D881" s="362" t="s">
        <v>59</v>
      </c>
      <c r="E881" s="320" t="s">
        <v>1454</v>
      </c>
    </row>
    <row r="882" spans="1:5" x14ac:dyDescent="0.2">
      <c r="A882" s="364"/>
      <c r="B882" s="365"/>
      <c r="C882" s="366"/>
      <c r="D882" s="367"/>
      <c r="E882" s="321" t="s">
        <v>1455</v>
      </c>
    </row>
    <row r="883" spans="1:5" x14ac:dyDescent="0.2">
      <c r="A883" s="348" t="s">
        <v>1893</v>
      </c>
      <c r="B883" s="350" t="s">
        <v>1892</v>
      </c>
      <c r="C883" s="351"/>
      <c r="D883" s="354" t="s">
        <v>59</v>
      </c>
      <c r="E883" s="322" t="s">
        <v>1454</v>
      </c>
    </row>
    <row r="884" spans="1:5" x14ac:dyDescent="0.2">
      <c r="A884" s="349"/>
      <c r="B884" s="352"/>
      <c r="C884" s="353"/>
      <c r="D884" s="355"/>
      <c r="E884" s="323" t="s">
        <v>1455</v>
      </c>
    </row>
    <row r="885" spans="1:5" x14ac:dyDescent="0.2">
      <c r="A885" s="356" t="s">
        <v>1894</v>
      </c>
      <c r="B885" s="358" t="s">
        <v>1892</v>
      </c>
      <c r="C885" s="359"/>
      <c r="D885" s="362" t="s">
        <v>59</v>
      </c>
      <c r="E885" s="320" t="s">
        <v>1454</v>
      </c>
    </row>
    <row r="886" spans="1:5" x14ac:dyDescent="0.2">
      <c r="A886" s="364"/>
      <c r="B886" s="365"/>
      <c r="C886" s="366"/>
      <c r="D886" s="367"/>
      <c r="E886" s="321" t="s">
        <v>1455</v>
      </c>
    </row>
    <row r="887" spans="1:5" x14ac:dyDescent="0.2">
      <c r="A887" s="348" t="s">
        <v>1895</v>
      </c>
      <c r="B887" s="350" t="s">
        <v>1892</v>
      </c>
      <c r="C887" s="351"/>
      <c r="D887" s="354" t="s">
        <v>59</v>
      </c>
      <c r="E887" s="322" t="s">
        <v>1454</v>
      </c>
    </row>
    <row r="888" spans="1:5" x14ac:dyDescent="0.2">
      <c r="A888" s="349"/>
      <c r="B888" s="352"/>
      <c r="C888" s="353"/>
      <c r="D888" s="355"/>
      <c r="E888" s="323" t="s">
        <v>1455</v>
      </c>
    </row>
    <row r="889" spans="1:5" x14ac:dyDescent="0.2">
      <c r="A889" s="356" t="s">
        <v>1896</v>
      </c>
      <c r="B889" s="358" t="s">
        <v>1897</v>
      </c>
      <c r="C889" s="359"/>
      <c r="D889" s="362" t="s">
        <v>59</v>
      </c>
      <c r="E889" s="320" t="s">
        <v>1454</v>
      </c>
    </row>
    <row r="890" spans="1:5" x14ac:dyDescent="0.2">
      <c r="A890" s="364"/>
      <c r="B890" s="365"/>
      <c r="C890" s="366"/>
      <c r="D890" s="367"/>
      <c r="E890" s="321" t="s">
        <v>1455</v>
      </c>
    </row>
    <row r="891" spans="1:5" x14ac:dyDescent="0.2">
      <c r="A891" s="348" t="s">
        <v>1898</v>
      </c>
      <c r="B891" s="350" t="s">
        <v>1897</v>
      </c>
      <c r="C891" s="351"/>
      <c r="D891" s="354" t="s">
        <v>59</v>
      </c>
      <c r="E891" s="322" t="s">
        <v>1454</v>
      </c>
    </row>
    <row r="892" spans="1:5" x14ac:dyDescent="0.2">
      <c r="A892" s="349"/>
      <c r="B892" s="352"/>
      <c r="C892" s="353"/>
      <c r="D892" s="355"/>
      <c r="E892" s="323" t="s">
        <v>1455</v>
      </c>
    </row>
    <row r="893" spans="1:5" x14ac:dyDescent="0.2">
      <c r="A893" s="356" t="s">
        <v>1899</v>
      </c>
      <c r="B893" s="358" t="s">
        <v>1897</v>
      </c>
      <c r="C893" s="359"/>
      <c r="D893" s="362" t="s">
        <v>59</v>
      </c>
      <c r="E893" s="320" t="s">
        <v>1454</v>
      </c>
    </row>
    <row r="894" spans="1:5" x14ac:dyDescent="0.2">
      <c r="A894" s="364"/>
      <c r="B894" s="365"/>
      <c r="C894" s="366"/>
      <c r="D894" s="367"/>
      <c r="E894" s="321" t="s">
        <v>1455</v>
      </c>
    </row>
    <row r="895" spans="1:5" x14ac:dyDescent="0.2">
      <c r="A895" s="348" t="s">
        <v>1900</v>
      </c>
      <c r="B895" s="350" t="s">
        <v>1897</v>
      </c>
      <c r="C895" s="351"/>
      <c r="D895" s="354" t="s">
        <v>59</v>
      </c>
      <c r="E895" s="322" t="s">
        <v>1454</v>
      </c>
    </row>
    <row r="896" spans="1:5" x14ac:dyDescent="0.2">
      <c r="A896" s="349"/>
      <c r="B896" s="352"/>
      <c r="C896" s="353"/>
      <c r="D896" s="355"/>
      <c r="E896" s="323" t="s">
        <v>1455</v>
      </c>
    </row>
    <row r="897" spans="1:5" x14ac:dyDescent="0.2">
      <c r="A897" s="356" t="s">
        <v>1901</v>
      </c>
      <c r="B897" s="358" t="s">
        <v>1897</v>
      </c>
      <c r="C897" s="359"/>
      <c r="D897" s="362" t="s">
        <v>59</v>
      </c>
      <c r="E897" s="320" t="s">
        <v>1454</v>
      </c>
    </row>
    <row r="898" spans="1:5" x14ac:dyDescent="0.2">
      <c r="A898" s="364"/>
      <c r="B898" s="365"/>
      <c r="C898" s="366"/>
      <c r="D898" s="367"/>
      <c r="E898" s="321" t="s">
        <v>1455</v>
      </c>
    </row>
    <row r="899" spans="1:5" x14ac:dyDescent="0.2">
      <c r="A899" s="348" t="s">
        <v>1902</v>
      </c>
      <c r="B899" s="350" t="s">
        <v>1897</v>
      </c>
      <c r="C899" s="351"/>
      <c r="D899" s="354" t="s">
        <v>59</v>
      </c>
      <c r="E899" s="322" t="s">
        <v>1454</v>
      </c>
    </row>
    <row r="900" spans="1:5" x14ac:dyDescent="0.2">
      <c r="A900" s="349"/>
      <c r="B900" s="352"/>
      <c r="C900" s="353"/>
      <c r="D900" s="355"/>
      <c r="E900" s="323" t="s">
        <v>1455</v>
      </c>
    </row>
    <row r="901" spans="1:5" x14ac:dyDescent="0.2">
      <c r="A901" s="356" t="s">
        <v>1903</v>
      </c>
      <c r="B901" s="358" t="s">
        <v>1897</v>
      </c>
      <c r="C901" s="359"/>
      <c r="D901" s="362" t="s">
        <v>59</v>
      </c>
      <c r="E901" s="320" t="s">
        <v>1454</v>
      </c>
    </row>
    <row r="902" spans="1:5" x14ac:dyDescent="0.2">
      <c r="A902" s="364"/>
      <c r="B902" s="365"/>
      <c r="C902" s="366"/>
      <c r="D902" s="367"/>
      <c r="E902" s="321" t="s">
        <v>1455</v>
      </c>
    </row>
    <row r="903" spans="1:5" x14ac:dyDescent="0.2">
      <c r="A903" s="348" t="s">
        <v>1563</v>
      </c>
      <c r="B903" s="350" t="s">
        <v>1897</v>
      </c>
      <c r="C903" s="351"/>
      <c r="D903" s="354" t="s">
        <v>59</v>
      </c>
      <c r="E903" s="322" t="s">
        <v>1454</v>
      </c>
    </row>
    <row r="904" spans="1:5" x14ac:dyDescent="0.2">
      <c r="A904" s="349"/>
      <c r="B904" s="352"/>
      <c r="C904" s="353"/>
      <c r="D904" s="355"/>
      <c r="E904" s="323" t="s">
        <v>1455</v>
      </c>
    </row>
    <row r="905" spans="1:5" x14ac:dyDescent="0.2">
      <c r="A905" s="356" t="s">
        <v>1904</v>
      </c>
      <c r="B905" s="358" t="s">
        <v>1897</v>
      </c>
      <c r="C905" s="359"/>
      <c r="D905" s="362" t="s">
        <v>59</v>
      </c>
      <c r="E905" s="320" t="s">
        <v>1454</v>
      </c>
    </row>
    <row r="906" spans="1:5" x14ac:dyDescent="0.2">
      <c r="A906" s="364"/>
      <c r="B906" s="365"/>
      <c r="C906" s="366"/>
      <c r="D906" s="367"/>
      <c r="E906" s="321" t="s">
        <v>1455</v>
      </c>
    </row>
    <row r="907" spans="1:5" x14ac:dyDescent="0.2">
      <c r="A907" s="348" t="s">
        <v>1905</v>
      </c>
      <c r="B907" s="350" t="s">
        <v>1897</v>
      </c>
      <c r="C907" s="351"/>
      <c r="D907" s="354" t="s">
        <v>59</v>
      </c>
      <c r="E907" s="322" t="s">
        <v>1454</v>
      </c>
    </row>
    <row r="908" spans="1:5" x14ac:dyDescent="0.2">
      <c r="A908" s="349"/>
      <c r="B908" s="352"/>
      <c r="C908" s="353"/>
      <c r="D908" s="355"/>
      <c r="E908" s="323" t="s">
        <v>1455</v>
      </c>
    </row>
    <row r="909" spans="1:5" x14ac:dyDescent="0.2">
      <c r="A909" s="356" t="s">
        <v>1906</v>
      </c>
      <c r="B909" s="358" t="s">
        <v>1897</v>
      </c>
      <c r="C909" s="359"/>
      <c r="D909" s="362" t="s">
        <v>59</v>
      </c>
      <c r="E909" s="320" t="s">
        <v>1454</v>
      </c>
    </row>
    <row r="910" spans="1:5" x14ac:dyDescent="0.2">
      <c r="A910" s="364"/>
      <c r="B910" s="365"/>
      <c r="C910" s="366"/>
      <c r="D910" s="367"/>
      <c r="E910" s="321" t="s">
        <v>1455</v>
      </c>
    </row>
    <row r="911" spans="1:5" x14ac:dyDescent="0.2">
      <c r="A911" s="348" t="s">
        <v>1875</v>
      </c>
      <c r="B911" s="350" t="s">
        <v>1897</v>
      </c>
      <c r="C911" s="351"/>
      <c r="D911" s="354" t="s">
        <v>59</v>
      </c>
      <c r="E911" s="322" t="s">
        <v>1454</v>
      </c>
    </row>
    <row r="912" spans="1:5" x14ac:dyDescent="0.2">
      <c r="A912" s="349"/>
      <c r="B912" s="352"/>
      <c r="C912" s="353"/>
      <c r="D912" s="355"/>
      <c r="E912" s="323" t="s">
        <v>1455</v>
      </c>
    </row>
    <row r="913" spans="1:5" x14ac:dyDescent="0.2">
      <c r="A913" s="356" t="s">
        <v>1907</v>
      </c>
      <c r="B913" s="358" t="s">
        <v>1908</v>
      </c>
      <c r="C913" s="359"/>
      <c r="D913" s="362" t="s">
        <v>59</v>
      </c>
      <c r="E913" s="320" t="s">
        <v>1454</v>
      </c>
    </row>
    <row r="914" spans="1:5" x14ac:dyDescent="0.2">
      <c r="A914" s="364"/>
      <c r="B914" s="365"/>
      <c r="C914" s="366"/>
      <c r="D914" s="367"/>
      <c r="E914" s="321" t="s">
        <v>1455</v>
      </c>
    </row>
    <row r="915" spans="1:5" x14ac:dyDescent="0.2">
      <c r="A915" s="348" t="s">
        <v>1909</v>
      </c>
      <c r="B915" s="350" t="s">
        <v>1908</v>
      </c>
      <c r="C915" s="351"/>
      <c r="D915" s="354" t="s">
        <v>59</v>
      </c>
      <c r="E915" s="322" t="s">
        <v>1454</v>
      </c>
    </row>
    <row r="916" spans="1:5" x14ac:dyDescent="0.2">
      <c r="A916" s="349"/>
      <c r="B916" s="352"/>
      <c r="C916" s="353"/>
      <c r="D916" s="355"/>
      <c r="E916" s="323" t="s">
        <v>1455</v>
      </c>
    </row>
    <row r="917" spans="1:5" x14ac:dyDescent="0.2">
      <c r="A917" s="356" t="s">
        <v>1910</v>
      </c>
      <c r="B917" s="358" t="s">
        <v>1908</v>
      </c>
      <c r="C917" s="359"/>
      <c r="D917" s="362" t="s">
        <v>59</v>
      </c>
      <c r="E917" s="320" t="s">
        <v>1454</v>
      </c>
    </row>
    <row r="918" spans="1:5" x14ac:dyDescent="0.2">
      <c r="A918" s="364"/>
      <c r="B918" s="365"/>
      <c r="C918" s="366"/>
      <c r="D918" s="367"/>
      <c r="E918" s="321" t="s">
        <v>1455</v>
      </c>
    </row>
    <row r="919" spans="1:5" x14ac:dyDescent="0.2">
      <c r="A919" s="348" t="s">
        <v>1911</v>
      </c>
      <c r="B919" s="350" t="s">
        <v>1908</v>
      </c>
      <c r="C919" s="351"/>
      <c r="D919" s="354" t="s">
        <v>59</v>
      </c>
      <c r="E919" s="322" t="s">
        <v>1454</v>
      </c>
    </row>
    <row r="920" spans="1:5" x14ac:dyDescent="0.2">
      <c r="A920" s="349"/>
      <c r="B920" s="352"/>
      <c r="C920" s="353"/>
      <c r="D920" s="355"/>
      <c r="E920" s="323" t="s">
        <v>1455</v>
      </c>
    </row>
    <row r="921" spans="1:5" x14ac:dyDescent="0.2">
      <c r="A921" s="356" t="s">
        <v>1912</v>
      </c>
      <c r="B921" s="358" t="s">
        <v>1908</v>
      </c>
      <c r="C921" s="359"/>
      <c r="D921" s="362" t="s">
        <v>59</v>
      </c>
      <c r="E921" s="320" t="s">
        <v>1454</v>
      </c>
    </row>
    <row r="922" spans="1:5" x14ac:dyDescent="0.2">
      <c r="A922" s="364"/>
      <c r="B922" s="365"/>
      <c r="C922" s="366"/>
      <c r="D922" s="367"/>
      <c r="E922" s="321" t="s">
        <v>1455</v>
      </c>
    </row>
    <row r="923" spans="1:5" x14ac:dyDescent="0.2">
      <c r="A923" s="348" t="s">
        <v>1913</v>
      </c>
      <c r="B923" s="350" t="s">
        <v>1908</v>
      </c>
      <c r="C923" s="351"/>
      <c r="D923" s="354" t="s">
        <v>59</v>
      </c>
      <c r="E923" s="322" t="s">
        <v>1454</v>
      </c>
    </row>
    <row r="924" spans="1:5" x14ac:dyDescent="0.2">
      <c r="A924" s="349"/>
      <c r="B924" s="352"/>
      <c r="C924" s="353"/>
      <c r="D924" s="355"/>
      <c r="E924" s="323" t="s">
        <v>1455</v>
      </c>
    </row>
    <row r="925" spans="1:5" x14ac:dyDescent="0.2">
      <c r="A925" s="356" t="s">
        <v>1914</v>
      </c>
      <c r="B925" s="358" t="s">
        <v>1915</v>
      </c>
      <c r="C925" s="359"/>
      <c r="D925" s="362" t="s">
        <v>59</v>
      </c>
      <c r="E925" s="320" t="s">
        <v>1454</v>
      </c>
    </row>
    <row r="926" spans="1:5" x14ac:dyDescent="0.2">
      <c r="A926" s="364"/>
      <c r="B926" s="365"/>
      <c r="C926" s="366"/>
      <c r="D926" s="367"/>
      <c r="E926" s="321" t="s">
        <v>1455</v>
      </c>
    </row>
    <row r="927" spans="1:5" x14ac:dyDescent="0.2">
      <c r="A927" s="348" t="s">
        <v>1916</v>
      </c>
      <c r="B927" s="350" t="s">
        <v>1915</v>
      </c>
      <c r="C927" s="351"/>
      <c r="D927" s="354" t="s">
        <v>59</v>
      </c>
      <c r="E927" s="322" t="s">
        <v>1454</v>
      </c>
    </row>
    <row r="928" spans="1:5" x14ac:dyDescent="0.2">
      <c r="A928" s="349"/>
      <c r="B928" s="352"/>
      <c r="C928" s="353"/>
      <c r="D928" s="355"/>
      <c r="E928" s="323" t="s">
        <v>1455</v>
      </c>
    </row>
    <row r="929" spans="1:5" x14ac:dyDescent="0.2">
      <c r="A929" s="356" t="s">
        <v>1917</v>
      </c>
      <c r="B929" s="358" t="s">
        <v>1915</v>
      </c>
      <c r="C929" s="359"/>
      <c r="D929" s="362" t="s">
        <v>59</v>
      </c>
      <c r="E929" s="320" t="s">
        <v>1454</v>
      </c>
    </row>
    <row r="930" spans="1:5" x14ac:dyDescent="0.2">
      <c r="A930" s="364"/>
      <c r="B930" s="365"/>
      <c r="C930" s="366"/>
      <c r="D930" s="367"/>
      <c r="E930" s="321" t="s">
        <v>1455</v>
      </c>
    </row>
    <row r="931" spans="1:5" x14ac:dyDescent="0.2">
      <c r="A931" s="348" t="s">
        <v>1918</v>
      </c>
      <c r="B931" s="350" t="s">
        <v>1915</v>
      </c>
      <c r="C931" s="351"/>
      <c r="D931" s="354" t="s">
        <v>59</v>
      </c>
      <c r="E931" s="322" t="s">
        <v>1454</v>
      </c>
    </row>
    <row r="932" spans="1:5" x14ac:dyDescent="0.2">
      <c r="A932" s="349"/>
      <c r="B932" s="352"/>
      <c r="C932" s="353"/>
      <c r="D932" s="355"/>
      <c r="E932" s="323" t="s">
        <v>1455</v>
      </c>
    </row>
    <row r="933" spans="1:5" x14ac:dyDescent="0.2">
      <c r="A933" s="356" t="s">
        <v>1919</v>
      </c>
      <c r="B933" s="358" t="s">
        <v>1915</v>
      </c>
      <c r="C933" s="359"/>
      <c r="D933" s="362" t="s">
        <v>59</v>
      </c>
      <c r="E933" s="320" t="s">
        <v>1454</v>
      </c>
    </row>
    <row r="934" spans="1:5" x14ac:dyDescent="0.2">
      <c r="A934" s="364"/>
      <c r="B934" s="365"/>
      <c r="C934" s="366"/>
      <c r="D934" s="367"/>
      <c r="E934" s="321" t="s">
        <v>1455</v>
      </c>
    </row>
    <row r="935" spans="1:5" x14ac:dyDescent="0.2">
      <c r="A935" s="348" t="s">
        <v>1920</v>
      </c>
      <c r="B935" s="350" t="s">
        <v>1915</v>
      </c>
      <c r="C935" s="351"/>
      <c r="D935" s="354" t="s">
        <v>59</v>
      </c>
      <c r="E935" s="322" t="s">
        <v>1454</v>
      </c>
    </row>
    <row r="936" spans="1:5" x14ac:dyDescent="0.2">
      <c r="A936" s="349"/>
      <c r="B936" s="352"/>
      <c r="C936" s="353"/>
      <c r="D936" s="355"/>
      <c r="E936" s="323" t="s">
        <v>1455</v>
      </c>
    </row>
    <row r="937" spans="1:5" x14ac:dyDescent="0.2">
      <c r="A937" s="356" t="s">
        <v>1921</v>
      </c>
      <c r="B937" s="358" t="s">
        <v>1915</v>
      </c>
      <c r="C937" s="359"/>
      <c r="D937" s="362" t="s">
        <v>59</v>
      </c>
      <c r="E937" s="320" t="s">
        <v>1454</v>
      </c>
    </row>
    <row r="938" spans="1:5" x14ac:dyDescent="0.2">
      <c r="A938" s="364"/>
      <c r="B938" s="365"/>
      <c r="C938" s="366"/>
      <c r="D938" s="367"/>
      <c r="E938" s="321" t="s">
        <v>1455</v>
      </c>
    </row>
    <row r="939" spans="1:5" x14ac:dyDescent="0.2">
      <c r="A939" s="348" t="s">
        <v>1922</v>
      </c>
      <c r="B939" s="350" t="s">
        <v>1915</v>
      </c>
      <c r="C939" s="351"/>
      <c r="D939" s="354" t="s">
        <v>59</v>
      </c>
      <c r="E939" s="322" t="s">
        <v>1454</v>
      </c>
    </row>
    <row r="940" spans="1:5" x14ac:dyDescent="0.2">
      <c r="A940" s="349"/>
      <c r="B940" s="352"/>
      <c r="C940" s="353"/>
      <c r="D940" s="355"/>
      <c r="E940" s="323" t="s">
        <v>1455</v>
      </c>
    </row>
    <row r="941" spans="1:5" x14ac:dyDescent="0.2">
      <c r="A941" s="356" t="s">
        <v>1573</v>
      </c>
      <c r="B941" s="358" t="s">
        <v>1923</v>
      </c>
      <c r="C941" s="359"/>
      <c r="D941" s="362" t="s">
        <v>59</v>
      </c>
      <c r="E941" s="320" t="s">
        <v>1454</v>
      </c>
    </row>
    <row r="942" spans="1:5" x14ac:dyDescent="0.2">
      <c r="A942" s="364"/>
      <c r="B942" s="365"/>
      <c r="C942" s="366"/>
      <c r="D942" s="367"/>
      <c r="E942" s="321" t="s">
        <v>1455</v>
      </c>
    </row>
    <row r="943" spans="1:5" x14ac:dyDescent="0.2">
      <c r="A943" s="348" t="s">
        <v>1924</v>
      </c>
      <c r="B943" s="350" t="s">
        <v>1923</v>
      </c>
      <c r="C943" s="351"/>
      <c r="D943" s="354" t="s">
        <v>59</v>
      </c>
      <c r="E943" s="322" t="s">
        <v>1454</v>
      </c>
    </row>
    <row r="944" spans="1:5" x14ac:dyDescent="0.2">
      <c r="A944" s="349"/>
      <c r="B944" s="352"/>
      <c r="C944" s="353"/>
      <c r="D944" s="355"/>
      <c r="E944" s="323" t="s">
        <v>1455</v>
      </c>
    </row>
    <row r="945" spans="1:5" x14ac:dyDescent="0.2">
      <c r="A945" s="356" t="s">
        <v>1925</v>
      </c>
      <c r="B945" s="358" t="s">
        <v>1923</v>
      </c>
      <c r="C945" s="359"/>
      <c r="D945" s="362" t="s">
        <v>59</v>
      </c>
      <c r="E945" s="320" t="s">
        <v>1454</v>
      </c>
    </row>
    <row r="946" spans="1:5" x14ac:dyDescent="0.2">
      <c r="A946" s="364"/>
      <c r="B946" s="365"/>
      <c r="C946" s="366"/>
      <c r="D946" s="367"/>
      <c r="E946" s="321" t="s">
        <v>1455</v>
      </c>
    </row>
    <row r="947" spans="1:5" x14ac:dyDescent="0.2">
      <c r="A947" s="348" t="s">
        <v>1926</v>
      </c>
      <c r="B947" s="350" t="s">
        <v>1927</v>
      </c>
      <c r="C947" s="351"/>
      <c r="D947" s="354" t="s">
        <v>59</v>
      </c>
      <c r="E947" s="322" t="s">
        <v>1454</v>
      </c>
    </row>
    <row r="948" spans="1:5" x14ac:dyDescent="0.2">
      <c r="A948" s="349"/>
      <c r="B948" s="352"/>
      <c r="C948" s="353"/>
      <c r="D948" s="355"/>
      <c r="E948" s="323" t="s">
        <v>1455</v>
      </c>
    </row>
    <row r="949" spans="1:5" x14ac:dyDescent="0.2">
      <c r="A949" s="356" t="s">
        <v>1928</v>
      </c>
      <c r="B949" s="358" t="s">
        <v>1927</v>
      </c>
      <c r="C949" s="359"/>
      <c r="D949" s="362" t="s">
        <v>59</v>
      </c>
      <c r="E949" s="320" t="s">
        <v>1454</v>
      </c>
    </row>
    <row r="950" spans="1:5" x14ac:dyDescent="0.2">
      <c r="A950" s="364"/>
      <c r="B950" s="365"/>
      <c r="C950" s="366"/>
      <c r="D950" s="367"/>
      <c r="E950" s="321" t="s">
        <v>1455</v>
      </c>
    </row>
    <row r="951" spans="1:5" x14ac:dyDescent="0.2">
      <c r="A951" s="348" t="s">
        <v>1929</v>
      </c>
      <c r="B951" s="350" t="s">
        <v>1927</v>
      </c>
      <c r="C951" s="351"/>
      <c r="D951" s="354" t="s">
        <v>59</v>
      </c>
      <c r="E951" s="322" t="s">
        <v>1454</v>
      </c>
    </row>
    <row r="952" spans="1:5" x14ac:dyDescent="0.2">
      <c r="A952" s="349"/>
      <c r="B952" s="352"/>
      <c r="C952" s="353"/>
      <c r="D952" s="355"/>
      <c r="E952" s="323" t="s">
        <v>1455</v>
      </c>
    </row>
    <row r="953" spans="1:5" x14ac:dyDescent="0.2">
      <c r="A953" s="356" t="s">
        <v>1930</v>
      </c>
      <c r="B953" s="358" t="s">
        <v>1927</v>
      </c>
      <c r="C953" s="359"/>
      <c r="D953" s="362" t="s">
        <v>59</v>
      </c>
      <c r="E953" s="320" t="s">
        <v>1454</v>
      </c>
    </row>
    <row r="954" spans="1:5" x14ac:dyDescent="0.2">
      <c r="A954" s="364"/>
      <c r="B954" s="365"/>
      <c r="C954" s="366"/>
      <c r="D954" s="367"/>
      <c r="E954" s="321" t="s">
        <v>1455</v>
      </c>
    </row>
    <row r="955" spans="1:5" x14ac:dyDescent="0.2">
      <c r="A955" s="348" t="s">
        <v>1931</v>
      </c>
      <c r="B955" s="350" t="s">
        <v>1927</v>
      </c>
      <c r="C955" s="351"/>
      <c r="D955" s="354" t="s">
        <v>59</v>
      </c>
      <c r="E955" s="322" t="s">
        <v>1454</v>
      </c>
    </row>
    <row r="956" spans="1:5" x14ac:dyDescent="0.2">
      <c r="A956" s="349"/>
      <c r="B956" s="352"/>
      <c r="C956" s="353"/>
      <c r="D956" s="355"/>
      <c r="E956" s="323" t="s">
        <v>1455</v>
      </c>
    </row>
    <row r="957" spans="1:5" x14ac:dyDescent="0.2">
      <c r="A957" s="356" t="s">
        <v>1932</v>
      </c>
      <c r="B957" s="358" t="s">
        <v>1927</v>
      </c>
      <c r="C957" s="359"/>
      <c r="D957" s="362" t="s">
        <v>59</v>
      </c>
      <c r="E957" s="320" t="s">
        <v>1454</v>
      </c>
    </row>
    <row r="958" spans="1:5" x14ac:dyDescent="0.2">
      <c r="A958" s="364"/>
      <c r="B958" s="365"/>
      <c r="C958" s="366"/>
      <c r="D958" s="367"/>
      <c r="E958" s="321" t="s">
        <v>1455</v>
      </c>
    </row>
    <row r="959" spans="1:5" x14ac:dyDescent="0.2">
      <c r="A959" s="348" t="s">
        <v>1933</v>
      </c>
      <c r="B959" s="350" t="s">
        <v>1927</v>
      </c>
      <c r="C959" s="351"/>
      <c r="D959" s="354" t="s">
        <v>59</v>
      </c>
      <c r="E959" s="322" t="s">
        <v>1454</v>
      </c>
    </row>
    <row r="960" spans="1:5" x14ac:dyDescent="0.2">
      <c r="A960" s="349"/>
      <c r="B960" s="352"/>
      <c r="C960" s="353"/>
      <c r="D960" s="355"/>
      <c r="E960" s="323" t="s">
        <v>1455</v>
      </c>
    </row>
    <row r="961" spans="1:5" x14ac:dyDescent="0.2">
      <c r="A961" s="356" t="s">
        <v>1934</v>
      </c>
      <c r="B961" s="358" t="s">
        <v>1927</v>
      </c>
      <c r="C961" s="359"/>
      <c r="D961" s="362" t="s">
        <v>59</v>
      </c>
      <c r="E961" s="320" t="s">
        <v>1454</v>
      </c>
    </row>
    <row r="962" spans="1:5" x14ac:dyDescent="0.2">
      <c r="A962" s="364"/>
      <c r="B962" s="365"/>
      <c r="C962" s="366"/>
      <c r="D962" s="367"/>
      <c r="E962" s="321" t="s">
        <v>1455</v>
      </c>
    </row>
    <row r="963" spans="1:5" x14ac:dyDescent="0.2">
      <c r="A963" s="348" t="s">
        <v>1935</v>
      </c>
      <c r="B963" s="350" t="s">
        <v>1927</v>
      </c>
      <c r="C963" s="351"/>
      <c r="D963" s="354" t="s">
        <v>59</v>
      </c>
      <c r="E963" s="322" t="s">
        <v>1454</v>
      </c>
    </row>
    <row r="964" spans="1:5" x14ac:dyDescent="0.2">
      <c r="A964" s="349"/>
      <c r="B964" s="352"/>
      <c r="C964" s="353"/>
      <c r="D964" s="355"/>
      <c r="E964" s="323" t="s">
        <v>1455</v>
      </c>
    </row>
    <row r="965" spans="1:5" x14ac:dyDescent="0.2">
      <c r="A965" s="356" t="s">
        <v>1936</v>
      </c>
      <c r="B965" s="358" t="s">
        <v>1927</v>
      </c>
      <c r="C965" s="359"/>
      <c r="D965" s="362" t="s">
        <v>59</v>
      </c>
      <c r="E965" s="320" t="s">
        <v>1454</v>
      </c>
    </row>
    <row r="966" spans="1:5" x14ac:dyDescent="0.2">
      <c r="A966" s="364"/>
      <c r="B966" s="365"/>
      <c r="C966" s="366"/>
      <c r="D966" s="367"/>
      <c r="E966" s="321" t="s">
        <v>1455</v>
      </c>
    </row>
    <row r="967" spans="1:5" x14ac:dyDescent="0.2">
      <c r="A967" s="348" t="s">
        <v>1937</v>
      </c>
      <c r="B967" s="350" t="s">
        <v>1927</v>
      </c>
      <c r="C967" s="351"/>
      <c r="D967" s="354" t="s">
        <v>59</v>
      </c>
      <c r="E967" s="322" t="s">
        <v>1454</v>
      </c>
    </row>
    <row r="968" spans="1:5" x14ac:dyDescent="0.2">
      <c r="A968" s="349"/>
      <c r="B968" s="352"/>
      <c r="C968" s="353"/>
      <c r="D968" s="355"/>
      <c r="E968" s="323" t="s">
        <v>1455</v>
      </c>
    </row>
    <row r="969" spans="1:5" x14ac:dyDescent="0.2">
      <c r="A969" s="356" t="s">
        <v>1938</v>
      </c>
      <c r="B969" s="358" t="s">
        <v>1927</v>
      </c>
      <c r="C969" s="359"/>
      <c r="D969" s="362" t="s">
        <v>59</v>
      </c>
      <c r="E969" s="320" t="s">
        <v>1454</v>
      </c>
    </row>
    <row r="970" spans="1:5" x14ac:dyDescent="0.2">
      <c r="A970" s="364"/>
      <c r="B970" s="365"/>
      <c r="C970" s="366"/>
      <c r="D970" s="367"/>
      <c r="E970" s="321" t="s">
        <v>1455</v>
      </c>
    </row>
    <row r="971" spans="1:5" x14ac:dyDescent="0.2">
      <c r="A971" s="348" t="s">
        <v>1573</v>
      </c>
      <c r="B971" s="350" t="s">
        <v>1927</v>
      </c>
      <c r="C971" s="351"/>
      <c r="D971" s="354" t="s">
        <v>59</v>
      </c>
      <c r="E971" s="322" t="s">
        <v>1454</v>
      </c>
    </row>
    <row r="972" spans="1:5" x14ac:dyDescent="0.2">
      <c r="A972" s="349"/>
      <c r="B972" s="352"/>
      <c r="C972" s="353"/>
      <c r="D972" s="355"/>
      <c r="E972" s="323" t="s">
        <v>1455</v>
      </c>
    </row>
    <row r="973" spans="1:5" x14ac:dyDescent="0.2">
      <c r="A973" s="356" t="s">
        <v>1939</v>
      </c>
      <c r="B973" s="358" t="s">
        <v>1927</v>
      </c>
      <c r="C973" s="359"/>
      <c r="D973" s="362" t="s">
        <v>59</v>
      </c>
      <c r="E973" s="320" t="s">
        <v>1454</v>
      </c>
    </row>
    <row r="974" spans="1:5" x14ac:dyDescent="0.2">
      <c r="A974" s="364"/>
      <c r="B974" s="365"/>
      <c r="C974" s="366"/>
      <c r="D974" s="367"/>
      <c r="E974" s="321" t="s">
        <v>1455</v>
      </c>
    </row>
    <row r="975" spans="1:5" x14ac:dyDescent="0.2">
      <c r="A975" s="348" t="s">
        <v>1940</v>
      </c>
      <c r="B975" s="350" t="s">
        <v>1927</v>
      </c>
      <c r="C975" s="351"/>
      <c r="D975" s="354" t="s">
        <v>59</v>
      </c>
      <c r="E975" s="322" t="s">
        <v>1454</v>
      </c>
    </row>
    <row r="976" spans="1:5" x14ac:dyDescent="0.2">
      <c r="A976" s="349"/>
      <c r="B976" s="352"/>
      <c r="C976" s="353"/>
      <c r="D976" s="355"/>
      <c r="E976" s="323" t="s">
        <v>1455</v>
      </c>
    </row>
    <row r="977" spans="1:5" x14ac:dyDescent="0.2">
      <c r="A977" s="356" t="s">
        <v>1941</v>
      </c>
      <c r="B977" s="358" t="s">
        <v>1927</v>
      </c>
      <c r="C977" s="359"/>
      <c r="D977" s="362" t="s">
        <v>59</v>
      </c>
      <c r="E977" s="320" t="s">
        <v>1454</v>
      </c>
    </row>
    <row r="978" spans="1:5" x14ac:dyDescent="0.2">
      <c r="A978" s="364"/>
      <c r="B978" s="365"/>
      <c r="C978" s="366"/>
      <c r="D978" s="367"/>
      <c r="E978" s="321" t="s">
        <v>1455</v>
      </c>
    </row>
    <row r="979" spans="1:5" x14ac:dyDescent="0.2">
      <c r="A979" s="348" t="s">
        <v>1942</v>
      </c>
      <c r="B979" s="350" t="s">
        <v>1943</v>
      </c>
      <c r="C979" s="351"/>
      <c r="D979" s="354" t="s">
        <v>59</v>
      </c>
      <c r="E979" s="322" t="s">
        <v>1454</v>
      </c>
    </row>
    <row r="980" spans="1:5" x14ac:dyDescent="0.2">
      <c r="A980" s="349"/>
      <c r="B980" s="352"/>
      <c r="C980" s="353"/>
      <c r="D980" s="355"/>
      <c r="E980" s="323" t="s">
        <v>1455</v>
      </c>
    </row>
    <row r="981" spans="1:5" x14ac:dyDescent="0.2">
      <c r="A981" s="356" t="s">
        <v>1944</v>
      </c>
      <c r="B981" s="358" t="s">
        <v>1943</v>
      </c>
      <c r="C981" s="359"/>
      <c r="D981" s="362" t="s">
        <v>59</v>
      </c>
      <c r="E981" s="320" t="s">
        <v>1454</v>
      </c>
    </row>
    <row r="982" spans="1:5" x14ac:dyDescent="0.2">
      <c r="A982" s="364"/>
      <c r="B982" s="365"/>
      <c r="C982" s="366"/>
      <c r="D982" s="367"/>
      <c r="E982" s="321" t="s">
        <v>1455</v>
      </c>
    </row>
    <row r="983" spans="1:5" x14ac:dyDescent="0.2">
      <c r="A983" s="348" t="s">
        <v>1945</v>
      </c>
      <c r="B983" s="350" t="s">
        <v>1943</v>
      </c>
      <c r="C983" s="351"/>
      <c r="D983" s="354" t="s">
        <v>59</v>
      </c>
      <c r="E983" s="322" t="s">
        <v>1454</v>
      </c>
    </row>
    <row r="984" spans="1:5" x14ac:dyDescent="0.2">
      <c r="A984" s="349"/>
      <c r="B984" s="352"/>
      <c r="C984" s="353"/>
      <c r="D984" s="355"/>
      <c r="E984" s="323" t="s">
        <v>1455</v>
      </c>
    </row>
    <row r="985" spans="1:5" x14ac:dyDescent="0.2">
      <c r="A985" s="356" t="s">
        <v>1946</v>
      </c>
      <c r="B985" s="358" t="s">
        <v>1943</v>
      </c>
      <c r="C985" s="359"/>
      <c r="D985" s="362" t="s">
        <v>59</v>
      </c>
      <c r="E985" s="320" t="s">
        <v>1454</v>
      </c>
    </row>
    <row r="986" spans="1:5" x14ac:dyDescent="0.2">
      <c r="A986" s="364"/>
      <c r="B986" s="365"/>
      <c r="C986" s="366"/>
      <c r="D986" s="367"/>
      <c r="E986" s="321" t="s">
        <v>1455</v>
      </c>
    </row>
    <row r="987" spans="1:5" x14ac:dyDescent="0.2">
      <c r="A987" s="348" t="s">
        <v>1947</v>
      </c>
      <c r="B987" s="350" t="s">
        <v>1943</v>
      </c>
      <c r="C987" s="351"/>
      <c r="D987" s="354" t="s">
        <v>59</v>
      </c>
      <c r="E987" s="322" t="s">
        <v>1454</v>
      </c>
    </row>
    <row r="988" spans="1:5" x14ac:dyDescent="0.2">
      <c r="A988" s="349"/>
      <c r="B988" s="352"/>
      <c r="C988" s="353"/>
      <c r="D988" s="355"/>
      <c r="E988" s="323" t="s">
        <v>1455</v>
      </c>
    </row>
    <row r="989" spans="1:5" x14ac:dyDescent="0.2">
      <c r="A989" s="356" t="s">
        <v>1948</v>
      </c>
      <c r="B989" s="358" t="s">
        <v>1949</v>
      </c>
      <c r="C989" s="359"/>
      <c r="D989" s="362" t="s">
        <v>59</v>
      </c>
      <c r="E989" s="320" t="s">
        <v>1454</v>
      </c>
    </row>
    <row r="990" spans="1:5" x14ac:dyDescent="0.2">
      <c r="A990" s="364"/>
      <c r="B990" s="365"/>
      <c r="C990" s="366"/>
      <c r="D990" s="367"/>
      <c r="E990" s="321" t="s">
        <v>1455</v>
      </c>
    </row>
    <row r="991" spans="1:5" x14ac:dyDescent="0.2">
      <c r="A991" s="348" t="s">
        <v>1950</v>
      </c>
      <c r="B991" s="350" t="s">
        <v>1949</v>
      </c>
      <c r="C991" s="351"/>
      <c r="D991" s="354" t="s">
        <v>59</v>
      </c>
      <c r="E991" s="322" t="s">
        <v>1454</v>
      </c>
    </row>
    <row r="992" spans="1:5" x14ac:dyDescent="0.2">
      <c r="A992" s="349"/>
      <c r="B992" s="352"/>
      <c r="C992" s="353"/>
      <c r="D992" s="355"/>
      <c r="E992" s="323" t="s">
        <v>1455</v>
      </c>
    </row>
    <row r="993" spans="1:5" x14ac:dyDescent="0.2">
      <c r="A993" s="356" t="s">
        <v>1951</v>
      </c>
      <c r="B993" s="358" t="s">
        <v>1949</v>
      </c>
      <c r="C993" s="359"/>
      <c r="D993" s="362" t="s">
        <v>59</v>
      </c>
      <c r="E993" s="320" t="s">
        <v>1454</v>
      </c>
    </row>
    <row r="994" spans="1:5" x14ac:dyDescent="0.2">
      <c r="A994" s="364"/>
      <c r="B994" s="365"/>
      <c r="C994" s="366"/>
      <c r="D994" s="367"/>
      <c r="E994" s="321" t="s">
        <v>1455</v>
      </c>
    </row>
    <row r="995" spans="1:5" x14ac:dyDescent="0.2">
      <c r="A995" s="348" t="s">
        <v>1952</v>
      </c>
      <c r="B995" s="350" t="s">
        <v>1949</v>
      </c>
      <c r="C995" s="351"/>
      <c r="D995" s="354" t="s">
        <v>59</v>
      </c>
      <c r="E995" s="322" t="s">
        <v>1454</v>
      </c>
    </row>
    <row r="996" spans="1:5" x14ac:dyDescent="0.2">
      <c r="A996" s="349"/>
      <c r="B996" s="352"/>
      <c r="C996" s="353"/>
      <c r="D996" s="355"/>
      <c r="E996" s="323" t="s">
        <v>1455</v>
      </c>
    </row>
    <row r="997" spans="1:5" x14ac:dyDescent="0.2">
      <c r="A997" s="356" t="s">
        <v>1953</v>
      </c>
      <c r="B997" s="358" t="s">
        <v>1949</v>
      </c>
      <c r="C997" s="359"/>
      <c r="D997" s="362" t="s">
        <v>59</v>
      </c>
      <c r="E997" s="320" t="s">
        <v>1454</v>
      </c>
    </row>
    <row r="998" spans="1:5" x14ac:dyDescent="0.2">
      <c r="A998" s="364"/>
      <c r="B998" s="365"/>
      <c r="C998" s="366"/>
      <c r="D998" s="367"/>
      <c r="E998" s="321" t="s">
        <v>1455</v>
      </c>
    </row>
    <row r="999" spans="1:5" x14ac:dyDescent="0.2">
      <c r="A999" s="348" t="s">
        <v>1954</v>
      </c>
      <c r="B999" s="350" t="s">
        <v>1949</v>
      </c>
      <c r="C999" s="351"/>
      <c r="D999" s="354" t="s">
        <v>59</v>
      </c>
      <c r="E999" s="322" t="s">
        <v>1454</v>
      </c>
    </row>
    <row r="1000" spans="1:5" x14ac:dyDescent="0.2">
      <c r="A1000" s="349"/>
      <c r="B1000" s="352"/>
      <c r="C1000" s="353"/>
      <c r="D1000" s="355"/>
      <c r="E1000" s="323" t="s">
        <v>1455</v>
      </c>
    </row>
    <row r="1001" spans="1:5" x14ac:dyDescent="0.2">
      <c r="A1001" s="356" t="s">
        <v>1955</v>
      </c>
      <c r="B1001" s="358" t="s">
        <v>1949</v>
      </c>
      <c r="C1001" s="359"/>
      <c r="D1001" s="362" t="s">
        <v>59</v>
      </c>
      <c r="E1001" s="320" t="s">
        <v>1454</v>
      </c>
    </row>
    <row r="1002" spans="1:5" x14ac:dyDescent="0.2">
      <c r="A1002" s="364"/>
      <c r="B1002" s="365"/>
      <c r="C1002" s="366"/>
      <c r="D1002" s="367"/>
      <c r="E1002" s="321" t="s">
        <v>1455</v>
      </c>
    </row>
    <row r="1003" spans="1:5" x14ac:dyDescent="0.2">
      <c r="A1003" s="348" t="s">
        <v>1956</v>
      </c>
      <c r="B1003" s="350" t="s">
        <v>1949</v>
      </c>
      <c r="C1003" s="351"/>
      <c r="D1003" s="354" t="s">
        <v>59</v>
      </c>
      <c r="E1003" s="322" t="s">
        <v>1454</v>
      </c>
    </row>
    <row r="1004" spans="1:5" x14ac:dyDescent="0.2">
      <c r="A1004" s="349"/>
      <c r="B1004" s="352"/>
      <c r="C1004" s="353"/>
      <c r="D1004" s="355"/>
      <c r="E1004" s="323" t="s">
        <v>1455</v>
      </c>
    </row>
    <row r="1005" spans="1:5" x14ac:dyDescent="0.2">
      <c r="A1005" s="356" t="s">
        <v>1957</v>
      </c>
      <c r="B1005" s="358" t="s">
        <v>1958</v>
      </c>
      <c r="C1005" s="359"/>
      <c r="D1005" s="362" t="s">
        <v>59</v>
      </c>
      <c r="E1005" s="320" t="s">
        <v>1454</v>
      </c>
    </row>
    <row r="1006" spans="1:5" x14ac:dyDescent="0.2">
      <c r="A1006" s="364"/>
      <c r="B1006" s="365"/>
      <c r="C1006" s="366"/>
      <c r="D1006" s="367"/>
      <c r="E1006" s="321" t="s">
        <v>1455</v>
      </c>
    </row>
    <row r="1007" spans="1:5" x14ac:dyDescent="0.2">
      <c r="A1007" s="348" t="s">
        <v>1466</v>
      </c>
      <c r="B1007" s="350" t="s">
        <v>1958</v>
      </c>
      <c r="C1007" s="351"/>
      <c r="D1007" s="354" t="s">
        <v>59</v>
      </c>
      <c r="E1007" s="322" t="s">
        <v>1454</v>
      </c>
    </row>
    <row r="1008" spans="1:5" x14ac:dyDescent="0.2">
      <c r="A1008" s="349"/>
      <c r="B1008" s="352"/>
      <c r="C1008" s="353"/>
      <c r="D1008" s="355"/>
      <c r="E1008" s="323" t="s">
        <v>1455</v>
      </c>
    </row>
    <row r="1009" spans="1:5" x14ac:dyDescent="0.2">
      <c r="A1009" s="356" t="s">
        <v>1959</v>
      </c>
      <c r="B1009" s="358" t="s">
        <v>1958</v>
      </c>
      <c r="C1009" s="359"/>
      <c r="D1009" s="362" t="s">
        <v>59</v>
      </c>
      <c r="E1009" s="320" t="s">
        <v>1454</v>
      </c>
    </row>
    <row r="1010" spans="1:5" x14ac:dyDescent="0.2">
      <c r="A1010" s="364"/>
      <c r="B1010" s="365"/>
      <c r="C1010" s="366"/>
      <c r="D1010" s="367"/>
      <c r="E1010" s="321" t="s">
        <v>1455</v>
      </c>
    </row>
    <row r="1011" spans="1:5" x14ac:dyDescent="0.2">
      <c r="A1011" s="348" t="s">
        <v>1960</v>
      </c>
      <c r="B1011" s="350" t="s">
        <v>1958</v>
      </c>
      <c r="C1011" s="351"/>
      <c r="D1011" s="354" t="s">
        <v>59</v>
      </c>
      <c r="E1011" s="322" t="s">
        <v>1454</v>
      </c>
    </row>
    <row r="1012" spans="1:5" x14ac:dyDescent="0.2">
      <c r="A1012" s="349"/>
      <c r="B1012" s="352"/>
      <c r="C1012" s="353"/>
      <c r="D1012" s="355"/>
      <c r="E1012" s="323" t="s">
        <v>1455</v>
      </c>
    </row>
    <row r="1013" spans="1:5" x14ac:dyDescent="0.2">
      <c r="A1013" s="356" t="s">
        <v>1961</v>
      </c>
      <c r="B1013" s="358" t="s">
        <v>1958</v>
      </c>
      <c r="C1013" s="359"/>
      <c r="D1013" s="362" t="s">
        <v>59</v>
      </c>
      <c r="E1013" s="320" t="s">
        <v>1454</v>
      </c>
    </row>
    <row r="1014" spans="1:5" x14ac:dyDescent="0.2">
      <c r="A1014" s="364"/>
      <c r="B1014" s="365"/>
      <c r="C1014" s="366"/>
      <c r="D1014" s="367"/>
      <c r="E1014" s="321" t="s">
        <v>1455</v>
      </c>
    </row>
    <row r="1015" spans="1:5" x14ac:dyDescent="0.2">
      <c r="A1015" s="348" t="s">
        <v>1962</v>
      </c>
      <c r="B1015" s="350" t="s">
        <v>1958</v>
      </c>
      <c r="C1015" s="351"/>
      <c r="D1015" s="354" t="s">
        <v>59</v>
      </c>
      <c r="E1015" s="322" t="s">
        <v>1454</v>
      </c>
    </row>
    <row r="1016" spans="1:5" x14ac:dyDescent="0.2">
      <c r="A1016" s="349"/>
      <c r="B1016" s="352"/>
      <c r="C1016" s="353"/>
      <c r="D1016" s="355"/>
      <c r="E1016" s="323" t="s">
        <v>1455</v>
      </c>
    </row>
    <row r="1017" spans="1:5" x14ac:dyDescent="0.2">
      <c r="A1017" s="356" t="s">
        <v>1963</v>
      </c>
      <c r="B1017" s="358" t="s">
        <v>1958</v>
      </c>
      <c r="C1017" s="359"/>
      <c r="D1017" s="362" t="s">
        <v>59</v>
      </c>
      <c r="E1017" s="320" t="s">
        <v>1454</v>
      </c>
    </row>
    <row r="1018" spans="1:5" x14ac:dyDescent="0.2">
      <c r="A1018" s="364"/>
      <c r="B1018" s="365"/>
      <c r="C1018" s="366"/>
      <c r="D1018" s="367"/>
      <c r="E1018" s="321" t="s">
        <v>1455</v>
      </c>
    </row>
    <row r="1019" spans="1:5" x14ac:dyDescent="0.2">
      <c r="A1019" s="348" t="s">
        <v>1964</v>
      </c>
      <c r="B1019" s="350" t="s">
        <v>1958</v>
      </c>
      <c r="C1019" s="351"/>
      <c r="D1019" s="354" t="s">
        <v>59</v>
      </c>
      <c r="E1019" s="322" t="s">
        <v>1454</v>
      </c>
    </row>
    <row r="1020" spans="1:5" x14ac:dyDescent="0.2">
      <c r="A1020" s="349"/>
      <c r="B1020" s="352"/>
      <c r="C1020" s="353"/>
      <c r="D1020" s="355"/>
      <c r="E1020" s="323" t="s">
        <v>1455</v>
      </c>
    </row>
    <row r="1021" spans="1:5" x14ac:dyDescent="0.2">
      <c r="A1021" s="356" t="s">
        <v>1965</v>
      </c>
      <c r="B1021" s="358" t="s">
        <v>1958</v>
      </c>
      <c r="C1021" s="359"/>
      <c r="D1021" s="362" t="s">
        <v>59</v>
      </c>
      <c r="E1021" s="320" t="s">
        <v>1454</v>
      </c>
    </row>
    <row r="1022" spans="1:5" x14ac:dyDescent="0.2">
      <c r="A1022" s="364"/>
      <c r="B1022" s="365"/>
      <c r="C1022" s="366"/>
      <c r="D1022" s="367"/>
      <c r="E1022" s="321" t="s">
        <v>1455</v>
      </c>
    </row>
    <row r="1023" spans="1:5" x14ac:dyDescent="0.2">
      <c r="A1023" s="348" t="s">
        <v>1966</v>
      </c>
      <c r="B1023" s="350" t="s">
        <v>1958</v>
      </c>
      <c r="C1023" s="351"/>
      <c r="D1023" s="354" t="s">
        <v>59</v>
      </c>
      <c r="E1023" s="322" t="s">
        <v>1454</v>
      </c>
    </row>
    <row r="1024" spans="1:5" x14ac:dyDescent="0.2">
      <c r="A1024" s="349"/>
      <c r="B1024" s="352"/>
      <c r="C1024" s="353"/>
      <c r="D1024" s="355"/>
      <c r="E1024" s="323" t="s">
        <v>1455</v>
      </c>
    </row>
    <row r="1025" spans="1:5" x14ac:dyDescent="0.2">
      <c r="A1025" s="356" t="s">
        <v>1967</v>
      </c>
      <c r="B1025" s="358" t="s">
        <v>1968</v>
      </c>
      <c r="C1025" s="359"/>
      <c r="D1025" s="362" t="s">
        <v>59</v>
      </c>
      <c r="E1025" s="320" t="s">
        <v>1454</v>
      </c>
    </row>
    <row r="1026" spans="1:5" x14ac:dyDescent="0.2">
      <c r="A1026" s="364"/>
      <c r="B1026" s="365"/>
      <c r="C1026" s="366"/>
      <c r="D1026" s="367"/>
      <c r="E1026" s="321" t="s">
        <v>1455</v>
      </c>
    </row>
    <row r="1027" spans="1:5" x14ac:dyDescent="0.2">
      <c r="A1027" s="348" t="s">
        <v>1969</v>
      </c>
      <c r="B1027" s="350" t="s">
        <v>1968</v>
      </c>
      <c r="C1027" s="351"/>
      <c r="D1027" s="354" t="s">
        <v>59</v>
      </c>
      <c r="E1027" s="322" t="s">
        <v>1454</v>
      </c>
    </row>
    <row r="1028" spans="1:5" x14ac:dyDescent="0.2">
      <c r="A1028" s="349"/>
      <c r="B1028" s="352"/>
      <c r="C1028" s="353"/>
      <c r="D1028" s="355"/>
      <c r="E1028" s="323" t="s">
        <v>1455</v>
      </c>
    </row>
    <row r="1029" spans="1:5" x14ac:dyDescent="0.2">
      <c r="A1029" s="356" t="s">
        <v>1970</v>
      </c>
      <c r="B1029" s="358" t="s">
        <v>1968</v>
      </c>
      <c r="C1029" s="359"/>
      <c r="D1029" s="362" t="s">
        <v>59</v>
      </c>
      <c r="E1029" s="320" t="s">
        <v>1454</v>
      </c>
    </row>
    <row r="1030" spans="1:5" x14ac:dyDescent="0.2">
      <c r="A1030" s="364"/>
      <c r="B1030" s="365"/>
      <c r="C1030" s="366"/>
      <c r="D1030" s="367"/>
      <c r="E1030" s="321" t="s">
        <v>1455</v>
      </c>
    </row>
    <row r="1031" spans="1:5" x14ac:dyDescent="0.2">
      <c r="A1031" s="348" t="s">
        <v>1971</v>
      </c>
      <c r="B1031" s="350" t="s">
        <v>1968</v>
      </c>
      <c r="C1031" s="351"/>
      <c r="D1031" s="354" t="s">
        <v>59</v>
      </c>
      <c r="E1031" s="322" t="s">
        <v>1454</v>
      </c>
    </row>
    <row r="1032" spans="1:5" x14ac:dyDescent="0.2">
      <c r="A1032" s="349"/>
      <c r="B1032" s="352"/>
      <c r="C1032" s="353"/>
      <c r="D1032" s="355"/>
      <c r="E1032" s="323" t="s">
        <v>1455</v>
      </c>
    </row>
    <row r="1033" spans="1:5" x14ac:dyDescent="0.2">
      <c r="A1033" s="356" t="s">
        <v>1972</v>
      </c>
      <c r="B1033" s="358" t="s">
        <v>1968</v>
      </c>
      <c r="C1033" s="359"/>
      <c r="D1033" s="362" t="s">
        <v>59</v>
      </c>
      <c r="E1033" s="320" t="s">
        <v>1454</v>
      </c>
    </row>
    <row r="1034" spans="1:5" x14ac:dyDescent="0.2">
      <c r="A1034" s="364"/>
      <c r="B1034" s="365"/>
      <c r="C1034" s="366"/>
      <c r="D1034" s="367"/>
      <c r="E1034" s="321" t="s">
        <v>1455</v>
      </c>
    </row>
    <row r="1035" spans="1:5" x14ac:dyDescent="0.2">
      <c r="A1035" s="348" t="s">
        <v>1973</v>
      </c>
      <c r="B1035" s="350" t="s">
        <v>1968</v>
      </c>
      <c r="C1035" s="351"/>
      <c r="D1035" s="354" t="s">
        <v>59</v>
      </c>
      <c r="E1035" s="322" t="s">
        <v>1454</v>
      </c>
    </row>
    <row r="1036" spans="1:5" x14ac:dyDescent="0.2">
      <c r="A1036" s="349"/>
      <c r="B1036" s="352"/>
      <c r="C1036" s="353"/>
      <c r="D1036" s="355"/>
      <c r="E1036" s="323" t="s">
        <v>1455</v>
      </c>
    </row>
    <row r="1037" spans="1:5" x14ac:dyDescent="0.2">
      <c r="A1037" s="356" t="s">
        <v>1974</v>
      </c>
      <c r="B1037" s="358" t="s">
        <v>1968</v>
      </c>
      <c r="C1037" s="359"/>
      <c r="D1037" s="362" t="s">
        <v>59</v>
      </c>
      <c r="E1037" s="320" t="s">
        <v>1454</v>
      </c>
    </row>
    <row r="1038" spans="1:5" x14ac:dyDescent="0.2">
      <c r="A1038" s="364"/>
      <c r="B1038" s="365"/>
      <c r="C1038" s="366"/>
      <c r="D1038" s="367"/>
      <c r="E1038" s="321" t="s">
        <v>1455</v>
      </c>
    </row>
    <row r="1039" spans="1:5" x14ac:dyDescent="0.2">
      <c r="A1039" s="348" t="s">
        <v>1975</v>
      </c>
      <c r="B1039" s="350" t="s">
        <v>1968</v>
      </c>
      <c r="C1039" s="351"/>
      <c r="D1039" s="354" t="s">
        <v>59</v>
      </c>
      <c r="E1039" s="322" t="s">
        <v>1454</v>
      </c>
    </row>
    <row r="1040" spans="1:5" x14ac:dyDescent="0.2">
      <c r="A1040" s="349"/>
      <c r="B1040" s="352"/>
      <c r="C1040" s="353"/>
      <c r="D1040" s="355"/>
      <c r="E1040" s="323" t="s">
        <v>1455</v>
      </c>
    </row>
    <row r="1041" spans="1:5" x14ac:dyDescent="0.2">
      <c r="A1041" s="356" t="s">
        <v>1976</v>
      </c>
      <c r="B1041" s="358" t="s">
        <v>1968</v>
      </c>
      <c r="C1041" s="359"/>
      <c r="D1041" s="362" t="s">
        <v>59</v>
      </c>
      <c r="E1041" s="320" t="s">
        <v>1454</v>
      </c>
    </row>
    <row r="1042" spans="1:5" x14ac:dyDescent="0.2">
      <c r="A1042" s="364"/>
      <c r="B1042" s="365"/>
      <c r="C1042" s="366"/>
      <c r="D1042" s="367"/>
      <c r="E1042" s="321" t="s">
        <v>1455</v>
      </c>
    </row>
    <row r="1043" spans="1:5" x14ac:dyDescent="0.2">
      <c r="A1043" s="348" t="s">
        <v>1977</v>
      </c>
      <c r="B1043" s="350" t="s">
        <v>1968</v>
      </c>
      <c r="C1043" s="351"/>
      <c r="D1043" s="354" t="s">
        <v>59</v>
      </c>
      <c r="E1043" s="322" t="s">
        <v>1454</v>
      </c>
    </row>
    <row r="1044" spans="1:5" x14ac:dyDescent="0.2">
      <c r="A1044" s="349"/>
      <c r="B1044" s="352"/>
      <c r="C1044" s="353"/>
      <c r="D1044" s="355"/>
      <c r="E1044" s="323" t="s">
        <v>1455</v>
      </c>
    </row>
    <row r="1045" spans="1:5" x14ac:dyDescent="0.2">
      <c r="A1045" s="356" t="s">
        <v>1978</v>
      </c>
      <c r="B1045" s="358" t="s">
        <v>1968</v>
      </c>
      <c r="C1045" s="359"/>
      <c r="D1045" s="362" t="s">
        <v>59</v>
      </c>
      <c r="E1045" s="320" t="s">
        <v>1454</v>
      </c>
    </row>
    <row r="1046" spans="1:5" x14ac:dyDescent="0.2">
      <c r="A1046" s="364"/>
      <c r="B1046" s="365"/>
      <c r="C1046" s="366"/>
      <c r="D1046" s="367"/>
      <c r="E1046" s="321" t="s">
        <v>1455</v>
      </c>
    </row>
    <row r="1047" spans="1:5" x14ac:dyDescent="0.2">
      <c r="A1047" s="348" t="s">
        <v>1979</v>
      </c>
      <c r="B1047" s="350" t="s">
        <v>1968</v>
      </c>
      <c r="C1047" s="351"/>
      <c r="D1047" s="354" t="s">
        <v>59</v>
      </c>
      <c r="E1047" s="322" t="s">
        <v>1454</v>
      </c>
    </row>
    <row r="1048" spans="1:5" x14ac:dyDescent="0.2">
      <c r="A1048" s="349"/>
      <c r="B1048" s="352"/>
      <c r="C1048" s="353"/>
      <c r="D1048" s="355"/>
      <c r="E1048" s="323" t="s">
        <v>1455</v>
      </c>
    </row>
    <row r="1049" spans="1:5" x14ac:dyDescent="0.2">
      <c r="A1049" s="356" t="s">
        <v>1980</v>
      </c>
      <c r="B1049" s="358" t="s">
        <v>1968</v>
      </c>
      <c r="C1049" s="359"/>
      <c r="D1049" s="362" t="s">
        <v>59</v>
      </c>
      <c r="E1049" s="320" t="s">
        <v>1454</v>
      </c>
    </row>
    <row r="1050" spans="1:5" x14ac:dyDescent="0.2">
      <c r="A1050" s="364"/>
      <c r="B1050" s="365"/>
      <c r="C1050" s="366"/>
      <c r="D1050" s="367"/>
      <c r="E1050" s="321" t="s">
        <v>1455</v>
      </c>
    </row>
    <row r="1051" spans="1:5" x14ac:dyDescent="0.2">
      <c r="A1051" s="348" t="s">
        <v>1981</v>
      </c>
      <c r="B1051" s="350" t="s">
        <v>1968</v>
      </c>
      <c r="C1051" s="351"/>
      <c r="D1051" s="354" t="s">
        <v>59</v>
      </c>
      <c r="E1051" s="322" t="s">
        <v>1454</v>
      </c>
    </row>
    <row r="1052" spans="1:5" x14ac:dyDescent="0.2">
      <c r="A1052" s="349"/>
      <c r="B1052" s="352"/>
      <c r="C1052" s="353"/>
      <c r="D1052" s="355"/>
      <c r="E1052" s="323" t="s">
        <v>1455</v>
      </c>
    </row>
    <row r="1053" spans="1:5" x14ac:dyDescent="0.2">
      <c r="A1053" s="356" t="s">
        <v>1982</v>
      </c>
      <c r="B1053" s="358" t="s">
        <v>1968</v>
      </c>
      <c r="C1053" s="359"/>
      <c r="D1053" s="362" t="s">
        <v>59</v>
      </c>
      <c r="E1053" s="320" t="s">
        <v>1454</v>
      </c>
    </row>
    <row r="1054" spans="1:5" x14ac:dyDescent="0.2">
      <c r="A1054" s="364"/>
      <c r="B1054" s="365"/>
      <c r="C1054" s="366"/>
      <c r="D1054" s="367"/>
      <c r="E1054" s="321" t="s">
        <v>1455</v>
      </c>
    </row>
    <row r="1055" spans="1:5" x14ac:dyDescent="0.2">
      <c r="A1055" s="348" t="s">
        <v>1983</v>
      </c>
      <c r="B1055" s="350" t="s">
        <v>1968</v>
      </c>
      <c r="C1055" s="351"/>
      <c r="D1055" s="354" t="s">
        <v>59</v>
      </c>
      <c r="E1055" s="322" t="s">
        <v>1454</v>
      </c>
    </row>
    <row r="1056" spans="1:5" x14ac:dyDescent="0.2">
      <c r="A1056" s="349"/>
      <c r="B1056" s="352"/>
      <c r="C1056" s="353"/>
      <c r="D1056" s="355"/>
      <c r="E1056" s="323" t="s">
        <v>1455</v>
      </c>
    </row>
    <row r="1057" spans="1:5" x14ac:dyDescent="0.2">
      <c r="A1057" s="356" t="s">
        <v>1984</v>
      </c>
      <c r="B1057" s="358" t="s">
        <v>1968</v>
      </c>
      <c r="C1057" s="359"/>
      <c r="D1057" s="362" t="s">
        <v>59</v>
      </c>
      <c r="E1057" s="320" t="s">
        <v>1454</v>
      </c>
    </row>
    <row r="1058" spans="1:5" x14ac:dyDescent="0.2">
      <c r="A1058" s="364"/>
      <c r="B1058" s="365"/>
      <c r="C1058" s="366"/>
      <c r="D1058" s="367"/>
      <c r="E1058" s="321" t="s">
        <v>1455</v>
      </c>
    </row>
    <row r="1059" spans="1:5" x14ac:dyDescent="0.2">
      <c r="A1059" s="348" t="s">
        <v>1985</v>
      </c>
      <c r="B1059" s="350" t="s">
        <v>1968</v>
      </c>
      <c r="C1059" s="351"/>
      <c r="D1059" s="354" t="s">
        <v>59</v>
      </c>
      <c r="E1059" s="322" t="s">
        <v>1454</v>
      </c>
    </row>
    <row r="1060" spans="1:5" x14ac:dyDescent="0.2">
      <c r="A1060" s="349"/>
      <c r="B1060" s="352"/>
      <c r="C1060" s="353"/>
      <c r="D1060" s="355"/>
      <c r="E1060" s="323" t="s">
        <v>1455</v>
      </c>
    </row>
    <row r="1061" spans="1:5" x14ac:dyDescent="0.2">
      <c r="A1061" s="356" t="s">
        <v>1986</v>
      </c>
      <c r="B1061" s="358" t="s">
        <v>1968</v>
      </c>
      <c r="C1061" s="359"/>
      <c r="D1061" s="362" t="s">
        <v>59</v>
      </c>
      <c r="E1061" s="320" t="s">
        <v>1454</v>
      </c>
    </row>
    <row r="1062" spans="1:5" x14ac:dyDescent="0.2">
      <c r="A1062" s="364"/>
      <c r="B1062" s="365"/>
      <c r="C1062" s="366"/>
      <c r="D1062" s="367"/>
      <c r="E1062" s="321" t="s">
        <v>1455</v>
      </c>
    </row>
    <row r="1063" spans="1:5" x14ac:dyDescent="0.2">
      <c r="A1063" s="348" t="s">
        <v>1987</v>
      </c>
      <c r="B1063" s="350" t="s">
        <v>1988</v>
      </c>
      <c r="C1063" s="351"/>
      <c r="D1063" s="354" t="s">
        <v>59</v>
      </c>
      <c r="E1063" s="322" t="s">
        <v>1454</v>
      </c>
    </row>
    <row r="1064" spans="1:5" x14ac:dyDescent="0.2">
      <c r="A1064" s="349"/>
      <c r="B1064" s="352"/>
      <c r="C1064" s="353"/>
      <c r="D1064" s="355"/>
      <c r="E1064" s="323" t="s">
        <v>1455</v>
      </c>
    </row>
    <row r="1065" spans="1:5" x14ac:dyDescent="0.2">
      <c r="A1065" s="356" t="s">
        <v>1989</v>
      </c>
      <c r="B1065" s="358" t="s">
        <v>1988</v>
      </c>
      <c r="C1065" s="359"/>
      <c r="D1065" s="362" t="s">
        <v>59</v>
      </c>
      <c r="E1065" s="320" t="s">
        <v>1454</v>
      </c>
    </row>
    <row r="1066" spans="1:5" x14ac:dyDescent="0.2">
      <c r="A1066" s="364"/>
      <c r="B1066" s="365"/>
      <c r="C1066" s="366"/>
      <c r="D1066" s="367"/>
      <c r="E1066" s="321" t="s">
        <v>1455</v>
      </c>
    </row>
    <row r="1067" spans="1:5" x14ac:dyDescent="0.2">
      <c r="A1067" s="348" t="s">
        <v>1990</v>
      </c>
      <c r="B1067" s="350" t="s">
        <v>1988</v>
      </c>
      <c r="C1067" s="351"/>
      <c r="D1067" s="354" t="s">
        <v>59</v>
      </c>
      <c r="E1067" s="322" t="s">
        <v>1454</v>
      </c>
    </row>
    <row r="1068" spans="1:5" x14ac:dyDescent="0.2">
      <c r="A1068" s="349"/>
      <c r="B1068" s="352"/>
      <c r="C1068" s="353"/>
      <c r="D1068" s="355"/>
      <c r="E1068" s="323" t="s">
        <v>1455</v>
      </c>
    </row>
    <row r="1069" spans="1:5" x14ac:dyDescent="0.2">
      <c r="A1069" s="356" t="s">
        <v>1941</v>
      </c>
      <c r="B1069" s="358" t="s">
        <v>1988</v>
      </c>
      <c r="C1069" s="359"/>
      <c r="D1069" s="362" t="s">
        <v>59</v>
      </c>
      <c r="E1069" s="320" t="s">
        <v>1454</v>
      </c>
    </row>
    <row r="1070" spans="1:5" x14ac:dyDescent="0.2">
      <c r="A1070" s="364"/>
      <c r="B1070" s="365"/>
      <c r="C1070" s="366"/>
      <c r="D1070" s="367"/>
      <c r="E1070" s="321" t="s">
        <v>1455</v>
      </c>
    </row>
    <row r="1071" spans="1:5" x14ac:dyDescent="0.2">
      <c r="A1071" s="348" t="s">
        <v>1991</v>
      </c>
      <c r="B1071" s="350" t="s">
        <v>1992</v>
      </c>
      <c r="C1071" s="351"/>
      <c r="D1071" s="354" t="s">
        <v>59</v>
      </c>
      <c r="E1071" s="322" t="s">
        <v>1454</v>
      </c>
    </row>
    <row r="1072" spans="1:5" x14ac:dyDescent="0.2">
      <c r="A1072" s="349"/>
      <c r="B1072" s="352"/>
      <c r="C1072" s="353"/>
      <c r="D1072" s="355"/>
      <c r="E1072" s="323" t="s">
        <v>1455</v>
      </c>
    </row>
    <row r="1073" spans="1:5" x14ac:dyDescent="0.2">
      <c r="A1073" s="356" t="s">
        <v>1993</v>
      </c>
      <c r="B1073" s="358" t="s">
        <v>1992</v>
      </c>
      <c r="C1073" s="359"/>
      <c r="D1073" s="362" t="s">
        <v>59</v>
      </c>
      <c r="E1073" s="320" t="s">
        <v>1454</v>
      </c>
    </row>
    <row r="1074" spans="1:5" x14ac:dyDescent="0.2">
      <c r="A1074" s="364"/>
      <c r="B1074" s="365"/>
      <c r="C1074" s="366"/>
      <c r="D1074" s="367"/>
      <c r="E1074" s="321" t="s">
        <v>1455</v>
      </c>
    </row>
    <row r="1075" spans="1:5" x14ac:dyDescent="0.2">
      <c r="A1075" s="348" t="s">
        <v>1994</v>
      </c>
      <c r="B1075" s="350" t="s">
        <v>1992</v>
      </c>
      <c r="C1075" s="351"/>
      <c r="D1075" s="354" t="s">
        <v>59</v>
      </c>
      <c r="E1075" s="322" t="s">
        <v>1454</v>
      </c>
    </row>
    <row r="1076" spans="1:5" x14ac:dyDescent="0.2">
      <c r="A1076" s="349"/>
      <c r="B1076" s="352"/>
      <c r="C1076" s="353"/>
      <c r="D1076" s="355"/>
      <c r="E1076" s="323" t="s">
        <v>1455</v>
      </c>
    </row>
    <row r="1077" spans="1:5" x14ac:dyDescent="0.2">
      <c r="A1077" s="356" t="s">
        <v>1995</v>
      </c>
      <c r="B1077" s="358" t="s">
        <v>1992</v>
      </c>
      <c r="C1077" s="359"/>
      <c r="D1077" s="362" t="s">
        <v>59</v>
      </c>
      <c r="E1077" s="320" t="s">
        <v>1454</v>
      </c>
    </row>
    <row r="1078" spans="1:5" x14ac:dyDescent="0.2">
      <c r="A1078" s="364"/>
      <c r="B1078" s="365"/>
      <c r="C1078" s="366"/>
      <c r="D1078" s="367"/>
      <c r="E1078" s="321" t="s">
        <v>1455</v>
      </c>
    </row>
    <row r="1079" spans="1:5" x14ac:dyDescent="0.2">
      <c r="A1079" s="348" t="s">
        <v>1996</v>
      </c>
      <c r="B1079" s="350" t="s">
        <v>1997</v>
      </c>
      <c r="C1079" s="351"/>
      <c r="D1079" s="354" t="s">
        <v>59</v>
      </c>
      <c r="E1079" s="322" t="s">
        <v>1454</v>
      </c>
    </row>
    <row r="1080" spans="1:5" x14ac:dyDescent="0.2">
      <c r="A1080" s="349"/>
      <c r="B1080" s="352"/>
      <c r="C1080" s="353"/>
      <c r="D1080" s="355"/>
      <c r="E1080" s="323" t="s">
        <v>1455</v>
      </c>
    </row>
    <row r="1081" spans="1:5" x14ac:dyDescent="0.2">
      <c r="A1081" s="356" t="s">
        <v>1998</v>
      </c>
      <c r="B1081" s="358" t="s">
        <v>1997</v>
      </c>
      <c r="C1081" s="359"/>
      <c r="D1081" s="362" t="s">
        <v>59</v>
      </c>
      <c r="E1081" s="320" t="s">
        <v>1454</v>
      </c>
    </row>
    <row r="1082" spans="1:5" x14ac:dyDescent="0.2">
      <c r="A1082" s="364"/>
      <c r="B1082" s="365"/>
      <c r="C1082" s="366"/>
      <c r="D1082" s="367"/>
      <c r="E1082" s="321" t="s">
        <v>1455</v>
      </c>
    </row>
    <row r="1083" spans="1:5" x14ac:dyDescent="0.2">
      <c r="A1083" s="348" t="s">
        <v>1999</v>
      </c>
      <c r="B1083" s="350" t="s">
        <v>1997</v>
      </c>
      <c r="C1083" s="351"/>
      <c r="D1083" s="354" t="s">
        <v>59</v>
      </c>
      <c r="E1083" s="322" t="s">
        <v>1454</v>
      </c>
    </row>
    <row r="1084" spans="1:5" x14ac:dyDescent="0.2">
      <c r="A1084" s="349"/>
      <c r="B1084" s="352"/>
      <c r="C1084" s="353"/>
      <c r="D1084" s="355"/>
      <c r="E1084" s="323" t="s">
        <v>1455</v>
      </c>
    </row>
    <row r="1085" spans="1:5" x14ac:dyDescent="0.2">
      <c r="A1085" s="356" t="s">
        <v>2000</v>
      </c>
      <c r="B1085" s="358" t="s">
        <v>1997</v>
      </c>
      <c r="C1085" s="359"/>
      <c r="D1085" s="362" t="s">
        <v>59</v>
      </c>
      <c r="E1085" s="320" t="s">
        <v>1454</v>
      </c>
    </row>
    <row r="1086" spans="1:5" x14ac:dyDescent="0.2">
      <c r="A1086" s="364"/>
      <c r="B1086" s="365"/>
      <c r="C1086" s="366"/>
      <c r="D1086" s="367"/>
      <c r="E1086" s="321" t="s">
        <v>1455</v>
      </c>
    </row>
    <row r="1087" spans="1:5" x14ac:dyDescent="0.2">
      <c r="A1087" s="348" t="s">
        <v>2001</v>
      </c>
      <c r="B1087" s="350" t="s">
        <v>1997</v>
      </c>
      <c r="C1087" s="351"/>
      <c r="D1087" s="354" t="s">
        <v>59</v>
      </c>
      <c r="E1087" s="322" t="s">
        <v>1454</v>
      </c>
    </row>
    <row r="1088" spans="1:5" x14ac:dyDescent="0.2">
      <c r="A1088" s="349"/>
      <c r="B1088" s="352"/>
      <c r="C1088" s="353"/>
      <c r="D1088" s="355"/>
      <c r="E1088" s="323" t="s">
        <v>1455</v>
      </c>
    </row>
    <row r="1089" spans="1:5" x14ac:dyDescent="0.2">
      <c r="A1089" s="356" t="s">
        <v>2002</v>
      </c>
      <c r="B1089" s="358" t="s">
        <v>2003</v>
      </c>
      <c r="C1089" s="359"/>
      <c r="D1089" s="362" t="s">
        <v>59</v>
      </c>
      <c r="E1089" s="320" t="s">
        <v>1454</v>
      </c>
    </row>
    <row r="1090" spans="1:5" x14ac:dyDescent="0.2">
      <c r="A1090" s="364"/>
      <c r="B1090" s="365"/>
      <c r="C1090" s="366"/>
      <c r="D1090" s="367"/>
      <c r="E1090" s="321" t="s">
        <v>1455</v>
      </c>
    </row>
    <row r="1091" spans="1:5" x14ac:dyDescent="0.2">
      <c r="A1091" s="348" t="s">
        <v>1572</v>
      </c>
      <c r="B1091" s="350" t="s">
        <v>2003</v>
      </c>
      <c r="C1091" s="351"/>
      <c r="D1091" s="354" t="s">
        <v>59</v>
      </c>
      <c r="E1091" s="322" t="s">
        <v>1454</v>
      </c>
    </row>
    <row r="1092" spans="1:5" x14ac:dyDescent="0.2">
      <c r="A1092" s="349"/>
      <c r="B1092" s="352"/>
      <c r="C1092" s="353"/>
      <c r="D1092" s="355"/>
      <c r="E1092" s="323" t="s">
        <v>1455</v>
      </c>
    </row>
    <row r="1093" spans="1:5" x14ac:dyDescent="0.2">
      <c r="A1093" s="356" t="s">
        <v>2004</v>
      </c>
      <c r="B1093" s="358" t="s">
        <v>2003</v>
      </c>
      <c r="C1093" s="359"/>
      <c r="D1093" s="362" t="s">
        <v>59</v>
      </c>
      <c r="E1093" s="320" t="s">
        <v>1454</v>
      </c>
    </row>
    <row r="1094" spans="1:5" x14ac:dyDescent="0.2">
      <c r="A1094" s="364"/>
      <c r="B1094" s="365"/>
      <c r="C1094" s="366"/>
      <c r="D1094" s="367"/>
      <c r="E1094" s="321" t="s">
        <v>1455</v>
      </c>
    </row>
    <row r="1095" spans="1:5" x14ac:dyDescent="0.2">
      <c r="A1095" s="348" t="s">
        <v>2005</v>
      </c>
      <c r="B1095" s="350" t="s">
        <v>2003</v>
      </c>
      <c r="C1095" s="351"/>
      <c r="D1095" s="354" t="s">
        <v>59</v>
      </c>
      <c r="E1095" s="322" t="s">
        <v>1454</v>
      </c>
    </row>
    <row r="1096" spans="1:5" x14ac:dyDescent="0.2">
      <c r="A1096" s="349"/>
      <c r="B1096" s="352"/>
      <c r="C1096" s="353"/>
      <c r="D1096" s="355"/>
      <c r="E1096" s="323" t="s">
        <v>1455</v>
      </c>
    </row>
    <row r="1097" spans="1:5" x14ac:dyDescent="0.2">
      <c r="A1097" s="356" t="s">
        <v>2006</v>
      </c>
      <c r="B1097" s="358" t="s">
        <v>2003</v>
      </c>
      <c r="C1097" s="359"/>
      <c r="D1097" s="362" t="s">
        <v>59</v>
      </c>
      <c r="E1097" s="320" t="s">
        <v>1454</v>
      </c>
    </row>
    <row r="1098" spans="1:5" x14ac:dyDescent="0.2">
      <c r="A1098" s="364"/>
      <c r="B1098" s="365"/>
      <c r="C1098" s="366"/>
      <c r="D1098" s="367"/>
      <c r="E1098" s="321" t="s">
        <v>1455</v>
      </c>
    </row>
    <row r="1099" spans="1:5" x14ac:dyDescent="0.2">
      <c r="A1099" s="348" t="s">
        <v>2007</v>
      </c>
      <c r="B1099" s="350" t="s">
        <v>2003</v>
      </c>
      <c r="C1099" s="351"/>
      <c r="D1099" s="354" t="s">
        <v>59</v>
      </c>
      <c r="E1099" s="322" t="s">
        <v>1454</v>
      </c>
    </row>
    <row r="1100" spans="1:5" x14ac:dyDescent="0.2">
      <c r="A1100" s="349"/>
      <c r="B1100" s="352"/>
      <c r="C1100" s="353"/>
      <c r="D1100" s="355"/>
      <c r="E1100" s="323" t="s">
        <v>1455</v>
      </c>
    </row>
    <row r="1101" spans="1:5" x14ac:dyDescent="0.2">
      <c r="A1101" s="356" t="s">
        <v>2008</v>
      </c>
      <c r="B1101" s="358" t="s">
        <v>2009</v>
      </c>
      <c r="C1101" s="359"/>
      <c r="D1101" s="362" t="s">
        <v>59</v>
      </c>
      <c r="E1101" s="320" t="s">
        <v>1454</v>
      </c>
    </row>
    <row r="1102" spans="1:5" x14ac:dyDescent="0.2">
      <c r="A1102" s="364"/>
      <c r="B1102" s="365"/>
      <c r="C1102" s="366"/>
      <c r="D1102" s="367"/>
      <c r="E1102" s="321" t="s">
        <v>1455</v>
      </c>
    </row>
    <row r="1103" spans="1:5" x14ac:dyDescent="0.2">
      <c r="A1103" s="348" t="s">
        <v>2010</v>
      </c>
      <c r="B1103" s="350" t="s">
        <v>2009</v>
      </c>
      <c r="C1103" s="351"/>
      <c r="D1103" s="354" t="s">
        <v>59</v>
      </c>
      <c r="E1103" s="322" t="s">
        <v>1454</v>
      </c>
    </row>
    <row r="1104" spans="1:5" x14ac:dyDescent="0.2">
      <c r="A1104" s="349"/>
      <c r="B1104" s="352"/>
      <c r="C1104" s="353"/>
      <c r="D1104" s="355"/>
      <c r="E1104" s="323" t="s">
        <v>1455</v>
      </c>
    </row>
    <row r="1105" spans="1:5" x14ac:dyDescent="0.2">
      <c r="A1105" s="356" t="s">
        <v>2011</v>
      </c>
      <c r="B1105" s="358" t="s">
        <v>2009</v>
      </c>
      <c r="C1105" s="359"/>
      <c r="D1105" s="362" t="s">
        <v>59</v>
      </c>
      <c r="E1105" s="320" t="s">
        <v>1454</v>
      </c>
    </row>
    <row r="1106" spans="1:5" x14ac:dyDescent="0.2">
      <c r="A1106" s="364"/>
      <c r="B1106" s="365"/>
      <c r="C1106" s="366"/>
      <c r="D1106" s="367"/>
      <c r="E1106" s="321" t="s">
        <v>1455</v>
      </c>
    </row>
    <row r="1107" spans="1:5" x14ac:dyDescent="0.2">
      <c r="A1107" s="348" t="s">
        <v>2012</v>
      </c>
      <c r="B1107" s="350" t="s">
        <v>2009</v>
      </c>
      <c r="C1107" s="351"/>
      <c r="D1107" s="354" t="s">
        <v>59</v>
      </c>
      <c r="E1107" s="322" t="s">
        <v>1454</v>
      </c>
    </row>
    <row r="1108" spans="1:5" x14ac:dyDescent="0.2">
      <c r="A1108" s="349"/>
      <c r="B1108" s="352"/>
      <c r="C1108" s="353"/>
      <c r="D1108" s="355"/>
      <c r="E1108" s="323" t="s">
        <v>1455</v>
      </c>
    </row>
    <row r="1109" spans="1:5" x14ac:dyDescent="0.2">
      <c r="A1109" s="356" t="s">
        <v>2013</v>
      </c>
      <c r="B1109" s="358" t="s">
        <v>2009</v>
      </c>
      <c r="C1109" s="359"/>
      <c r="D1109" s="362" t="s">
        <v>59</v>
      </c>
      <c r="E1109" s="320" t="s">
        <v>1454</v>
      </c>
    </row>
    <row r="1110" spans="1:5" x14ac:dyDescent="0.2">
      <c r="A1110" s="364"/>
      <c r="B1110" s="365"/>
      <c r="C1110" s="366"/>
      <c r="D1110" s="367"/>
      <c r="E1110" s="321" t="s">
        <v>1455</v>
      </c>
    </row>
    <row r="1111" spans="1:5" x14ac:dyDescent="0.2">
      <c r="A1111" s="348" t="s">
        <v>2014</v>
      </c>
      <c r="B1111" s="350" t="s">
        <v>2009</v>
      </c>
      <c r="C1111" s="351"/>
      <c r="D1111" s="354" t="s">
        <v>59</v>
      </c>
      <c r="E1111" s="322" t="s">
        <v>1454</v>
      </c>
    </row>
    <row r="1112" spans="1:5" x14ac:dyDescent="0.2">
      <c r="A1112" s="349"/>
      <c r="B1112" s="352"/>
      <c r="C1112" s="353"/>
      <c r="D1112" s="355"/>
      <c r="E1112" s="323" t="s">
        <v>1455</v>
      </c>
    </row>
    <row r="1113" spans="1:5" x14ac:dyDescent="0.2">
      <c r="A1113" s="356" t="s">
        <v>2015</v>
      </c>
      <c r="B1113" s="358" t="s">
        <v>2009</v>
      </c>
      <c r="C1113" s="359"/>
      <c r="D1113" s="362" t="s">
        <v>59</v>
      </c>
      <c r="E1113" s="320" t="s">
        <v>1454</v>
      </c>
    </row>
    <row r="1114" spans="1:5" x14ac:dyDescent="0.2">
      <c r="A1114" s="364"/>
      <c r="B1114" s="365"/>
      <c r="C1114" s="366"/>
      <c r="D1114" s="367"/>
      <c r="E1114" s="321" t="s">
        <v>1455</v>
      </c>
    </row>
    <row r="1115" spans="1:5" x14ac:dyDescent="0.2">
      <c r="A1115" s="348" t="s">
        <v>2016</v>
      </c>
      <c r="B1115" s="350" t="s">
        <v>2017</v>
      </c>
      <c r="C1115" s="351"/>
      <c r="D1115" s="354" t="s">
        <v>59</v>
      </c>
      <c r="E1115" s="322" t="s">
        <v>1454</v>
      </c>
    </row>
    <row r="1116" spans="1:5" x14ac:dyDescent="0.2">
      <c r="A1116" s="349"/>
      <c r="B1116" s="352"/>
      <c r="C1116" s="353"/>
      <c r="D1116" s="355"/>
      <c r="E1116" s="323" t="s">
        <v>1455</v>
      </c>
    </row>
    <row r="1117" spans="1:5" x14ac:dyDescent="0.2">
      <c r="A1117" s="356" t="s">
        <v>2018</v>
      </c>
      <c r="B1117" s="358" t="s">
        <v>2017</v>
      </c>
      <c r="C1117" s="359"/>
      <c r="D1117" s="362" t="s">
        <v>59</v>
      </c>
      <c r="E1117" s="320" t="s">
        <v>1454</v>
      </c>
    </row>
    <row r="1118" spans="1:5" x14ac:dyDescent="0.2">
      <c r="A1118" s="364"/>
      <c r="B1118" s="365"/>
      <c r="C1118" s="366"/>
      <c r="D1118" s="367"/>
      <c r="E1118" s="321" t="s">
        <v>1455</v>
      </c>
    </row>
    <row r="1119" spans="1:5" x14ac:dyDescent="0.2">
      <c r="A1119" s="348" t="s">
        <v>2019</v>
      </c>
      <c r="B1119" s="350" t="s">
        <v>2017</v>
      </c>
      <c r="C1119" s="351"/>
      <c r="D1119" s="354" t="s">
        <v>59</v>
      </c>
      <c r="E1119" s="322" t="s">
        <v>1454</v>
      </c>
    </row>
    <row r="1120" spans="1:5" x14ac:dyDescent="0.2">
      <c r="A1120" s="349"/>
      <c r="B1120" s="352"/>
      <c r="C1120" s="353"/>
      <c r="D1120" s="355"/>
      <c r="E1120" s="323" t="s">
        <v>1455</v>
      </c>
    </row>
    <row r="1121" spans="1:5" x14ac:dyDescent="0.2">
      <c r="A1121" s="356" t="s">
        <v>2020</v>
      </c>
      <c r="B1121" s="358" t="s">
        <v>2017</v>
      </c>
      <c r="C1121" s="359"/>
      <c r="D1121" s="362" t="s">
        <v>59</v>
      </c>
      <c r="E1121" s="320" t="s">
        <v>1454</v>
      </c>
    </row>
    <row r="1122" spans="1:5" x14ac:dyDescent="0.2">
      <c r="A1122" s="364"/>
      <c r="B1122" s="365"/>
      <c r="C1122" s="366"/>
      <c r="D1122" s="367"/>
      <c r="E1122" s="321" t="s">
        <v>1455</v>
      </c>
    </row>
    <row r="1123" spans="1:5" x14ac:dyDescent="0.2">
      <c r="A1123" s="348" t="s">
        <v>2021</v>
      </c>
      <c r="B1123" s="350" t="s">
        <v>2017</v>
      </c>
      <c r="C1123" s="351"/>
      <c r="D1123" s="354" t="s">
        <v>59</v>
      </c>
      <c r="E1123" s="322" t="s">
        <v>1454</v>
      </c>
    </row>
    <row r="1124" spans="1:5" x14ac:dyDescent="0.2">
      <c r="A1124" s="349"/>
      <c r="B1124" s="352"/>
      <c r="C1124" s="353"/>
      <c r="D1124" s="355"/>
      <c r="E1124" s="323" t="s">
        <v>1455</v>
      </c>
    </row>
    <row r="1125" spans="1:5" x14ac:dyDescent="0.2">
      <c r="A1125" s="356" t="s">
        <v>2022</v>
      </c>
      <c r="B1125" s="358" t="s">
        <v>2017</v>
      </c>
      <c r="C1125" s="359"/>
      <c r="D1125" s="362" t="s">
        <v>59</v>
      </c>
      <c r="E1125" s="320" t="s">
        <v>1454</v>
      </c>
    </row>
    <row r="1126" spans="1:5" x14ac:dyDescent="0.2">
      <c r="A1126" s="364"/>
      <c r="B1126" s="365"/>
      <c r="C1126" s="366"/>
      <c r="D1126" s="367"/>
      <c r="E1126" s="321" t="s">
        <v>1455</v>
      </c>
    </row>
    <row r="1127" spans="1:5" x14ac:dyDescent="0.2">
      <c r="A1127" s="348" t="s">
        <v>2023</v>
      </c>
      <c r="B1127" s="350" t="s">
        <v>2017</v>
      </c>
      <c r="C1127" s="351"/>
      <c r="D1127" s="354" t="s">
        <v>59</v>
      </c>
      <c r="E1127" s="322" t="s">
        <v>1454</v>
      </c>
    </row>
    <row r="1128" spans="1:5" x14ac:dyDescent="0.2">
      <c r="A1128" s="349"/>
      <c r="B1128" s="352"/>
      <c r="C1128" s="353"/>
      <c r="D1128" s="355"/>
      <c r="E1128" s="323" t="s">
        <v>1455</v>
      </c>
    </row>
    <row r="1129" spans="1:5" x14ac:dyDescent="0.2">
      <c r="A1129" s="356" t="s">
        <v>2024</v>
      </c>
      <c r="B1129" s="358" t="s">
        <v>2017</v>
      </c>
      <c r="C1129" s="359"/>
      <c r="D1129" s="362" t="s">
        <v>59</v>
      </c>
      <c r="E1129" s="320" t="s">
        <v>1454</v>
      </c>
    </row>
    <row r="1130" spans="1:5" x14ac:dyDescent="0.2">
      <c r="A1130" s="364"/>
      <c r="B1130" s="365"/>
      <c r="C1130" s="366"/>
      <c r="D1130" s="367"/>
      <c r="E1130" s="321" t="s">
        <v>1455</v>
      </c>
    </row>
    <row r="1131" spans="1:5" x14ac:dyDescent="0.2">
      <c r="A1131" s="348" t="s">
        <v>1864</v>
      </c>
      <c r="B1131" s="350"/>
      <c r="C1131" s="351"/>
      <c r="D1131" s="354" t="s">
        <v>59</v>
      </c>
      <c r="E1131" s="322" t="s">
        <v>1454</v>
      </c>
    </row>
    <row r="1132" spans="1:5" x14ac:dyDescent="0.2">
      <c r="A1132" s="349"/>
      <c r="B1132" s="352"/>
      <c r="C1132" s="353"/>
      <c r="D1132" s="355"/>
      <c r="E1132" s="323" t="s">
        <v>1455</v>
      </c>
    </row>
    <row r="1133" spans="1:5" x14ac:dyDescent="0.2">
      <c r="A1133" s="356" t="s">
        <v>1886</v>
      </c>
      <c r="B1133" s="358"/>
      <c r="C1133" s="359"/>
      <c r="D1133" s="362" t="s">
        <v>59</v>
      </c>
      <c r="E1133" s="320" t="s">
        <v>1454</v>
      </c>
    </row>
    <row r="1134" spans="1:5" x14ac:dyDescent="0.2">
      <c r="A1134" s="364"/>
      <c r="B1134" s="365"/>
      <c r="C1134" s="366"/>
      <c r="D1134" s="367"/>
      <c r="E1134" s="321" t="s">
        <v>1455</v>
      </c>
    </row>
    <row r="1135" spans="1:5" x14ac:dyDescent="0.2">
      <c r="A1135" s="348" t="s">
        <v>1892</v>
      </c>
      <c r="B1135" s="350"/>
      <c r="C1135" s="351"/>
      <c r="D1135" s="354" t="s">
        <v>59</v>
      </c>
      <c r="E1135" s="322" t="s">
        <v>1454</v>
      </c>
    </row>
    <row r="1136" spans="1:5" x14ac:dyDescent="0.2">
      <c r="A1136" s="349"/>
      <c r="B1136" s="352"/>
      <c r="C1136" s="353"/>
      <c r="D1136" s="355"/>
      <c r="E1136" s="323" t="s">
        <v>1455</v>
      </c>
    </row>
    <row r="1137" spans="1:5" x14ac:dyDescent="0.2">
      <c r="A1137" s="356" t="s">
        <v>1897</v>
      </c>
      <c r="B1137" s="358"/>
      <c r="C1137" s="359"/>
      <c r="D1137" s="362" t="s">
        <v>59</v>
      </c>
      <c r="E1137" s="320" t="s">
        <v>1454</v>
      </c>
    </row>
    <row r="1138" spans="1:5" x14ac:dyDescent="0.2">
      <c r="A1138" s="364"/>
      <c r="B1138" s="365"/>
      <c r="C1138" s="366"/>
      <c r="D1138" s="367"/>
      <c r="E1138" s="321" t="s">
        <v>1455</v>
      </c>
    </row>
    <row r="1139" spans="1:5" x14ac:dyDescent="0.2">
      <c r="A1139" s="348" t="s">
        <v>1908</v>
      </c>
      <c r="B1139" s="350"/>
      <c r="C1139" s="351"/>
      <c r="D1139" s="354" t="s">
        <v>59</v>
      </c>
      <c r="E1139" s="322" t="s">
        <v>1454</v>
      </c>
    </row>
    <row r="1140" spans="1:5" x14ac:dyDescent="0.2">
      <c r="A1140" s="349"/>
      <c r="B1140" s="352"/>
      <c r="C1140" s="353"/>
      <c r="D1140" s="355"/>
      <c r="E1140" s="323" t="s">
        <v>1455</v>
      </c>
    </row>
    <row r="1141" spans="1:5" x14ac:dyDescent="0.2">
      <c r="A1141" s="356" t="s">
        <v>1915</v>
      </c>
      <c r="B1141" s="358"/>
      <c r="C1141" s="359"/>
      <c r="D1141" s="362" t="s">
        <v>59</v>
      </c>
      <c r="E1141" s="320" t="s">
        <v>1454</v>
      </c>
    </row>
    <row r="1142" spans="1:5" x14ac:dyDescent="0.2">
      <c r="A1142" s="364"/>
      <c r="B1142" s="365"/>
      <c r="C1142" s="366"/>
      <c r="D1142" s="367"/>
      <c r="E1142" s="321" t="s">
        <v>1455</v>
      </c>
    </row>
    <row r="1143" spans="1:5" x14ac:dyDescent="0.2">
      <c r="A1143" s="348" t="s">
        <v>1923</v>
      </c>
      <c r="B1143" s="350"/>
      <c r="C1143" s="351"/>
      <c r="D1143" s="354" t="s">
        <v>59</v>
      </c>
      <c r="E1143" s="322" t="s">
        <v>1454</v>
      </c>
    </row>
    <row r="1144" spans="1:5" x14ac:dyDescent="0.2">
      <c r="A1144" s="349"/>
      <c r="B1144" s="352"/>
      <c r="C1144" s="353"/>
      <c r="D1144" s="355"/>
      <c r="E1144" s="323" t="s">
        <v>1455</v>
      </c>
    </row>
    <row r="1145" spans="1:5" x14ac:dyDescent="0.2">
      <c r="A1145" s="356" t="s">
        <v>1927</v>
      </c>
      <c r="B1145" s="358"/>
      <c r="C1145" s="359"/>
      <c r="D1145" s="362" t="s">
        <v>59</v>
      </c>
      <c r="E1145" s="320" t="s">
        <v>1454</v>
      </c>
    </row>
    <row r="1146" spans="1:5" x14ac:dyDescent="0.2">
      <c r="A1146" s="364"/>
      <c r="B1146" s="365"/>
      <c r="C1146" s="366"/>
      <c r="D1146" s="367"/>
      <c r="E1146" s="321" t="s">
        <v>1455</v>
      </c>
    </row>
    <row r="1147" spans="1:5" x14ac:dyDescent="0.2">
      <c r="A1147" s="348" t="s">
        <v>1943</v>
      </c>
      <c r="B1147" s="350"/>
      <c r="C1147" s="351"/>
      <c r="D1147" s="354" t="s">
        <v>59</v>
      </c>
      <c r="E1147" s="322" t="s">
        <v>1454</v>
      </c>
    </row>
    <row r="1148" spans="1:5" x14ac:dyDescent="0.2">
      <c r="A1148" s="349"/>
      <c r="B1148" s="352"/>
      <c r="C1148" s="353"/>
      <c r="D1148" s="355"/>
      <c r="E1148" s="323" t="s">
        <v>1455</v>
      </c>
    </row>
    <row r="1149" spans="1:5" x14ac:dyDescent="0.2">
      <c r="A1149" s="356" t="s">
        <v>1949</v>
      </c>
      <c r="B1149" s="358"/>
      <c r="C1149" s="359"/>
      <c r="D1149" s="362" t="s">
        <v>59</v>
      </c>
      <c r="E1149" s="320" t="s">
        <v>1454</v>
      </c>
    </row>
    <row r="1150" spans="1:5" x14ac:dyDescent="0.2">
      <c r="A1150" s="364"/>
      <c r="B1150" s="365"/>
      <c r="C1150" s="366"/>
      <c r="D1150" s="367"/>
      <c r="E1150" s="321" t="s">
        <v>1455</v>
      </c>
    </row>
    <row r="1151" spans="1:5" x14ac:dyDescent="0.2">
      <c r="A1151" s="348" t="s">
        <v>1958</v>
      </c>
      <c r="B1151" s="350"/>
      <c r="C1151" s="351"/>
      <c r="D1151" s="354" t="s">
        <v>59</v>
      </c>
      <c r="E1151" s="322" t="s">
        <v>1454</v>
      </c>
    </row>
    <row r="1152" spans="1:5" x14ac:dyDescent="0.2">
      <c r="A1152" s="349"/>
      <c r="B1152" s="352"/>
      <c r="C1152" s="353"/>
      <c r="D1152" s="355"/>
      <c r="E1152" s="323" t="s">
        <v>1455</v>
      </c>
    </row>
    <row r="1153" spans="1:5" x14ac:dyDescent="0.2">
      <c r="A1153" s="356" t="s">
        <v>1988</v>
      </c>
      <c r="B1153" s="358"/>
      <c r="C1153" s="359"/>
      <c r="D1153" s="362" t="s">
        <v>59</v>
      </c>
      <c r="E1153" s="320" t="s">
        <v>1454</v>
      </c>
    </row>
    <row r="1154" spans="1:5" x14ac:dyDescent="0.2">
      <c r="A1154" s="364"/>
      <c r="B1154" s="365"/>
      <c r="C1154" s="366"/>
      <c r="D1154" s="367"/>
      <c r="E1154" s="321" t="s">
        <v>1455</v>
      </c>
    </row>
    <row r="1155" spans="1:5" x14ac:dyDescent="0.2">
      <c r="A1155" s="348" t="s">
        <v>1992</v>
      </c>
      <c r="B1155" s="350"/>
      <c r="C1155" s="351"/>
      <c r="D1155" s="354" t="s">
        <v>59</v>
      </c>
      <c r="E1155" s="322" t="s">
        <v>1454</v>
      </c>
    </row>
    <row r="1156" spans="1:5" x14ac:dyDescent="0.2">
      <c r="A1156" s="349"/>
      <c r="B1156" s="352"/>
      <c r="C1156" s="353"/>
      <c r="D1156" s="355"/>
      <c r="E1156" s="323" t="s">
        <v>1455</v>
      </c>
    </row>
    <row r="1157" spans="1:5" x14ac:dyDescent="0.2">
      <c r="A1157" s="356" t="s">
        <v>1997</v>
      </c>
      <c r="B1157" s="358"/>
      <c r="C1157" s="359"/>
      <c r="D1157" s="362" t="s">
        <v>59</v>
      </c>
      <c r="E1157" s="320" t="s">
        <v>1454</v>
      </c>
    </row>
    <row r="1158" spans="1:5" x14ac:dyDescent="0.2">
      <c r="A1158" s="364"/>
      <c r="B1158" s="365"/>
      <c r="C1158" s="366"/>
      <c r="D1158" s="367"/>
      <c r="E1158" s="321" t="s">
        <v>1455</v>
      </c>
    </row>
    <row r="1159" spans="1:5" x14ac:dyDescent="0.2">
      <c r="A1159" s="348" t="s">
        <v>2003</v>
      </c>
      <c r="B1159" s="350"/>
      <c r="C1159" s="351"/>
      <c r="D1159" s="354" t="s">
        <v>59</v>
      </c>
      <c r="E1159" s="322" t="s">
        <v>1454</v>
      </c>
    </row>
    <row r="1160" spans="1:5" x14ac:dyDescent="0.2">
      <c r="A1160" s="349"/>
      <c r="B1160" s="352"/>
      <c r="C1160" s="353"/>
      <c r="D1160" s="355"/>
      <c r="E1160" s="323" t="s">
        <v>1455</v>
      </c>
    </row>
    <row r="1161" spans="1:5" x14ac:dyDescent="0.2">
      <c r="A1161" s="356" t="s">
        <v>2009</v>
      </c>
      <c r="B1161" s="358"/>
      <c r="C1161" s="359"/>
      <c r="D1161" s="362" t="s">
        <v>59</v>
      </c>
      <c r="E1161" s="320" t="s">
        <v>1454</v>
      </c>
    </row>
    <row r="1162" spans="1:5" x14ac:dyDescent="0.2">
      <c r="A1162" s="364"/>
      <c r="B1162" s="365"/>
      <c r="C1162" s="366"/>
      <c r="D1162" s="367"/>
      <c r="E1162" s="321" t="s">
        <v>1455</v>
      </c>
    </row>
    <row r="1163" spans="1:5" x14ac:dyDescent="0.2">
      <c r="A1163" s="348" t="s">
        <v>1968</v>
      </c>
      <c r="B1163" s="350"/>
      <c r="C1163" s="351"/>
      <c r="D1163" s="354" t="s">
        <v>59</v>
      </c>
      <c r="E1163" s="322" t="s">
        <v>1454</v>
      </c>
    </row>
    <row r="1164" spans="1:5" x14ac:dyDescent="0.2">
      <c r="A1164" s="349"/>
      <c r="B1164" s="352"/>
      <c r="C1164" s="353"/>
      <c r="D1164" s="355"/>
      <c r="E1164" s="323" t="s">
        <v>1455</v>
      </c>
    </row>
    <row r="1165" spans="1:5" x14ac:dyDescent="0.2">
      <c r="A1165" s="356" t="s">
        <v>1974</v>
      </c>
      <c r="B1165" s="358" t="s">
        <v>1923</v>
      </c>
      <c r="C1165" s="359"/>
      <c r="D1165" s="362" t="s">
        <v>59</v>
      </c>
      <c r="E1165" s="320" t="s">
        <v>1454</v>
      </c>
    </row>
    <row r="1166" spans="1:5" x14ac:dyDescent="0.2">
      <c r="A1166" s="364"/>
      <c r="B1166" s="365"/>
      <c r="C1166" s="366"/>
      <c r="D1166" s="367"/>
      <c r="E1166" s="321" t="s">
        <v>1455</v>
      </c>
    </row>
    <row r="1167" spans="1:5" x14ac:dyDescent="0.2">
      <c r="A1167" s="348" t="s">
        <v>2025</v>
      </c>
      <c r="B1167" s="350" t="s">
        <v>1864</v>
      </c>
      <c r="C1167" s="351"/>
      <c r="D1167" s="354" t="s">
        <v>59</v>
      </c>
      <c r="E1167" s="322" t="s">
        <v>1454</v>
      </c>
    </row>
    <row r="1168" spans="1:5" x14ac:dyDescent="0.2">
      <c r="A1168" s="349"/>
      <c r="B1168" s="352"/>
      <c r="C1168" s="353"/>
      <c r="D1168" s="355"/>
      <c r="E1168" s="323" t="s">
        <v>1455</v>
      </c>
    </row>
    <row r="1169" spans="1:5" x14ac:dyDescent="0.2">
      <c r="A1169" s="356" t="s">
        <v>2026</v>
      </c>
      <c r="B1169" s="358" t="s">
        <v>1886</v>
      </c>
      <c r="C1169" s="359"/>
      <c r="D1169" s="362" t="s">
        <v>59</v>
      </c>
      <c r="E1169" s="320" t="s">
        <v>1454</v>
      </c>
    </row>
    <row r="1170" spans="1:5" x14ac:dyDescent="0.2">
      <c r="A1170" s="364"/>
      <c r="B1170" s="365"/>
      <c r="C1170" s="366"/>
      <c r="D1170" s="367"/>
      <c r="E1170" s="321" t="s">
        <v>1455</v>
      </c>
    </row>
    <row r="1171" spans="1:5" x14ac:dyDescent="0.2">
      <c r="A1171" s="348" t="s">
        <v>1774</v>
      </c>
      <c r="B1171" s="350" t="s">
        <v>1892</v>
      </c>
      <c r="C1171" s="351"/>
      <c r="D1171" s="354" t="s">
        <v>59</v>
      </c>
      <c r="E1171" s="322" t="s">
        <v>1454</v>
      </c>
    </row>
    <row r="1172" spans="1:5" x14ac:dyDescent="0.2">
      <c r="A1172" s="349"/>
      <c r="B1172" s="352"/>
      <c r="C1172" s="353"/>
      <c r="D1172" s="355"/>
      <c r="E1172" s="323" t="s">
        <v>1455</v>
      </c>
    </row>
    <row r="1173" spans="1:5" x14ac:dyDescent="0.2">
      <c r="A1173" s="356" t="s">
        <v>2027</v>
      </c>
      <c r="B1173" s="358" t="s">
        <v>1897</v>
      </c>
      <c r="C1173" s="359"/>
      <c r="D1173" s="362" t="s">
        <v>59</v>
      </c>
      <c r="E1173" s="320" t="s">
        <v>1454</v>
      </c>
    </row>
    <row r="1174" spans="1:5" x14ac:dyDescent="0.2">
      <c r="A1174" s="364"/>
      <c r="B1174" s="365"/>
      <c r="C1174" s="366"/>
      <c r="D1174" s="367"/>
      <c r="E1174" s="321" t="s">
        <v>1455</v>
      </c>
    </row>
    <row r="1175" spans="1:5" x14ac:dyDescent="0.2">
      <c r="A1175" s="348" t="s">
        <v>1584</v>
      </c>
      <c r="B1175" s="350" t="s">
        <v>1908</v>
      </c>
      <c r="C1175" s="351"/>
      <c r="D1175" s="354" t="s">
        <v>59</v>
      </c>
      <c r="E1175" s="322" t="s">
        <v>1454</v>
      </c>
    </row>
    <row r="1176" spans="1:5" x14ac:dyDescent="0.2">
      <c r="A1176" s="349"/>
      <c r="B1176" s="352"/>
      <c r="C1176" s="353"/>
      <c r="D1176" s="355"/>
      <c r="E1176" s="323" t="s">
        <v>1455</v>
      </c>
    </row>
    <row r="1177" spans="1:5" x14ac:dyDescent="0.2">
      <c r="A1177" s="356" t="s">
        <v>2028</v>
      </c>
      <c r="B1177" s="358" t="s">
        <v>1927</v>
      </c>
      <c r="C1177" s="359"/>
      <c r="D1177" s="362" t="s">
        <v>59</v>
      </c>
      <c r="E1177" s="320" t="s">
        <v>1454</v>
      </c>
    </row>
    <row r="1178" spans="1:5" x14ac:dyDescent="0.2">
      <c r="A1178" s="364"/>
      <c r="B1178" s="365"/>
      <c r="C1178" s="366"/>
      <c r="D1178" s="367"/>
      <c r="E1178" s="321" t="s">
        <v>1455</v>
      </c>
    </row>
    <row r="1179" spans="1:5" x14ac:dyDescent="0.2">
      <c r="A1179" s="348" t="s">
        <v>2029</v>
      </c>
      <c r="B1179" s="350" t="s">
        <v>1927</v>
      </c>
      <c r="C1179" s="351"/>
      <c r="D1179" s="354" t="s">
        <v>59</v>
      </c>
      <c r="E1179" s="322" t="s">
        <v>1454</v>
      </c>
    </row>
    <row r="1180" spans="1:5" x14ac:dyDescent="0.2">
      <c r="A1180" s="349"/>
      <c r="B1180" s="352"/>
      <c r="C1180" s="353"/>
      <c r="D1180" s="355"/>
      <c r="E1180" s="323" t="s">
        <v>1455</v>
      </c>
    </row>
    <row r="1181" spans="1:5" x14ac:dyDescent="0.2">
      <c r="A1181" s="356" t="s">
        <v>2030</v>
      </c>
      <c r="B1181" s="358" t="s">
        <v>1943</v>
      </c>
      <c r="C1181" s="359"/>
      <c r="D1181" s="362" t="s">
        <v>59</v>
      </c>
      <c r="E1181" s="320" t="s">
        <v>1454</v>
      </c>
    </row>
    <row r="1182" spans="1:5" x14ac:dyDescent="0.2">
      <c r="A1182" s="364"/>
      <c r="B1182" s="365"/>
      <c r="C1182" s="366"/>
      <c r="D1182" s="367"/>
      <c r="E1182" s="321" t="s">
        <v>1455</v>
      </c>
    </row>
    <row r="1183" spans="1:5" x14ac:dyDescent="0.2">
      <c r="A1183" s="348" t="s">
        <v>2031</v>
      </c>
      <c r="B1183" s="350" t="s">
        <v>1958</v>
      </c>
      <c r="C1183" s="351"/>
      <c r="D1183" s="354" t="s">
        <v>59</v>
      </c>
      <c r="E1183" s="322" t="s">
        <v>1454</v>
      </c>
    </row>
    <row r="1184" spans="1:5" x14ac:dyDescent="0.2">
      <c r="A1184" s="349"/>
      <c r="B1184" s="352"/>
      <c r="C1184" s="353"/>
      <c r="D1184" s="355"/>
      <c r="E1184" s="323" t="s">
        <v>1455</v>
      </c>
    </row>
    <row r="1185" spans="1:5" x14ac:dyDescent="0.2">
      <c r="A1185" s="356" t="s">
        <v>2032</v>
      </c>
      <c r="B1185" s="358" t="s">
        <v>1968</v>
      </c>
      <c r="C1185" s="359"/>
      <c r="D1185" s="362" t="s">
        <v>59</v>
      </c>
      <c r="E1185" s="320" t="s">
        <v>1454</v>
      </c>
    </row>
    <row r="1186" spans="1:5" x14ac:dyDescent="0.2">
      <c r="A1186" s="364"/>
      <c r="B1186" s="365"/>
      <c r="C1186" s="366"/>
      <c r="D1186" s="367"/>
      <c r="E1186" s="321" t="s">
        <v>1455</v>
      </c>
    </row>
    <row r="1187" spans="1:5" x14ac:dyDescent="0.2">
      <c r="A1187" s="348" t="s">
        <v>2033</v>
      </c>
      <c r="B1187" s="350" t="s">
        <v>1864</v>
      </c>
      <c r="C1187" s="351"/>
      <c r="D1187" s="354" t="s">
        <v>59</v>
      </c>
      <c r="E1187" s="322" t="s">
        <v>1454</v>
      </c>
    </row>
    <row r="1188" spans="1:5" x14ac:dyDescent="0.2">
      <c r="A1188" s="349"/>
      <c r="B1188" s="352"/>
      <c r="C1188" s="353"/>
      <c r="D1188" s="355"/>
      <c r="E1188" s="323" t="s">
        <v>1455</v>
      </c>
    </row>
    <row r="1189" spans="1:5" x14ac:dyDescent="0.2">
      <c r="A1189" s="356" t="s">
        <v>2034</v>
      </c>
      <c r="B1189" s="358" t="s">
        <v>1915</v>
      </c>
      <c r="C1189" s="359"/>
      <c r="D1189" s="362" t="s">
        <v>59</v>
      </c>
      <c r="E1189" s="320" t="s">
        <v>1454</v>
      </c>
    </row>
    <row r="1190" spans="1:5" x14ac:dyDescent="0.2">
      <c r="A1190" s="364"/>
      <c r="B1190" s="365"/>
      <c r="C1190" s="366"/>
      <c r="D1190" s="367"/>
      <c r="E1190" s="321" t="s">
        <v>1455</v>
      </c>
    </row>
    <row r="1191" spans="1:5" x14ac:dyDescent="0.2">
      <c r="A1191" s="348" t="s">
        <v>2035</v>
      </c>
      <c r="B1191" s="350" t="s">
        <v>1949</v>
      </c>
      <c r="C1191" s="351"/>
      <c r="D1191" s="354" t="s">
        <v>59</v>
      </c>
      <c r="E1191" s="322" t="s">
        <v>1454</v>
      </c>
    </row>
    <row r="1192" spans="1:5" x14ac:dyDescent="0.2">
      <c r="A1192" s="349"/>
      <c r="B1192" s="352"/>
      <c r="C1192" s="353"/>
      <c r="D1192" s="355"/>
      <c r="E1192" s="323" t="s">
        <v>1455</v>
      </c>
    </row>
    <row r="1193" spans="1:5" x14ac:dyDescent="0.2">
      <c r="A1193" s="356" t="s">
        <v>2036</v>
      </c>
      <c r="B1193" s="358" t="s">
        <v>1949</v>
      </c>
      <c r="C1193" s="359"/>
      <c r="D1193" s="362" t="s">
        <v>59</v>
      </c>
      <c r="E1193" s="320" t="s">
        <v>1454</v>
      </c>
    </row>
    <row r="1194" spans="1:5" x14ac:dyDescent="0.2">
      <c r="A1194" s="364"/>
      <c r="B1194" s="365"/>
      <c r="C1194" s="366"/>
      <c r="D1194" s="367"/>
      <c r="E1194" s="321" t="s">
        <v>1455</v>
      </c>
    </row>
    <row r="1195" spans="1:5" x14ac:dyDescent="0.2">
      <c r="A1195" s="348" t="s">
        <v>2017</v>
      </c>
      <c r="B1195" s="350"/>
      <c r="C1195" s="351"/>
      <c r="D1195" s="354" t="s">
        <v>59</v>
      </c>
      <c r="E1195" s="322" t="s">
        <v>1454</v>
      </c>
    </row>
    <row r="1196" spans="1:5" x14ac:dyDescent="0.2">
      <c r="A1196" s="349"/>
      <c r="B1196" s="352"/>
      <c r="C1196" s="353"/>
      <c r="D1196" s="355"/>
      <c r="E1196" s="323" t="s">
        <v>1455</v>
      </c>
    </row>
    <row r="1197" spans="1:5" x14ac:dyDescent="0.2">
      <c r="A1197" s="356" t="s">
        <v>2037</v>
      </c>
      <c r="B1197" s="358" t="s">
        <v>1864</v>
      </c>
      <c r="C1197" s="359"/>
      <c r="D1197" s="362" t="s">
        <v>59</v>
      </c>
      <c r="E1197" s="320" t="s">
        <v>1454</v>
      </c>
    </row>
    <row r="1198" spans="1:5" x14ac:dyDescent="0.2">
      <c r="A1198" s="364"/>
      <c r="B1198" s="365"/>
      <c r="C1198" s="366"/>
      <c r="D1198" s="367"/>
      <c r="E1198" s="321" t="s">
        <v>1455</v>
      </c>
    </row>
    <row r="1199" spans="1:5" x14ac:dyDescent="0.2">
      <c r="A1199" s="348" t="s">
        <v>2038</v>
      </c>
      <c r="B1199" s="350" t="s">
        <v>1864</v>
      </c>
      <c r="C1199" s="351"/>
      <c r="D1199" s="354" t="s">
        <v>59</v>
      </c>
      <c r="E1199" s="322" t="s">
        <v>1454</v>
      </c>
    </row>
    <row r="1200" spans="1:5" x14ac:dyDescent="0.2">
      <c r="A1200" s="349"/>
      <c r="B1200" s="352"/>
      <c r="C1200" s="353"/>
      <c r="D1200" s="355"/>
      <c r="E1200" s="323" t="s">
        <v>1455</v>
      </c>
    </row>
    <row r="1201" spans="1:5" x14ac:dyDescent="0.2">
      <c r="A1201" s="356" t="s">
        <v>2039</v>
      </c>
      <c r="B1201" s="358" t="s">
        <v>1864</v>
      </c>
      <c r="C1201" s="359"/>
      <c r="D1201" s="362" t="s">
        <v>59</v>
      </c>
      <c r="E1201" s="320" t="s">
        <v>1454</v>
      </c>
    </row>
    <row r="1202" spans="1:5" x14ac:dyDescent="0.2">
      <c r="A1202" s="364"/>
      <c r="B1202" s="365"/>
      <c r="C1202" s="366"/>
      <c r="D1202" s="367"/>
      <c r="E1202" s="321" t="s">
        <v>1455</v>
      </c>
    </row>
    <row r="1203" spans="1:5" x14ac:dyDescent="0.2">
      <c r="A1203" s="348" t="s">
        <v>2040</v>
      </c>
      <c r="B1203" s="350" t="s">
        <v>1897</v>
      </c>
      <c r="C1203" s="351"/>
      <c r="D1203" s="354" t="s">
        <v>59</v>
      </c>
      <c r="E1203" s="322" t="s">
        <v>1454</v>
      </c>
    </row>
    <row r="1204" spans="1:5" x14ac:dyDescent="0.2">
      <c r="A1204" s="349"/>
      <c r="B1204" s="352"/>
      <c r="C1204" s="353"/>
      <c r="D1204" s="355"/>
      <c r="E1204" s="323" t="s">
        <v>1455</v>
      </c>
    </row>
    <row r="1205" spans="1:5" x14ac:dyDescent="0.2">
      <c r="A1205" s="356" t="s">
        <v>2041</v>
      </c>
      <c r="B1205" s="358"/>
      <c r="C1205" s="359"/>
      <c r="D1205" s="362" t="s">
        <v>60</v>
      </c>
      <c r="E1205" s="320" t="s">
        <v>1454</v>
      </c>
    </row>
    <row r="1206" spans="1:5" x14ac:dyDescent="0.2">
      <c r="A1206" s="364"/>
      <c r="B1206" s="365"/>
      <c r="C1206" s="366"/>
      <c r="D1206" s="367"/>
      <c r="E1206" s="321" t="s">
        <v>1455</v>
      </c>
    </row>
    <row r="1207" spans="1:5" x14ac:dyDescent="0.2">
      <c r="A1207" s="348" t="s">
        <v>2042</v>
      </c>
      <c r="B1207" s="350"/>
      <c r="C1207" s="351"/>
      <c r="D1207" s="354" t="s">
        <v>60</v>
      </c>
      <c r="E1207" s="322" t="s">
        <v>1454</v>
      </c>
    </row>
    <row r="1208" spans="1:5" x14ac:dyDescent="0.2">
      <c r="A1208" s="349"/>
      <c r="B1208" s="352"/>
      <c r="C1208" s="353"/>
      <c r="D1208" s="355"/>
      <c r="E1208" s="323" t="s">
        <v>1455</v>
      </c>
    </row>
    <row r="1209" spans="1:5" x14ac:dyDescent="0.2">
      <c r="A1209" s="356" t="s">
        <v>2043</v>
      </c>
      <c r="B1209" s="358"/>
      <c r="C1209" s="359"/>
      <c r="D1209" s="362" t="s">
        <v>60</v>
      </c>
      <c r="E1209" s="320" t="s">
        <v>1454</v>
      </c>
    </row>
    <row r="1210" spans="1:5" x14ac:dyDescent="0.2">
      <c r="A1210" s="364"/>
      <c r="B1210" s="365"/>
      <c r="C1210" s="366"/>
      <c r="D1210" s="367"/>
      <c r="E1210" s="321" t="s">
        <v>1455</v>
      </c>
    </row>
    <row r="1211" spans="1:5" x14ac:dyDescent="0.2">
      <c r="A1211" s="348" t="s">
        <v>2044</v>
      </c>
      <c r="B1211" s="350"/>
      <c r="C1211" s="351"/>
      <c r="D1211" s="354" t="s">
        <v>60</v>
      </c>
      <c r="E1211" s="322" t="s">
        <v>1454</v>
      </c>
    </row>
    <row r="1212" spans="1:5" x14ac:dyDescent="0.2">
      <c r="A1212" s="349"/>
      <c r="B1212" s="352"/>
      <c r="C1212" s="353"/>
      <c r="D1212" s="355"/>
      <c r="E1212" s="323" t="s">
        <v>1455</v>
      </c>
    </row>
    <row r="1213" spans="1:5" x14ac:dyDescent="0.2">
      <c r="A1213" s="356" t="s">
        <v>2045</v>
      </c>
      <c r="B1213" s="358"/>
      <c r="C1213" s="359"/>
      <c r="D1213" s="362" t="s">
        <v>60</v>
      </c>
      <c r="E1213" s="320" t="s">
        <v>1454</v>
      </c>
    </row>
    <row r="1214" spans="1:5" x14ac:dyDescent="0.2">
      <c r="A1214" s="364"/>
      <c r="B1214" s="365"/>
      <c r="C1214" s="366"/>
      <c r="D1214" s="367"/>
      <c r="E1214" s="321" t="s">
        <v>1455</v>
      </c>
    </row>
    <row r="1215" spans="1:5" x14ac:dyDescent="0.2">
      <c r="A1215" s="348" t="s">
        <v>2046</v>
      </c>
      <c r="B1215" s="350"/>
      <c r="C1215" s="351"/>
      <c r="D1215" s="354" t="s">
        <v>60</v>
      </c>
      <c r="E1215" s="322" t="s">
        <v>1454</v>
      </c>
    </row>
    <row r="1216" spans="1:5" x14ac:dyDescent="0.2">
      <c r="A1216" s="349"/>
      <c r="B1216" s="352"/>
      <c r="C1216" s="353"/>
      <c r="D1216" s="355"/>
      <c r="E1216" s="323" t="s">
        <v>1455</v>
      </c>
    </row>
    <row r="1217" spans="1:5" x14ac:dyDescent="0.2">
      <c r="A1217" s="356" t="s">
        <v>2047</v>
      </c>
      <c r="B1217" s="358"/>
      <c r="C1217" s="359"/>
      <c r="D1217" s="362" t="s">
        <v>60</v>
      </c>
      <c r="E1217" s="320" t="s">
        <v>1454</v>
      </c>
    </row>
    <row r="1218" spans="1:5" x14ac:dyDescent="0.2">
      <c r="A1218" s="364"/>
      <c r="B1218" s="365"/>
      <c r="C1218" s="366"/>
      <c r="D1218" s="367"/>
      <c r="E1218" s="321" t="s">
        <v>1455</v>
      </c>
    </row>
    <row r="1219" spans="1:5" x14ac:dyDescent="0.2">
      <c r="A1219" s="348" t="s">
        <v>2048</v>
      </c>
      <c r="B1219" s="350"/>
      <c r="C1219" s="351"/>
      <c r="D1219" s="354" t="s">
        <v>60</v>
      </c>
      <c r="E1219" s="322" t="s">
        <v>1454</v>
      </c>
    </row>
    <row r="1220" spans="1:5" x14ac:dyDescent="0.2">
      <c r="A1220" s="349"/>
      <c r="B1220" s="352"/>
      <c r="C1220" s="353"/>
      <c r="D1220" s="355"/>
      <c r="E1220" s="323" t="s">
        <v>1455</v>
      </c>
    </row>
    <row r="1221" spans="1:5" x14ac:dyDescent="0.2">
      <c r="A1221" s="356" t="s">
        <v>2049</v>
      </c>
      <c r="B1221" s="358" t="s">
        <v>2050</v>
      </c>
      <c r="C1221" s="359"/>
      <c r="D1221" s="362" t="s">
        <v>60</v>
      </c>
      <c r="E1221" s="320" t="s">
        <v>1454</v>
      </c>
    </row>
    <row r="1222" spans="1:5" x14ac:dyDescent="0.2">
      <c r="A1222" s="364"/>
      <c r="B1222" s="365"/>
      <c r="C1222" s="366"/>
      <c r="D1222" s="367"/>
      <c r="E1222" s="321" t="s">
        <v>1455</v>
      </c>
    </row>
    <row r="1223" spans="1:5" x14ac:dyDescent="0.2">
      <c r="A1223" s="348" t="s">
        <v>1944</v>
      </c>
      <c r="B1223" s="350" t="s">
        <v>2050</v>
      </c>
      <c r="C1223" s="351"/>
      <c r="D1223" s="354" t="s">
        <v>60</v>
      </c>
      <c r="E1223" s="322" t="s">
        <v>1454</v>
      </c>
    </row>
    <row r="1224" spans="1:5" x14ac:dyDescent="0.2">
      <c r="A1224" s="349"/>
      <c r="B1224" s="352"/>
      <c r="C1224" s="353"/>
      <c r="D1224" s="355"/>
      <c r="E1224" s="323" t="s">
        <v>1455</v>
      </c>
    </row>
    <row r="1225" spans="1:5" x14ac:dyDescent="0.2">
      <c r="A1225" s="356" t="s">
        <v>2051</v>
      </c>
      <c r="B1225" s="358" t="s">
        <v>2050</v>
      </c>
      <c r="C1225" s="359"/>
      <c r="D1225" s="362" t="s">
        <v>60</v>
      </c>
      <c r="E1225" s="320" t="s">
        <v>1454</v>
      </c>
    </row>
    <row r="1226" spans="1:5" x14ac:dyDescent="0.2">
      <c r="A1226" s="364"/>
      <c r="B1226" s="365"/>
      <c r="C1226" s="366"/>
      <c r="D1226" s="367"/>
      <c r="E1226" s="321" t="s">
        <v>1455</v>
      </c>
    </row>
    <row r="1227" spans="1:5" x14ac:dyDescent="0.2">
      <c r="A1227" s="348" t="s">
        <v>2052</v>
      </c>
      <c r="B1227" s="350" t="s">
        <v>2050</v>
      </c>
      <c r="C1227" s="351"/>
      <c r="D1227" s="354" t="s">
        <v>60</v>
      </c>
      <c r="E1227" s="322" t="s">
        <v>1454</v>
      </c>
    </row>
    <row r="1228" spans="1:5" x14ac:dyDescent="0.2">
      <c r="A1228" s="349"/>
      <c r="B1228" s="352"/>
      <c r="C1228" s="353"/>
      <c r="D1228" s="355"/>
      <c r="E1228" s="323" t="s">
        <v>1455</v>
      </c>
    </row>
    <row r="1229" spans="1:5" x14ac:dyDescent="0.2">
      <c r="A1229" s="356" t="s">
        <v>2053</v>
      </c>
      <c r="B1229" s="358" t="s">
        <v>2050</v>
      </c>
      <c r="C1229" s="359"/>
      <c r="D1229" s="362" t="s">
        <v>60</v>
      </c>
      <c r="E1229" s="320" t="s">
        <v>1454</v>
      </c>
    </row>
    <row r="1230" spans="1:5" x14ac:dyDescent="0.2">
      <c r="A1230" s="364"/>
      <c r="B1230" s="365"/>
      <c r="C1230" s="366"/>
      <c r="D1230" s="367"/>
      <c r="E1230" s="321" t="s">
        <v>1455</v>
      </c>
    </row>
    <row r="1231" spans="1:5" x14ac:dyDescent="0.2">
      <c r="A1231" s="348" t="s">
        <v>2054</v>
      </c>
      <c r="B1231" s="350" t="s">
        <v>2050</v>
      </c>
      <c r="C1231" s="351"/>
      <c r="D1231" s="354" t="s">
        <v>60</v>
      </c>
      <c r="E1231" s="322" t="s">
        <v>1454</v>
      </c>
    </row>
    <row r="1232" spans="1:5" x14ac:dyDescent="0.2">
      <c r="A1232" s="349"/>
      <c r="B1232" s="352"/>
      <c r="C1232" s="353"/>
      <c r="D1232" s="355"/>
      <c r="E1232" s="323" t="s">
        <v>1455</v>
      </c>
    </row>
    <row r="1233" spans="1:5" x14ac:dyDescent="0.2">
      <c r="A1233" s="356" t="s">
        <v>2055</v>
      </c>
      <c r="B1233" s="358" t="s">
        <v>2050</v>
      </c>
      <c r="C1233" s="359"/>
      <c r="D1233" s="362" t="s">
        <v>60</v>
      </c>
      <c r="E1233" s="320" t="s">
        <v>1454</v>
      </c>
    </row>
    <row r="1234" spans="1:5" x14ac:dyDescent="0.2">
      <c r="A1234" s="364"/>
      <c r="B1234" s="365"/>
      <c r="C1234" s="366"/>
      <c r="D1234" s="367"/>
      <c r="E1234" s="321" t="s">
        <v>1455</v>
      </c>
    </row>
    <row r="1235" spans="1:5" x14ac:dyDescent="0.2">
      <c r="A1235" s="348" t="s">
        <v>2056</v>
      </c>
      <c r="B1235" s="350" t="s">
        <v>2050</v>
      </c>
      <c r="C1235" s="351"/>
      <c r="D1235" s="354" t="s">
        <v>60</v>
      </c>
      <c r="E1235" s="322" t="s">
        <v>1454</v>
      </c>
    </row>
    <row r="1236" spans="1:5" x14ac:dyDescent="0.2">
      <c r="A1236" s="349"/>
      <c r="B1236" s="352"/>
      <c r="C1236" s="353"/>
      <c r="D1236" s="355"/>
      <c r="E1236" s="323" t="s">
        <v>1455</v>
      </c>
    </row>
    <row r="1237" spans="1:5" x14ac:dyDescent="0.2">
      <c r="A1237" s="356" t="s">
        <v>2057</v>
      </c>
      <c r="B1237" s="358" t="s">
        <v>2050</v>
      </c>
      <c r="C1237" s="359"/>
      <c r="D1237" s="362" t="s">
        <v>60</v>
      </c>
      <c r="E1237" s="320" t="s">
        <v>1454</v>
      </c>
    </row>
    <row r="1238" spans="1:5" x14ac:dyDescent="0.2">
      <c r="A1238" s="364"/>
      <c r="B1238" s="365"/>
      <c r="C1238" s="366"/>
      <c r="D1238" s="367"/>
      <c r="E1238" s="321" t="s">
        <v>1455</v>
      </c>
    </row>
    <row r="1239" spans="1:5" x14ac:dyDescent="0.2">
      <c r="A1239" s="348" t="s">
        <v>1964</v>
      </c>
      <c r="B1239" s="350" t="s">
        <v>2050</v>
      </c>
      <c r="C1239" s="351"/>
      <c r="D1239" s="354" t="s">
        <v>60</v>
      </c>
      <c r="E1239" s="322" t="s">
        <v>1454</v>
      </c>
    </row>
    <row r="1240" spans="1:5" x14ac:dyDescent="0.2">
      <c r="A1240" s="349"/>
      <c r="B1240" s="352"/>
      <c r="C1240" s="353"/>
      <c r="D1240" s="355"/>
      <c r="E1240" s="323" t="s">
        <v>1455</v>
      </c>
    </row>
    <row r="1241" spans="1:5" x14ac:dyDescent="0.2">
      <c r="A1241" s="356" t="s">
        <v>2058</v>
      </c>
      <c r="B1241" s="358" t="s">
        <v>2050</v>
      </c>
      <c r="C1241" s="359"/>
      <c r="D1241" s="362" t="s">
        <v>60</v>
      </c>
      <c r="E1241" s="320" t="s">
        <v>1454</v>
      </c>
    </row>
    <row r="1242" spans="1:5" x14ac:dyDescent="0.2">
      <c r="A1242" s="364"/>
      <c r="B1242" s="365"/>
      <c r="C1242" s="366"/>
      <c r="D1242" s="367"/>
      <c r="E1242" s="321" t="s">
        <v>1455</v>
      </c>
    </row>
    <row r="1243" spans="1:5" x14ac:dyDescent="0.2">
      <c r="A1243" s="348" t="s">
        <v>2059</v>
      </c>
      <c r="B1243" s="350" t="s">
        <v>2050</v>
      </c>
      <c r="C1243" s="351"/>
      <c r="D1243" s="354" t="s">
        <v>60</v>
      </c>
      <c r="E1243" s="322" t="s">
        <v>1454</v>
      </c>
    </row>
    <row r="1244" spans="1:5" x14ac:dyDescent="0.2">
      <c r="A1244" s="349"/>
      <c r="B1244" s="352"/>
      <c r="C1244" s="353"/>
      <c r="D1244" s="355"/>
      <c r="E1244" s="323" t="s">
        <v>1455</v>
      </c>
    </row>
    <row r="1245" spans="1:5" x14ac:dyDescent="0.2">
      <c r="A1245" s="356" t="s">
        <v>2060</v>
      </c>
      <c r="B1245" s="358" t="s">
        <v>2050</v>
      </c>
      <c r="C1245" s="359"/>
      <c r="D1245" s="362" t="s">
        <v>60</v>
      </c>
      <c r="E1245" s="320" t="s">
        <v>1454</v>
      </c>
    </row>
    <row r="1246" spans="1:5" x14ac:dyDescent="0.2">
      <c r="A1246" s="364"/>
      <c r="B1246" s="365"/>
      <c r="C1246" s="366"/>
      <c r="D1246" s="367"/>
      <c r="E1246" s="321" t="s">
        <v>1455</v>
      </c>
    </row>
    <row r="1247" spans="1:5" x14ac:dyDescent="0.2">
      <c r="A1247" s="348" t="s">
        <v>2061</v>
      </c>
      <c r="B1247" s="350" t="s">
        <v>2050</v>
      </c>
      <c r="C1247" s="351"/>
      <c r="D1247" s="354" t="s">
        <v>60</v>
      </c>
      <c r="E1247" s="322" t="s">
        <v>1454</v>
      </c>
    </row>
    <row r="1248" spans="1:5" x14ac:dyDescent="0.2">
      <c r="A1248" s="349"/>
      <c r="B1248" s="352"/>
      <c r="C1248" s="353"/>
      <c r="D1248" s="355"/>
      <c r="E1248" s="323" t="s">
        <v>1455</v>
      </c>
    </row>
    <row r="1249" spans="1:5" x14ac:dyDescent="0.2">
      <c r="A1249" s="356" t="s">
        <v>2062</v>
      </c>
      <c r="B1249" s="358" t="s">
        <v>2050</v>
      </c>
      <c r="C1249" s="359"/>
      <c r="D1249" s="362" t="s">
        <v>60</v>
      </c>
      <c r="E1249" s="320" t="s">
        <v>1454</v>
      </c>
    </row>
    <row r="1250" spans="1:5" x14ac:dyDescent="0.2">
      <c r="A1250" s="364"/>
      <c r="B1250" s="365"/>
      <c r="C1250" s="366"/>
      <c r="D1250" s="367"/>
      <c r="E1250" s="321" t="s">
        <v>1455</v>
      </c>
    </row>
    <row r="1251" spans="1:5" x14ac:dyDescent="0.2">
      <c r="A1251" s="348" t="s">
        <v>2063</v>
      </c>
      <c r="B1251" s="350" t="s">
        <v>2050</v>
      </c>
      <c r="C1251" s="351"/>
      <c r="D1251" s="354" t="s">
        <v>60</v>
      </c>
      <c r="E1251" s="322" t="s">
        <v>1454</v>
      </c>
    </row>
    <row r="1252" spans="1:5" x14ac:dyDescent="0.2">
      <c r="A1252" s="349"/>
      <c r="B1252" s="352"/>
      <c r="C1252" s="353"/>
      <c r="D1252" s="355"/>
      <c r="E1252" s="323" t="s">
        <v>1455</v>
      </c>
    </row>
    <row r="1253" spans="1:5" x14ac:dyDescent="0.2">
      <c r="A1253" s="356" t="s">
        <v>2064</v>
      </c>
      <c r="B1253" s="358" t="s">
        <v>2050</v>
      </c>
      <c r="C1253" s="359"/>
      <c r="D1253" s="362" t="s">
        <v>60</v>
      </c>
      <c r="E1253" s="320" t="s">
        <v>1454</v>
      </c>
    </row>
    <row r="1254" spans="1:5" x14ac:dyDescent="0.2">
      <c r="A1254" s="364"/>
      <c r="B1254" s="365"/>
      <c r="C1254" s="366"/>
      <c r="D1254" s="367"/>
      <c r="E1254" s="321" t="s">
        <v>1455</v>
      </c>
    </row>
    <row r="1255" spans="1:5" x14ac:dyDescent="0.2">
      <c r="A1255" s="348" t="s">
        <v>2065</v>
      </c>
      <c r="B1255" s="350" t="s">
        <v>2066</v>
      </c>
      <c r="C1255" s="351"/>
      <c r="D1255" s="354" t="s">
        <v>60</v>
      </c>
      <c r="E1255" s="322" t="s">
        <v>1454</v>
      </c>
    </row>
    <row r="1256" spans="1:5" x14ac:dyDescent="0.2">
      <c r="A1256" s="349"/>
      <c r="B1256" s="352"/>
      <c r="C1256" s="353"/>
      <c r="D1256" s="355"/>
      <c r="E1256" s="323" t="s">
        <v>1455</v>
      </c>
    </row>
    <row r="1257" spans="1:5" x14ac:dyDescent="0.2">
      <c r="A1257" s="356" t="s">
        <v>2067</v>
      </c>
      <c r="B1257" s="358" t="s">
        <v>2066</v>
      </c>
      <c r="C1257" s="359"/>
      <c r="D1257" s="362" t="s">
        <v>60</v>
      </c>
      <c r="E1257" s="320" t="s">
        <v>1454</v>
      </c>
    </row>
    <row r="1258" spans="1:5" x14ac:dyDescent="0.2">
      <c r="A1258" s="364"/>
      <c r="B1258" s="365"/>
      <c r="C1258" s="366"/>
      <c r="D1258" s="367"/>
      <c r="E1258" s="321" t="s">
        <v>1455</v>
      </c>
    </row>
    <row r="1259" spans="1:5" x14ac:dyDescent="0.2">
      <c r="A1259" s="348" t="s">
        <v>2068</v>
      </c>
      <c r="B1259" s="350" t="s">
        <v>2066</v>
      </c>
      <c r="C1259" s="351"/>
      <c r="D1259" s="354" t="s">
        <v>60</v>
      </c>
      <c r="E1259" s="322" t="s">
        <v>1454</v>
      </c>
    </row>
    <row r="1260" spans="1:5" x14ac:dyDescent="0.2">
      <c r="A1260" s="349"/>
      <c r="B1260" s="352"/>
      <c r="C1260" s="353"/>
      <c r="D1260" s="355"/>
      <c r="E1260" s="323" t="s">
        <v>1455</v>
      </c>
    </row>
    <row r="1261" spans="1:5" x14ac:dyDescent="0.2">
      <c r="A1261" s="356" t="s">
        <v>2069</v>
      </c>
      <c r="B1261" s="358" t="s">
        <v>2066</v>
      </c>
      <c r="C1261" s="359"/>
      <c r="D1261" s="362" t="s">
        <v>60</v>
      </c>
      <c r="E1261" s="320" t="s">
        <v>1454</v>
      </c>
    </row>
    <row r="1262" spans="1:5" x14ac:dyDescent="0.2">
      <c r="A1262" s="364"/>
      <c r="B1262" s="365"/>
      <c r="C1262" s="366"/>
      <c r="D1262" s="367"/>
      <c r="E1262" s="321" t="s">
        <v>1455</v>
      </c>
    </row>
    <row r="1263" spans="1:5" x14ac:dyDescent="0.2">
      <c r="A1263" s="348" t="s">
        <v>2070</v>
      </c>
      <c r="B1263" s="350" t="s">
        <v>2066</v>
      </c>
      <c r="C1263" s="351"/>
      <c r="D1263" s="354" t="s">
        <v>60</v>
      </c>
      <c r="E1263" s="322" t="s">
        <v>1454</v>
      </c>
    </row>
    <row r="1264" spans="1:5" x14ac:dyDescent="0.2">
      <c r="A1264" s="349"/>
      <c r="B1264" s="352"/>
      <c r="C1264" s="353"/>
      <c r="D1264" s="355"/>
      <c r="E1264" s="323" t="s">
        <v>1455</v>
      </c>
    </row>
    <row r="1265" spans="1:5" x14ac:dyDescent="0.2">
      <c r="A1265" s="356" t="s">
        <v>2071</v>
      </c>
      <c r="B1265" s="358" t="s">
        <v>2066</v>
      </c>
      <c r="C1265" s="359"/>
      <c r="D1265" s="362" t="s">
        <v>60</v>
      </c>
      <c r="E1265" s="320" t="s">
        <v>1454</v>
      </c>
    </row>
    <row r="1266" spans="1:5" x14ac:dyDescent="0.2">
      <c r="A1266" s="364"/>
      <c r="B1266" s="365"/>
      <c r="C1266" s="366"/>
      <c r="D1266" s="367"/>
      <c r="E1266" s="321" t="s">
        <v>2072</v>
      </c>
    </row>
    <row r="1267" spans="1:5" x14ac:dyDescent="0.2">
      <c r="A1267" s="348" t="s">
        <v>2073</v>
      </c>
      <c r="B1267" s="350" t="s">
        <v>2066</v>
      </c>
      <c r="C1267" s="351"/>
      <c r="D1267" s="354" t="s">
        <v>60</v>
      </c>
      <c r="E1267" s="322" t="s">
        <v>1454</v>
      </c>
    </row>
    <row r="1268" spans="1:5" x14ac:dyDescent="0.2">
      <c r="A1268" s="349"/>
      <c r="B1268" s="352"/>
      <c r="C1268" s="353"/>
      <c r="D1268" s="355"/>
      <c r="E1268" s="323" t="s">
        <v>1455</v>
      </c>
    </row>
    <row r="1269" spans="1:5" x14ac:dyDescent="0.2">
      <c r="A1269" s="356" t="s">
        <v>2074</v>
      </c>
      <c r="B1269" s="358" t="s">
        <v>2066</v>
      </c>
      <c r="C1269" s="359"/>
      <c r="D1269" s="362" t="s">
        <v>60</v>
      </c>
      <c r="E1269" s="320" t="s">
        <v>1454</v>
      </c>
    </row>
    <row r="1270" spans="1:5" x14ac:dyDescent="0.2">
      <c r="A1270" s="364"/>
      <c r="B1270" s="365"/>
      <c r="C1270" s="366"/>
      <c r="D1270" s="367"/>
      <c r="E1270" s="321" t="s">
        <v>2072</v>
      </c>
    </row>
    <row r="1271" spans="1:5" x14ac:dyDescent="0.2">
      <c r="A1271" s="348" t="s">
        <v>2075</v>
      </c>
      <c r="B1271" s="350" t="s">
        <v>2066</v>
      </c>
      <c r="C1271" s="351"/>
      <c r="D1271" s="354" t="s">
        <v>60</v>
      </c>
      <c r="E1271" s="322" t="s">
        <v>1454</v>
      </c>
    </row>
    <row r="1272" spans="1:5" x14ac:dyDescent="0.2">
      <c r="A1272" s="349"/>
      <c r="B1272" s="352"/>
      <c r="C1272" s="353"/>
      <c r="D1272" s="355"/>
      <c r="E1272" s="323" t="s">
        <v>1455</v>
      </c>
    </row>
    <row r="1273" spans="1:5" x14ac:dyDescent="0.2">
      <c r="A1273" s="356" t="s">
        <v>2076</v>
      </c>
      <c r="B1273" s="358" t="s">
        <v>2066</v>
      </c>
      <c r="C1273" s="359"/>
      <c r="D1273" s="362" t="s">
        <v>60</v>
      </c>
      <c r="E1273" s="320" t="s">
        <v>1454</v>
      </c>
    </row>
    <row r="1274" spans="1:5" x14ac:dyDescent="0.2">
      <c r="A1274" s="364"/>
      <c r="B1274" s="365"/>
      <c r="C1274" s="366"/>
      <c r="D1274" s="367"/>
      <c r="E1274" s="321" t="s">
        <v>1455</v>
      </c>
    </row>
    <row r="1275" spans="1:5" x14ac:dyDescent="0.2">
      <c r="A1275" s="348" t="s">
        <v>2077</v>
      </c>
      <c r="B1275" s="350" t="s">
        <v>2078</v>
      </c>
      <c r="C1275" s="351"/>
      <c r="D1275" s="354" t="s">
        <v>60</v>
      </c>
      <c r="E1275" s="322" t="s">
        <v>1454</v>
      </c>
    </row>
    <row r="1276" spans="1:5" x14ac:dyDescent="0.2">
      <c r="A1276" s="349"/>
      <c r="B1276" s="352"/>
      <c r="C1276" s="353"/>
      <c r="D1276" s="355"/>
      <c r="E1276" s="323" t="s">
        <v>1455</v>
      </c>
    </row>
    <row r="1277" spans="1:5" x14ac:dyDescent="0.2">
      <c r="A1277" s="356" t="s">
        <v>2079</v>
      </c>
      <c r="B1277" s="358" t="s">
        <v>2078</v>
      </c>
      <c r="C1277" s="359"/>
      <c r="D1277" s="362" t="s">
        <v>60</v>
      </c>
      <c r="E1277" s="320" t="s">
        <v>1454</v>
      </c>
    </row>
    <row r="1278" spans="1:5" x14ac:dyDescent="0.2">
      <c r="A1278" s="364"/>
      <c r="B1278" s="365"/>
      <c r="C1278" s="366"/>
      <c r="D1278" s="367"/>
      <c r="E1278" s="321" t="s">
        <v>1455</v>
      </c>
    </row>
    <row r="1279" spans="1:5" x14ac:dyDescent="0.2">
      <c r="A1279" s="348" t="s">
        <v>2080</v>
      </c>
      <c r="B1279" s="350" t="s">
        <v>2078</v>
      </c>
      <c r="C1279" s="351"/>
      <c r="D1279" s="354" t="s">
        <v>60</v>
      </c>
      <c r="E1279" s="322" t="s">
        <v>1454</v>
      </c>
    </row>
    <row r="1280" spans="1:5" x14ac:dyDescent="0.2">
      <c r="A1280" s="349"/>
      <c r="B1280" s="352"/>
      <c r="C1280" s="353"/>
      <c r="D1280" s="355"/>
      <c r="E1280" s="323" t="s">
        <v>1455</v>
      </c>
    </row>
    <row r="1281" spans="1:5" x14ac:dyDescent="0.2">
      <c r="A1281" s="356" t="s">
        <v>2081</v>
      </c>
      <c r="B1281" s="358" t="s">
        <v>2078</v>
      </c>
      <c r="C1281" s="359"/>
      <c r="D1281" s="362" t="s">
        <v>60</v>
      </c>
      <c r="E1281" s="320" t="s">
        <v>1454</v>
      </c>
    </row>
    <row r="1282" spans="1:5" x14ac:dyDescent="0.2">
      <c r="A1282" s="364"/>
      <c r="B1282" s="365"/>
      <c r="C1282" s="366"/>
      <c r="D1282" s="367"/>
      <c r="E1282" s="321" t="s">
        <v>1455</v>
      </c>
    </row>
    <row r="1283" spans="1:5" x14ac:dyDescent="0.2">
      <c r="A1283" s="348" t="s">
        <v>2082</v>
      </c>
      <c r="B1283" s="350" t="s">
        <v>2078</v>
      </c>
      <c r="C1283" s="351"/>
      <c r="D1283" s="354" t="s">
        <v>60</v>
      </c>
      <c r="E1283" s="322" t="s">
        <v>1454</v>
      </c>
    </row>
    <row r="1284" spans="1:5" x14ac:dyDescent="0.2">
      <c r="A1284" s="349"/>
      <c r="B1284" s="352"/>
      <c r="C1284" s="353"/>
      <c r="D1284" s="355"/>
      <c r="E1284" s="323" t="s">
        <v>1455</v>
      </c>
    </row>
    <row r="1285" spans="1:5" x14ac:dyDescent="0.2">
      <c r="A1285" s="356" t="s">
        <v>2083</v>
      </c>
      <c r="B1285" s="358" t="s">
        <v>2078</v>
      </c>
      <c r="C1285" s="359"/>
      <c r="D1285" s="362" t="s">
        <v>60</v>
      </c>
      <c r="E1285" s="320" t="s">
        <v>1454</v>
      </c>
    </row>
    <row r="1286" spans="1:5" x14ac:dyDescent="0.2">
      <c r="A1286" s="364"/>
      <c r="B1286" s="365"/>
      <c r="C1286" s="366"/>
      <c r="D1286" s="367"/>
      <c r="E1286" s="321" t="s">
        <v>1455</v>
      </c>
    </row>
    <row r="1287" spans="1:5" x14ac:dyDescent="0.2">
      <c r="A1287" s="348" t="s">
        <v>2084</v>
      </c>
      <c r="B1287" s="350" t="s">
        <v>2078</v>
      </c>
      <c r="C1287" s="351"/>
      <c r="D1287" s="354" t="s">
        <v>60</v>
      </c>
      <c r="E1287" s="322" t="s">
        <v>1454</v>
      </c>
    </row>
    <row r="1288" spans="1:5" x14ac:dyDescent="0.2">
      <c r="A1288" s="349"/>
      <c r="B1288" s="352"/>
      <c r="C1288" s="353"/>
      <c r="D1288" s="355"/>
      <c r="E1288" s="323" t="s">
        <v>1455</v>
      </c>
    </row>
    <row r="1289" spans="1:5" x14ac:dyDescent="0.2">
      <c r="A1289" s="356" t="s">
        <v>2085</v>
      </c>
      <c r="B1289" s="358" t="s">
        <v>2050</v>
      </c>
      <c r="C1289" s="359"/>
      <c r="D1289" s="362" t="s">
        <v>60</v>
      </c>
      <c r="E1289" s="320" t="s">
        <v>1454</v>
      </c>
    </row>
    <row r="1290" spans="1:5" x14ac:dyDescent="0.2">
      <c r="A1290" s="364"/>
      <c r="B1290" s="365"/>
      <c r="C1290" s="366"/>
      <c r="D1290" s="367"/>
      <c r="E1290" s="321" t="s">
        <v>1455</v>
      </c>
    </row>
    <row r="1291" spans="1:5" x14ac:dyDescent="0.2">
      <c r="A1291" s="348" t="s">
        <v>2086</v>
      </c>
      <c r="B1291" s="350" t="s">
        <v>2078</v>
      </c>
      <c r="C1291" s="351"/>
      <c r="D1291" s="354" t="s">
        <v>60</v>
      </c>
      <c r="E1291" s="322" t="s">
        <v>1454</v>
      </c>
    </row>
    <row r="1292" spans="1:5" x14ac:dyDescent="0.2">
      <c r="A1292" s="349"/>
      <c r="B1292" s="352"/>
      <c r="C1292" s="353"/>
      <c r="D1292" s="355"/>
      <c r="E1292" s="323" t="s">
        <v>1455</v>
      </c>
    </row>
    <row r="1293" spans="1:5" x14ac:dyDescent="0.2">
      <c r="A1293" s="356" t="s">
        <v>2087</v>
      </c>
      <c r="B1293" s="358" t="s">
        <v>2078</v>
      </c>
      <c r="C1293" s="359"/>
      <c r="D1293" s="362" t="s">
        <v>60</v>
      </c>
      <c r="E1293" s="320" t="s">
        <v>1454</v>
      </c>
    </row>
    <row r="1294" spans="1:5" x14ac:dyDescent="0.2">
      <c r="A1294" s="364"/>
      <c r="B1294" s="365"/>
      <c r="C1294" s="366"/>
      <c r="D1294" s="367"/>
      <c r="E1294" s="321" t="s">
        <v>1455</v>
      </c>
    </row>
    <row r="1295" spans="1:5" x14ac:dyDescent="0.2">
      <c r="A1295" s="348" t="s">
        <v>2088</v>
      </c>
      <c r="B1295" s="350" t="s">
        <v>2078</v>
      </c>
      <c r="C1295" s="351"/>
      <c r="D1295" s="354" t="s">
        <v>60</v>
      </c>
      <c r="E1295" s="322" t="s">
        <v>1454</v>
      </c>
    </row>
    <row r="1296" spans="1:5" x14ac:dyDescent="0.2">
      <c r="A1296" s="349"/>
      <c r="B1296" s="352"/>
      <c r="C1296" s="353"/>
      <c r="D1296" s="355"/>
      <c r="E1296" s="323" t="s">
        <v>1455</v>
      </c>
    </row>
    <row r="1297" spans="1:5" x14ac:dyDescent="0.2">
      <c r="A1297" s="356" t="s">
        <v>2089</v>
      </c>
      <c r="B1297" s="358" t="s">
        <v>2078</v>
      </c>
      <c r="C1297" s="359"/>
      <c r="D1297" s="362" t="s">
        <v>60</v>
      </c>
      <c r="E1297" s="320" t="s">
        <v>1454</v>
      </c>
    </row>
    <row r="1298" spans="1:5" x14ac:dyDescent="0.2">
      <c r="A1298" s="364"/>
      <c r="B1298" s="365"/>
      <c r="C1298" s="366"/>
      <c r="D1298" s="367"/>
      <c r="E1298" s="321" t="s">
        <v>1455</v>
      </c>
    </row>
    <row r="1299" spans="1:5" x14ac:dyDescent="0.2">
      <c r="A1299" s="348" t="s">
        <v>2090</v>
      </c>
      <c r="B1299" s="350" t="s">
        <v>2078</v>
      </c>
      <c r="C1299" s="351"/>
      <c r="D1299" s="354" t="s">
        <v>60</v>
      </c>
      <c r="E1299" s="322" t="s">
        <v>1454</v>
      </c>
    </row>
    <row r="1300" spans="1:5" x14ac:dyDescent="0.2">
      <c r="A1300" s="349"/>
      <c r="B1300" s="352"/>
      <c r="C1300" s="353"/>
      <c r="D1300" s="355"/>
      <c r="E1300" s="323" t="s">
        <v>1455</v>
      </c>
    </row>
    <row r="1301" spans="1:5" x14ac:dyDescent="0.2">
      <c r="A1301" s="356" t="s">
        <v>2091</v>
      </c>
      <c r="B1301" s="358" t="s">
        <v>2078</v>
      </c>
      <c r="C1301" s="359"/>
      <c r="D1301" s="362" t="s">
        <v>60</v>
      </c>
      <c r="E1301" s="320" t="s">
        <v>1454</v>
      </c>
    </row>
    <row r="1302" spans="1:5" x14ac:dyDescent="0.2">
      <c r="A1302" s="364"/>
      <c r="B1302" s="365"/>
      <c r="C1302" s="366"/>
      <c r="D1302" s="367"/>
      <c r="E1302" s="321" t="s">
        <v>1455</v>
      </c>
    </row>
    <row r="1303" spans="1:5" x14ac:dyDescent="0.2">
      <c r="A1303" s="348" t="s">
        <v>2092</v>
      </c>
      <c r="B1303" s="350" t="s">
        <v>2078</v>
      </c>
      <c r="C1303" s="351"/>
      <c r="D1303" s="354" t="s">
        <v>60</v>
      </c>
      <c r="E1303" s="322" t="s">
        <v>1454</v>
      </c>
    </row>
    <row r="1304" spans="1:5" x14ac:dyDescent="0.2">
      <c r="A1304" s="349"/>
      <c r="B1304" s="352"/>
      <c r="C1304" s="353"/>
      <c r="D1304" s="355"/>
      <c r="E1304" s="323" t="s">
        <v>1455</v>
      </c>
    </row>
    <row r="1305" spans="1:5" x14ac:dyDescent="0.2">
      <c r="A1305" s="356" t="s">
        <v>2093</v>
      </c>
      <c r="B1305" s="358" t="s">
        <v>2094</v>
      </c>
      <c r="C1305" s="359"/>
      <c r="D1305" s="362" t="s">
        <v>60</v>
      </c>
      <c r="E1305" s="320" t="s">
        <v>1454</v>
      </c>
    </row>
    <row r="1306" spans="1:5" x14ac:dyDescent="0.2">
      <c r="A1306" s="364"/>
      <c r="B1306" s="365"/>
      <c r="C1306" s="366"/>
      <c r="D1306" s="367"/>
      <c r="E1306" s="321" t="s">
        <v>1455</v>
      </c>
    </row>
    <row r="1307" spans="1:5" x14ac:dyDescent="0.2">
      <c r="A1307" s="348" t="s">
        <v>2095</v>
      </c>
      <c r="B1307" s="350" t="s">
        <v>2094</v>
      </c>
      <c r="C1307" s="351"/>
      <c r="D1307" s="354" t="s">
        <v>60</v>
      </c>
      <c r="E1307" s="322" t="s">
        <v>1454</v>
      </c>
    </row>
    <row r="1308" spans="1:5" x14ac:dyDescent="0.2">
      <c r="A1308" s="349"/>
      <c r="B1308" s="352"/>
      <c r="C1308" s="353"/>
      <c r="D1308" s="355"/>
      <c r="E1308" s="323" t="s">
        <v>1455</v>
      </c>
    </row>
    <row r="1309" spans="1:5" x14ac:dyDescent="0.2">
      <c r="A1309" s="356" t="s">
        <v>2096</v>
      </c>
      <c r="B1309" s="358" t="s">
        <v>2097</v>
      </c>
      <c r="C1309" s="359"/>
      <c r="D1309" s="362" t="s">
        <v>60</v>
      </c>
      <c r="E1309" s="320" t="s">
        <v>1454</v>
      </c>
    </row>
    <row r="1310" spans="1:5" x14ac:dyDescent="0.2">
      <c r="A1310" s="364"/>
      <c r="B1310" s="365"/>
      <c r="C1310" s="366"/>
      <c r="D1310" s="367"/>
      <c r="E1310" s="321" t="s">
        <v>1455</v>
      </c>
    </row>
    <row r="1311" spans="1:5" x14ac:dyDescent="0.2">
      <c r="A1311" s="348" t="s">
        <v>2098</v>
      </c>
      <c r="B1311" s="350" t="s">
        <v>2097</v>
      </c>
      <c r="C1311" s="351"/>
      <c r="D1311" s="354" t="s">
        <v>60</v>
      </c>
      <c r="E1311" s="322" t="s">
        <v>1454</v>
      </c>
    </row>
    <row r="1312" spans="1:5" x14ac:dyDescent="0.2">
      <c r="A1312" s="349"/>
      <c r="B1312" s="352"/>
      <c r="C1312" s="353"/>
      <c r="D1312" s="355"/>
      <c r="E1312" s="323" t="s">
        <v>1455</v>
      </c>
    </row>
    <row r="1313" spans="1:5" x14ac:dyDescent="0.2">
      <c r="A1313" s="356" t="s">
        <v>2099</v>
      </c>
      <c r="B1313" s="358" t="s">
        <v>2097</v>
      </c>
      <c r="C1313" s="359"/>
      <c r="D1313" s="362" t="s">
        <v>60</v>
      </c>
      <c r="E1313" s="320" t="s">
        <v>1454</v>
      </c>
    </row>
    <row r="1314" spans="1:5" x14ac:dyDescent="0.2">
      <c r="A1314" s="364"/>
      <c r="B1314" s="365"/>
      <c r="C1314" s="366"/>
      <c r="D1314" s="367"/>
      <c r="E1314" s="321" t="s">
        <v>1455</v>
      </c>
    </row>
    <row r="1315" spans="1:5" x14ac:dyDescent="0.2">
      <c r="A1315" s="348" t="s">
        <v>2100</v>
      </c>
      <c r="B1315" s="350" t="s">
        <v>2097</v>
      </c>
      <c r="C1315" s="351"/>
      <c r="D1315" s="354" t="s">
        <v>60</v>
      </c>
      <c r="E1315" s="322" t="s">
        <v>1454</v>
      </c>
    </row>
    <row r="1316" spans="1:5" x14ac:dyDescent="0.2">
      <c r="A1316" s="349"/>
      <c r="B1316" s="352"/>
      <c r="C1316" s="353"/>
      <c r="D1316" s="355"/>
      <c r="E1316" s="323" t="s">
        <v>1455</v>
      </c>
    </row>
    <row r="1317" spans="1:5" x14ac:dyDescent="0.2">
      <c r="A1317" s="356" t="s">
        <v>2101</v>
      </c>
      <c r="B1317" s="358" t="s">
        <v>2094</v>
      </c>
      <c r="C1317" s="359"/>
      <c r="D1317" s="362" t="s">
        <v>60</v>
      </c>
      <c r="E1317" s="320" t="s">
        <v>1454</v>
      </c>
    </row>
    <row r="1318" spans="1:5" x14ac:dyDescent="0.2">
      <c r="A1318" s="364"/>
      <c r="B1318" s="365"/>
      <c r="C1318" s="366"/>
      <c r="D1318" s="367"/>
      <c r="E1318" s="321" t="s">
        <v>1455</v>
      </c>
    </row>
    <row r="1319" spans="1:5" x14ac:dyDescent="0.2">
      <c r="A1319" s="348" t="s">
        <v>2102</v>
      </c>
      <c r="B1319" s="350" t="s">
        <v>2094</v>
      </c>
      <c r="C1319" s="351"/>
      <c r="D1319" s="354" t="s">
        <v>60</v>
      </c>
      <c r="E1319" s="322" t="s">
        <v>1454</v>
      </c>
    </row>
    <row r="1320" spans="1:5" x14ac:dyDescent="0.2">
      <c r="A1320" s="349"/>
      <c r="B1320" s="352"/>
      <c r="C1320" s="353"/>
      <c r="D1320" s="355"/>
      <c r="E1320" s="323" t="s">
        <v>1455</v>
      </c>
    </row>
    <row r="1321" spans="1:5" x14ac:dyDescent="0.2">
      <c r="A1321" s="356" t="s">
        <v>2103</v>
      </c>
      <c r="B1321" s="358" t="s">
        <v>2094</v>
      </c>
      <c r="C1321" s="359"/>
      <c r="D1321" s="362" t="s">
        <v>60</v>
      </c>
      <c r="E1321" s="320" t="s">
        <v>1454</v>
      </c>
    </row>
    <row r="1322" spans="1:5" x14ac:dyDescent="0.2">
      <c r="A1322" s="364"/>
      <c r="B1322" s="365"/>
      <c r="C1322" s="366"/>
      <c r="D1322" s="367"/>
      <c r="E1322" s="321" t="s">
        <v>1455</v>
      </c>
    </row>
    <row r="1323" spans="1:5" x14ac:dyDescent="0.2">
      <c r="A1323" s="348" t="s">
        <v>2104</v>
      </c>
      <c r="B1323" s="350" t="s">
        <v>2105</v>
      </c>
      <c r="C1323" s="351"/>
      <c r="D1323" s="354" t="s">
        <v>60</v>
      </c>
      <c r="E1323" s="322" t="s">
        <v>1454</v>
      </c>
    </row>
    <row r="1324" spans="1:5" x14ac:dyDescent="0.2">
      <c r="A1324" s="349"/>
      <c r="B1324" s="352"/>
      <c r="C1324" s="353"/>
      <c r="D1324" s="355"/>
      <c r="E1324" s="323" t="s">
        <v>1455</v>
      </c>
    </row>
    <row r="1325" spans="1:5" x14ac:dyDescent="0.2">
      <c r="A1325" s="356" t="s">
        <v>2106</v>
      </c>
      <c r="B1325" s="358" t="s">
        <v>2105</v>
      </c>
      <c r="C1325" s="359"/>
      <c r="D1325" s="362" t="s">
        <v>60</v>
      </c>
      <c r="E1325" s="320" t="s">
        <v>1454</v>
      </c>
    </row>
    <row r="1326" spans="1:5" x14ac:dyDescent="0.2">
      <c r="A1326" s="364"/>
      <c r="B1326" s="365"/>
      <c r="C1326" s="366"/>
      <c r="D1326" s="367"/>
      <c r="E1326" s="321" t="s">
        <v>1455</v>
      </c>
    </row>
    <row r="1327" spans="1:5" x14ac:dyDescent="0.2">
      <c r="A1327" s="348" t="s">
        <v>2107</v>
      </c>
      <c r="B1327" s="350" t="s">
        <v>2105</v>
      </c>
      <c r="C1327" s="351"/>
      <c r="D1327" s="354" t="s">
        <v>60</v>
      </c>
      <c r="E1327" s="322" t="s">
        <v>1454</v>
      </c>
    </row>
    <row r="1328" spans="1:5" x14ac:dyDescent="0.2">
      <c r="A1328" s="349"/>
      <c r="B1328" s="352"/>
      <c r="C1328" s="353"/>
      <c r="D1328" s="355"/>
      <c r="E1328" s="323" t="s">
        <v>1455</v>
      </c>
    </row>
    <row r="1329" spans="1:5" x14ac:dyDescent="0.2">
      <c r="A1329" s="356" t="s">
        <v>2108</v>
      </c>
      <c r="B1329" s="358" t="s">
        <v>2105</v>
      </c>
      <c r="C1329" s="359"/>
      <c r="D1329" s="362" t="s">
        <v>60</v>
      </c>
      <c r="E1329" s="320" t="s">
        <v>1454</v>
      </c>
    </row>
    <row r="1330" spans="1:5" x14ac:dyDescent="0.2">
      <c r="A1330" s="364"/>
      <c r="B1330" s="365"/>
      <c r="C1330" s="366"/>
      <c r="D1330" s="367"/>
      <c r="E1330" s="321" t="s">
        <v>1455</v>
      </c>
    </row>
    <row r="1331" spans="1:5" x14ac:dyDescent="0.2">
      <c r="A1331" s="348" t="s">
        <v>2109</v>
      </c>
      <c r="B1331" s="350" t="s">
        <v>2105</v>
      </c>
      <c r="C1331" s="351"/>
      <c r="D1331" s="354" t="s">
        <v>60</v>
      </c>
      <c r="E1331" s="322" t="s">
        <v>1454</v>
      </c>
    </row>
    <row r="1332" spans="1:5" x14ac:dyDescent="0.2">
      <c r="A1332" s="349"/>
      <c r="B1332" s="352"/>
      <c r="C1332" s="353"/>
      <c r="D1332" s="355"/>
      <c r="E1332" s="323" t="s">
        <v>1455</v>
      </c>
    </row>
    <row r="1333" spans="1:5" x14ac:dyDescent="0.2">
      <c r="A1333" s="356" t="s">
        <v>2110</v>
      </c>
      <c r="B1333" s="358" t="s">
        <v>2111</v>
      </c>
      <c r="C1333" s="359"/>
      <c r="D1333" s="362" t="s">
        <v>60</v>
      </c>
      <c r="E1333" s="320" t="s">
        <v>1454</v>
      </c>
    </row>
    <row r="1334" spans="1:5" x14ac:dyDescent="0.2">
      <c r="A1334" s="364"/>
      <c r="B1334" s="365"/>
      <c r="C1334" s="366"/>
      <c r="D1334" s="367"/>
      <c r="E1334" s="321" t="s">
        <v>1455</v>
      </c>
    </row>
    <row r="1335" spans="1:5" x14ac:dyDescent="0.2">
      <c r="A1335" s="348" t="s">
        <v>2112</v>
      </c>
      <c r="B1335" s="350" t="s">
        <v>2111</v>
      </c>
      <c r="C1335" s="351"/>
      <c r="D1335" s="354" t="s">
        <v>60</v>
      </c>
      <c r="E1335" s="322" t="s">
        <v>1454</v>
      </c>
    </row>
    <row r="1336" spans="1:5" x14ac:dyDescent="0.2">
      <c r="A1336" s="349"/>
      <c r="B1336" s="352"/>
      <c r="C1336" s="353"/>
      <c r="D1336" s="355"/>
      <c r="E1336" s="323" t="s">
        <v>1455</v>
      </c>
    </row>
    <row r="1337" spans="1:5" x14ac:dyDescent="0.2">
      <c r="A1337" s="356" t="s">
        <v>2113</v>
      </c>
      <c r="B1337" s="358" t="s">
        <v>2111</v>
      </c>
      <c r="C1337" s="359"/>
      <c r="D1337" s="362" t="s">
        <v>60</v>
      </c>
      <c r="E1337" s="320" t="s">
        <v>1454</v>
      </c>
    </row>
    <row r="1338" spans="1:5" x14ac:dyDescent="0.2">
      <c r="A1338" s="364"/>
      <c r="B1338" s="365"/>
      <c r="C1338" s="366"/>
      <c r="D1338" s="367"/>
      <c r="E1338" s="321" t="s">
        <v>1455</v>
      </c>
    </row>
    <row r="1339" spans="1:5" x14ac:dyDescent="0.2">
      <c r="A1339" s="348" t="s">
        <v>2114</v>
      </c>
      <c r="B1339" s="350" t="s">
        <v>2115</v>
      </c>
      <c r="C1339" s="351"/>
      <c r="D1339" s="354" t="s">
        <v>60</v>
      </c>
      <c r="E1339" s="322" t="s">
        <v>1454</v>
      </c>
    </row>
    <row r="1340" spans="1:5" x14ac:dyDescent="0.2">
      <c r="A1340" s="349"/>
      <c r="B1340" s="352"/>
      <c r="C1340" s="353"/>
      <c r="D1340" s="355"/>
      <c r="E1340" s="323" t="s">
        <v>1455</v>
      </c>
    </row>
    <row r="1341" spans="1:5" x14ac:dyDescent="0.2">
      <c r="A1341" s="356" t="s">
        <v>2116</v>
      </c>
      <c r="B1341" s="358" t="s">
        <v>2115</v>
      </c>
      <c r="C1341" s="359"/>
      <c r="D1341" s="362" t="s">
        <v>60</v>
      </c>
      <c r="E1341" s="320" t="s">
        <v>1454</v>
      </c>
    </row>
    <row r="1342" spans="1:5" x14ac:dyDescent="0.2">
      <c r="A1342" s="364"/>
      <c r="B1342" s="365"/>
      <c r="C1342" s="366"/>
      <c r="D1342" s="367"/>
      <c r="E1342" s="321" t="s">
        <v>1455</v>
      </c>
    </row>
    <row r="1343" spans="1:5" x14ac:dyDescent="0.2">
      <c r="A1343" s="348" t="s">
        <v>2117</v>
      </c>
      <c r="B1343" s="350" t="s">
        <v>2115</v>
      </c>
      <c r="C1343" s="351"/>
      <c r="D1343" s="354" t="s">
        <v>60</v>
      </c>
      <c r="E1343" s="322" t="s">
        <v>1454</v>
      </c>
    </row>
    <row r="1344" spans="1:5" x14ac:dyDescent="0.2">
      <c r="A1344" s="349"/>
      <c r="B1344" s="352"/>
      <c r="C1344" s="353"/>
      <c r="D1344" s="355"/>
      <c r="E1344" s="323" t="s">
        <v>1455</v>
      </c>
    </row>
    <row r="1345" spans="1:5" x14ac:dyDescent="0.2">
      <c r="A1345" s="356" t="s">
        <v>2118</v>
      </c>
      <c r="B1345" s="358" t="s">
        <v>2115</v>
      </c>
      <c r="C1345" s="359"/>
      <c r="D1345" s="362" t="s">
        <v>60</v>
      </c>
      <c r="E1345" s="320" t="s">
        <v>1454</v>
      </c>
    </row>
    <row r="1346" spans="1:5" x14ac:dyDescent="0.2">
      <c r="A1346" s="364"/>
      <c r="B1346" s="365"/>
      <c r="C1346" s="366"/>
      <c r="D1346" s="367"/>
      <c r="E1346" s="321" t="s">
        <v>1455</v>
      </c>
    </row>
    <row r="1347" spans="1:5" x14ac:dyDescent="0.2">
      <c r="A1347" s="348" t="s">
        <v>2119</v>
      </c>
      <c r="B1347" s="350" t="s">
        <v>2115</v>
      </c>
      <c r="C1347" s="351"/>
      <c r="D1347" s="354" t="s">
        <v>60</v>
      </c>
      <c r="E1347" s="322" t="s">
        <v>1454</v>
      </c>
    </row>
    <row r="1348" spans="1:5" x14ac:dyDescent="0.2">
      <c r="A1348" s="349"/>
      <c r="B1348" s="352"/>
      <c r="C1348" s="353"/>
      <c r="D1348" s="355"/>
      <c r="E1348" s="323" t="s">
        <v>1455</v>
      </c>
    </row>
    <row r="1349" spans="1:5" x14ac:dyDescent="0.2">
      <c r="A1349" s="356" t="s">
        <v>2120</v>
      </c>
      <c r="B1349" s="358" t="s">
        <v>2115</v>
      </c>
      <c r="C1349" s="359"/>
      <c r="D1349" s="362" t="s">
        <v>60</v>
      </c>
      <c r="E1349" s="320" t="s">
        <v>1454</v>
      </c>
    </row>
    <row r="1350" spans="1:5" x14ac:dyDescent="0.2">
      <c r="A1350" s="364"/>
      <c r="B1350" s="365"/>
      <c r="C1350" s="366"/>
      <c r="D1350" s="367"/>
      <c r="E1350" s="321" t="s">
        <v>1455</v>
      </c>
    </row>
    <row r="1351" spans="1:5" x14ac:dyDescent="0.2">
      <c r="A1351" s="348" t="s">
        <v>2121</v>
      </c>
      <c r="B1351" s="350" t="s">
        <v>2115</v>
      </c>
      <c r="C1351" s="351"/>
      <c r="D1351" s="354" t="s">
        <v>60</v>
      </c>
      <c r="E1351" s="322" t="s">
        <v>1454</v>
      </c>
    </row>
    <row r="1352" spans="1:5" x14ac:dyDescent="0.2">
      <c r="A1352" s="349"/>
      <c r="B1352" s="352"/>
      <c r="C1352" s="353"/>
      <c r="D1352" s="355"/>
      <c r="E1352" s="323" t="s">
        <v>1455</v>
      </c>
    </row>
    <row r="1353" spans="1:5" x14ac:dyDescent="0.2">
      <c r="A1353" s="356" t="s">
        <v>2122</v>
      </c>
      <c r="B1353" s="358" t="s">
        <v>2123</v>
      </c>
      <c r="C1353" s="359"/>
      <c r="D1353" s="362" t="s">
        <v>60</v>
      </c>
      <c r="E1353" s="320" t="s">
        <v>1454</v>
      </c>
    </row>
    <row r="1354" spans="1:5" x14ac:dyDescent="0.2">
      <c r="A1354" s="364"/>
      <c r="B1354" s="365"/>
      <c r="C1354" s="366"/>
      <c r="D1354" s="367"/>
      <c r="E1354" s="321" t="s">
        <v>1455</v>
      </c>
    </row>
    <row r="1355" spans="1:5" x14ac:dyDescent="0.2">
      <c r="A1355" s="348" t="s">
        <v>2124</v>
      </c>
      <c r="B1355" s="350" t="s">
        <v>2123</v>
      </c>
      <c r="C1355" s="351"/>
      <c r="D1355" s="354" t="s">
        <v>60</v>
      </c>
      <c r="E1355" s="322" t="s">
        <v>1454</v>
      </c>
    </row>
    <row r="1356" spans="1:5" x14ac:dyDescent="0.2">
      <c r="A1356" s="349"/>
      <c r="B1356" s="352"/>
      <c r="C1356" s="353"/>
      <c r="D1356" s="355"/>
      <c r="E1356" s="323" t="s">
        <v>1455</v>
      </c>
    </row>
    <row r="1357" spans="1:5" x14ac:dyDescent="0.2">
      <c r="A1357" s="356" t="s">
        <v>2125</v>
      </c>
      <c r="B1357" s="358" t="s">
        <v>2123</v>
      </c>
      <c r="C1357" s="359"/>
      <c r="D1357" s="362" t="s">
        <v>60</v>
      </c>
      <c r="E1357" s="320" t="s">
        <v>1454</v>
      </c>
    </row>
    <row r="1358" spans="1:5" x14ac:dyDescent="0.2">
      <c r="A1358" s="364"/>
      <c r="B1358" s="365"/>
      <c r="C1358" s="366"/>
      <c r="D1358" s="367"/>
      <c r="E1358" s="321" t="s">
        <v>1455</v>
      </c>
    </row>
    <row r="1359" spans="1:5" x14ac:dyDescent="0.2">
      <c r="A1359" s="348" t="s">
        <v>2126</v>
      </c>
      <c r="B1359" s="350" t="s">
        <v>2123</v>
      </c>
      <c r="C1359" s="351"/>
      <c r="D1359" s="354" t="s">
        <v>60</v>
      </c>
      <c r="E1359" s="322" t="s">
        <v>1454</v>
      </c>
    </row>
    <row r="1360" spans="1:5" x14ac:dyDescent="0.2">
      <c r="A1360" s="349"/>
      <c r="B1360" s="352"/>
      <c r="C1360" s="353"/>
      <c r="D1360" s="355"/>
      <c r="E1360" s="323" t="s">
        <v>1455</v>
      </c>
    </row>
    <row r="1361" spans="1:5" x14ac:dyDescent="0.2">
      <c r="A1361" s="356" t="s">
        <v>2127</v>
      </c>
      <c r="B1361" s="358" t="s">
        <v>2123</v>
      </c>
      <c r="C1361" s="359"/>
      <c r="D1361" s="362" t="s">
        <v>60</v>
      </c>
      <c r="E1361" s="320" t="s">
        <v>1454</v>
      </c>
    </row>
    <row r="1362" spans="1:5" x14ac:dyDescent="0.2">
      <c r="A1362" s="364"/>
      <c r="B1362" s="365"/>
      <c r="C1362" s="366"/>
      <c r="D1362" s="367"/>
      <c r="E1362" s="321" t="s">
        <v>1455</v>
      </c>
    </row>
    <row r="1363" spans="1:5" x14ac:dyDescent="0.2">
      <c r="A1363" s="348" t="s">
        <v>2128</v>
      </c>
      <c r="B1363" s="350" t="s">
        <v>2097</v>
      </c>
      <c r="C1363" s="351"/>
      <c r="D1363" s="354" t="s">
        <v>60</v>
      </c>
      <c r="E1363" s="322" t="s">
        <v>1454</v>
      </c>
    </row>
    <row r="1364" spans="1:5" x14ac:dyDescent="0.2">
      <c r="A1364" s="349"/>
      <c r="B1364" s="352"/>
      <c r="C1364" s="353"/>
      <c r="D1364" s="355"/>
      <c r="E1364" s="323" t="s">
        <v>1455</v>
      </c>
    </row>
    <row r="1365" spans="1:5" x14ac:dyDescent="0.2">
      <c r="A1365" s="356" t="s">
        <v>2050</v>
      </c>
      <c r="B1365" s="358"/>
      <c r="C1365" s="359"/>
      <c r="D1365" s="362" t="s">
        <v>60</v>
      </c>
      <c r="E1365" s="320" t="s">
        <v>1454</v>
      </c>
    </row>
    <row r="1366" spans="1:5" x14ac:dyDescent="0.2">
      <c r="A1366" s="364"/>
      <c r="B1366" s="365"/>
      <c r="C1366" s="366"/>
      <c r="D1366" s="367"/>
      <c r="E1366" s="321" t="s">
        <v>1455</v>
      </c>
    </row>
    <row r="1367" spans="1:5" x14ac:dyDescent="0.2">
      <c r="A1367" s="348" t="s">
        <v>2078</v>
      </c>
      <c r="B1367" s="350"/>
      <c r="C1367" s="351"/>
      <c r="D1367" s="354" t="s">
        <v>60</v>
      </c>
      <c r="E1367" s="322" t="s">
        <v>1454</v>
      </c>
    </row>
    <row r="1368" spans="1:5" x14ac:dyDescent="0.2">
      <c r="A1368" s="349"/>
      <c r="B1368" s="352"/>
      <c r="C1368" s="353"/>
      <c r="D1368" s="355"/>
      <c r="E1368" s="323" t="s">
        <v>1455</v>
      </c>
    </row>
    <row r="1369" spans="1:5" x14ac:dyDescent="0.2">
      <c r="A1369" s="356" t="s">
        <v>2097</v>
      </c>
      <c r="B1369" s="358"/>
      <c r="C1369" s="359"/>
      <c r="D1369" s="362" t="s">
        <v>60</v>
      </c>
      <c r="E1369" s="320" t="s">
        <v>1454</v>
      </c>
    </row>
    <row r="1370" spans="1:5" x14ac:dyDescent="0.2">
      <c r="A1370" s="364"/>
      <c r="B1370" s="365"/>
      <c r="C1370" s="366"/>
      <c r="D1370" s="367"/>
      <c r="E1370" s="321" t="s">
        <v>1455</v>
      </c>
    </row>
    <row r="1371" spans="1:5" x14ac:dyDescent="0.2">
      <c r="A1371" s="348" t="s">
        <v>2105</v>
      </c>
      <c r="B1371" s="350"/>
      <c r="C1371" s="351"/>
      <c r="D1371" s="354" t="s">
        <v>60</v>
      </c>
      <c r="E1371" s="322" t="s">
        <v>1454</v>
      </c>
    </row>
    <row r="1372" spans="1:5" x14ac:dyDescent="0.2">
      <c r="A1372" s="349"/>
      <c r="B1372" s="352"/>
      <c r="C1372" s="353"/>
      <c r="D1372" s="355"/>
      <c r="E1372" s="323" t="s">
        <v>1455</v>
      </c>
    </row>
    <row r="1373" spans="1:5" x14ac:dyDescent="0.2">
      <c r="A1373" s="356" t="s">
        <v>2066</v>
      </c>
      <c r="B1373" s="358"/>
      <c r="C1373" s="359"/>
      <c r="D1373" s="362" t="s">
        <v>60</v>
      </c>
      <c r="E1373" s="320" t="s">
        <v>1454</v>
      </c>
    </row>
    <row r="1374" spans="1:5" x14ac:dyDescent="0.2">
      <c r="A1374" s="364"/>
      <c r="B1374" s="365"/>
      <c r="C1374" s="366"/>
      <c r="D1374" s="367"/>
      <c r="E1374" s="321" t="s">
        <v>1455</v>
      </c>
    </row>
    <row r="1375" spans="1:5" x14ac:dyDescent="0.2">
      <c r="A1375" s="348" t="s">
        <v>2129</v>
      </c>
      <c r="B1375" s="350" t="s">
        <v>2097</v>
      </c>
      <c r="C1375" s="351"/>
      <c r="D1375" s="354" t="s">
        <v>60</v>
      </c>
      <c r="E1375" s="322" t="s">
        <v>1454</v>
      </c>
    </row>
    <row r="1376" spans="1:5" x14ac:dyDescent="0.2">
      <c r="A1376" s="349"/>
      <c r="B1376" s="352"/>
      <c r="C1376" s="353"/>
      <c r="D1376" s="355"/>
      <c r="E1376" s="323" t="s">
        <v>1455</v>
      </c>
    </row>
    <row r="1377" spans="1:5" x14ac:dyDescent="0.2">
      <c r="A1377" s="356" t="s">
        <v>2130</v>
      </c>
      <c r="B1377" s="358"/>
      <c r="C1377" s="359"/>
      <c r="D1377" s="362" t="s">
        <v>60</v>
      </c>
      <c r="E1377" s="320" t="s">
        <v>1454</v>
      </c>
    </row>
    <row r="1378" spans="1:5" x14ac:dyDescent="0.2">
      <c r="A1378" s="364"/>
      <c r="B1378" s="365"/>
      <c r="C1378" s="366"/>
      <c r="D1378" s="367"/>
      <c r="E1378" s="321" t="s">
        <v>1455</v>
      </c>
    </row>
    <row r="1379" spans="1:5" x14ac:dyDescent="0.2">
      <c r="A1379" s="348" t="s">
        <v>2131</v>
      </c>
      <c r="B1379" s="350" t="s">
        <v>2123</v>
      </c>
      <c r="C1379" s="351"/>
      <c r="D1379" s="354" t="s">
        <v>60</v>
      </c>
      <c r="E1379" s="322" t="s">
        <v>1454</v>
      </c>
    </row>
    <row r="1380" spans="1:5" x14ac:dyDescent="0.2">
      <c r="A1380" s="349"/>
      <c r="B1380" s="352"/>
      <c r="C1380" s="353"/>
      <c r="D1380" s="355"/>
      <c r="E1380" s="323" t="s">
        <v>1455</v>
      </c>
    </row>
    <row r="1381" spans="1:5" x14ac:dyDescent="0.2">
      <c r="A1381" s="356" t="s">
        <v>2111</v>
      </c>
      <c r="B1381" s="358"/>
      <c r="C1381" s="359"/>
      <c r="D1381" s="362" t="s">
        <v>60</v>
      </c>
      <c r="E1381" s="320" t="s">
        <v>1454</v>
      </c>
    </row>
    <row r="1382" spans="1:5" x14ac:dyDescent="0.2">
      <c r="A1382" s="364"/>
      <c r="B1382" s="365"/>
      <c r="C1382" s="366"/>
      <c r="D1382" s="367"/>
      <c r="E1382" s="321" t="s">
        <v>1455</v>
      </c>
    </row>
    <row r="1383" spans="1:5" x14ac:dyDescent="0.2">
      <c r="A1383" s="348" t="s">
        <v>2094</v>
      </c>
      <c r="B1383" s="350"/>
      <c r="C1383" s="351"/>
      <c r="D1383" s="354" t="s">
        <v>60</v>
      </c>
      <c r="E1383" s="322" t="s">
        <v>1454</v>
      </c>
    </row>
    <row r="1384" spans="1:5" x14ac:dyDescent="0.2">
      <c r="A1384" s="349"/>
      <c r="B1384" s="352"/>
      <c r="C1384" s="353"/>
      <c r="D1384" s="355"/>
      <c r="E1384" s="323" t="s">
        <v>1455</v>
      </c>
    </row>
    <row r="1385" spans="1:5" x14ac:dyDescent="0.2">
      <c r="A1385" s="356" t="s">
        <v>2115</v>
      </c>
      <c r="B1385" s="358"/>
      <c r="C1385" s="359"/>
      <c r="D1385" s="362" t="s">
        <v>60</v>
      </c>
      <c r="E1385" s="320" t="s">
        <v>1454</v>
      </c>
    </row>
    <row r="1386" spans="1:5" x14ac:dyDescent="0.2">
      <c r="A1386" s="364"/>
      <c r="B1386" s="365"/>
      <c r="C1386" s="366"/>
      <c r="D1386" s="367"/>
      <c r="E1386" s="321" t="s">
        <v>1455</v>
      </c>
    </row>
    <row r="1387" spans="1:5" x14ac:dyDescent="0.2">
      <c r="A1387" s="348" t="s">
        <v>2123</v>
      </c>
      <c r="B1387" s="350"/>
      <c r="C1387" s="351"/>
      <c r="D1387" s="354" t="s">
        <v>60</v>
      </c>
      <c r="E1387" s="322" t="s">
        <v>1454</v>
      </c>
    </row>
    <row r="1388" spans="1:5" x14ac:dyDescent="0.2">
      <c r="A1388" s="349"/>
      <c r="B1388" s="352"/>
      <c r="C1388" s="353"/>
      <c r="D1388" s="355"/>
      <c r="E1388" s="323" t="s">
        <v>1455</v>
      </c>
    </row>
    <row r="1389" spans="1:5" x14ac:dyDescent="0.2">
      <c r="A1389" s="356" t="s">
        <v>2132</v>
      </c>
      <c r="B1389" s="358" t="s">
        <v>2133</v>
      </c>
      <c r="C1389" s="359"/>
      <c r="D1389" s="362" t="s">
        <v>61</v>
      </c>
      <c r="E1389" s="320" t="s">
        <v>1454</v>
      </c>
    </row>
    <row r="1390" spans="1:5" x14ac:dyDescent="0.2">
      <c r="A1390" s="364"/>
      <c r="B1390" s="365"/>
      <c r="C1390" s="366"/>
      <c r="D1390" s="367"/>
      <c r="E1390" s="321" t="s">
        <v>1455</v>
      </c>
    </row>
    <row r="1391" spans="1:5" x14ac:dyDescent="0.2">
      <c r="A1391" s="348" t="s">
        <v>2134</v>
      </c>
      <c r="B1391" s="350" t="s">
        <v>2133</v>
      </c>
      <c r="C1391" s="351"/>
      <c r="D1391" s="354" t="s">
        <v>61</v>
      </c>
      <c r="E1391" s="322" t="s">
        <v>1454</v>
      </c>
    </row>
    <row r="1392" spans="1:5" x14ac:dyDescent="0.2">
      <c r="A1392" s="349"/>
      <c r="B1392" s="352"/>
      <c r="C1392" s="353"/>
      <c r="D1392" s="355"/>
      <c r="E1392" s="323" t="s">
        <v>1455</v>
      </c>
    </row>
    <row r="1393" spans="1:5" x14ac:dyDescent="0.2">
      <c r="A1393" s="356" t="s">
        <v>2135</v>
      </c>
      <c r="B1393" s="358" t="s">
        <v>2133</v>
      </c>
      <c r="C1393" s="359"/>
      <c r="D1393" s="362" t="s">
        <v>61</v>
      </c>
      <c r="E1393" s="320" t="s">
        <v>1454</v>
      </c>
    </row>
    <row r="1394" spans="1:5" x14ac:dyDescent="0.2">
      <c r="A1394" s="364"/>
      <c r="B1394" s="365"/>
      <c r="C1394" s="366"/>
      <c r="D1394" s="367"/>
      <c r="E1394" s="321" t="s">
        <v>1455</v>
      </c>
    </row>
    <row r="1395" spans="1:5" x14ac:dyDescent="0.2">
      <c r="A1395" s="348" t="s">
        <v>1716</v>
      </c>
      <c r="B1395" s="350" t="s">
        <v>2133</v>
      </c>
      <c r="C1395" s="351"/>
      <c r="D1395" s="354" t="s">
        <v>61</v>
      </c>
      <c r="E1395" s="322" t="s">
        <v>1454</v>
      </c>
    </row>
    <row r="1396" spans="1:5" x14ac:dyDescent="0.2">
      <c r="A1396" s="349"/>
      <c r="B1396" s="352"/>
      <c r="C1396" s="353"/>
      <c r="D1396" s="355"/>
      <c r="E1396" s="323" t="s">
        <v>1455</v>
      </c>
    </row>
    <row r="1397" spans="1:5" x14ac:dyDescent="0.2">
      <c r="A1397" s="356" t="s">
        <v>2136</v>
      </c>
      <c r="B1397" s="358" t="s">
        <v>2133</v>
      </c>
      <c r="C1397" s="359"/>
      <c r="D1397" s="362" t="s">
        <v>61</v>
      </c>
      <c r="E1397" s="320" t="s">
        <v>1454</v>
      </c>
    </row>
    <row r="1398" spans="1:5" x14ac:dyDescent="0.2">
      <c r="A1398" s="364"/>
      <c r="B1398" s="365"/>
      <c r="C1398" s="366"/>
      <c r="D1398" s="367"/>
      <c r="E1398" s="321" t="s">
        <v>1455</v>
      </c>
    </row>
    <row r="1399" spans="1:5" x14ac:dyDescent="0.2">
      <c r="A1399" s="348" t="s">
        <v>2137</v>
      </c>
      <c r="B1399" s="350" t="s">
        <v>2133</v>
      </c>
      <c r="C1399" s="351"/>
      <c r="D1399" s="354" t="s">
        <v>61</v>
      </c>
      <c r="E1399" s="322" t="s">
        <v>1454</v>
      </c>
    </row>
    <row r="1400" spans="1:5" x14ac:dyDescent="0.2">
      <c r="A1400" s="349"/>
      <c r="B1400" s="352"/>
      <c r="C1400" s="353"/>
      <c r="D1400" s="355"/>
      <c r="E1400" s="323" t="s">
        <v>1455</v>
      </c>
    </row>
    <row r="1401" spans="1:5" x14ac:dyDescent="0.2">
      <c r="A1401" s="356" t="s">
        <v>2138</v>
      </c>
      <c r="B1401" s="358" t="s">
        <v>2133</v>
      </c>
      <c r="C1401" s="359"/>
      <c r="D1401" s="362" t="s">
        <v>61</v>
      </c>
      <c r="E1401" s="320" t="s">
        <v>1454</v>
      </c>
    </row>
    <row r="1402" spans="1:5" x14ac:dyDescent="0.2">
      <c r="A1402" s="364"/>
      <c r="B1402" s="365"/>
      <c r="C1402" s="366"/>
      <c r="D1402" s="367"/>
      <c r="E1402" s="321" t="s">
        <v>1455</v>
      </c>
    </row>
    <row r="1403" spans="1:5" x14ac:dyDescent="0.2">
      <c r="A1403" s="348" t="s">
        <v>2139</v>
      </c>
      <c r="B1403" s="350" t="s">
        <v>2133</v>
      </c>
      <c r="C1403" s="351"/>
      <c r="D1403" s="354" t="s">
        <v>61</v>
      </c>
      <c r="E1403" s="322" t="s">
        <v>1454</v>
      </c>
    </row>
    <row r="1404" spans="1:5" x14ac:dyDescent="0.2">
      <c r="A1404" s="349"/>
      <c r="B1404" s="352"/>
      <c r="C1404" s="353"/>
      <c r="D1404" s="355"/>
      <c r="E1404" s="323" t="s">
        <v>1455</v>
      </c>
    </row>
    <row r="1405" spans="1:5" x14ac:dyDescent="0.2">
      <c r="A1405" s="356" t="s">
        <v>2140</v>
      </c>
      <c r="B1405" s="358" t="s">
        <v>2133</v>
      </c>
      <c r="C1405" s="359"/>
      <c r="D1405" s="362" t="s">
        <v>61</v>
      </c>
      <c r="E1405" s="320" t="s">
        <v>1454</v>
      </c>
    </row>
    <row r="1406" spans="1:5" x14ac:dyDescent="0.2">
      <c r="A1406" s="364"/>
      <c r="B1406" s="365"/>
      <c r="C1406" s="366"/>
      <c r="D1406" s="367"/>
      <c r="E1406" s="321" t="s">
        <v>1455</v>
      </c>
    </row>
    <row r="1407" spans="1:5" x14ac:dyDescent="0.2">
      <c r="A1407" s="348" t="s">
        <v>2141</v>
      </c>
      <c r="B1407" s="350" t="s">
        <v>2133</v>
      </c>
      <c r="C1407" s="351"/>
      <c r="D1407" s="354" t="s">
        <v>61</v>
      </c>
      <c r="E1407" s="322" t="s">
        <v>1454</v>
      </c>
    </row>
    <row r="1408" spans="1:5" x14ac:dyDescent="0.2">
      <c r="A1408" s="349"/>
      <c r="B1408" s="352"/>
      <c r="C1408" s="353"/>
      <c r="D1408" s="355"/>
      <c r="E1408" s="323" t="s">
        <v>1455</v>
      </c>
    </row>
    <row r="1409" spans="1:5" x14ac:dyDescent="0.2">
      <c r="A1409" s="356" t="s">
        <v>2142</v>
      </c>
      <c r="B1409" s="358" t="s">
        <v>2133</v>
      </c>
      <c r="C1409" s="359"/>
      <c r="D1409" s="362" t="s">
        <v>61</v>
      </c>
      <c r="E1409" s="320" t="s">
        <v>1454</v>
      </c>
    </row>
    <row r="1410" spans="1:5" x14ac:dyDescent="0.2">
      <c r="A1410" s="364"/>
      <c r="B1410" s="365"/>
      <c r="C1410" s="366"/>
      <c r="D1410" s="367"/>
      <c r="E1410" s="321" t="s">
        <v>1455</v>
      </c>
    </row>
    <row r="1411" spans="1:5" x14ac:dyDescent="0.2">
      <c r="A1411" s="348" t="s">
        <v>2143</v>
      </c>
      <c r="B1411" s="350" t="s">
        <v>2133</v>
      </c>
      <c r="C1411" s="351"/>
      <c r="D1411" s="354" t="s">
        <v>61</v>
      </c>
      <c r="E1411" s="322" t="s">
        <v>1454</v>
      </c>
    </row>
    <row r="1412" spans="1:5" x14ac:dyDescent="0.2">
      <c r="A1412" s="349"/>
      <c r="B1412" s="352"/>
      <c r="C1412" s="353"/>
      <c r="D1412" s="355"/>
      <c r="E1412" s="323" t="s">
        <v>1455</v>
      </c>
    </row>
    <row r="1413" spans="1:5" x14ac:dyDescent="0.2">
      <c r="A1413" s="356" t="s">
        <v>2144</v>
      </c>
      <c r="B1413" s="358" t="s">
        <v>2133</v>
      </c>
      <c r="C1413" s="359"/>
      <c r="D1413" s="362" t="s">
        <v>61</v>
      </c>
      <c r="E1413" s="320" t="s">
        <v>1454</v>
      </c>
    </row>
    <row r="1414" spans="1:5" x14ac:dyDescent="0.2">
      <c r="A1414" s="364"/>
      <c r="B1414" s="365"/>
      <c r="C1414" s="366"/>
      <c r="D1414" s="367"/>
      <c r="E1414" s="321" t="s">
        <v>1455</v>
      </c>
    </row>
    <row r="1415" spans="1:5" x14ac:dyDescent="0.2">
      <c r="A1415" s="348" t="s">
        <v>2145</v>
      </c>
      <c r="B1415" s="350" t="s">
        <v>2133</v>
      </c>
      <c r="C1415" s="351"/>
      <c r="D1415" s="354" t="s">
        <v>61</v>
      </c>
      <c r="E1415" s="322" t="s">
        <v>1454</v>
      </c>
    </row>
    <row r="1416" spans="1:5" x14ac:dyDescent="0.2">
      <c r="A1416" s="349"/>
      <c r="B1416" s="352"/>
      <c r="C1416" s="353"/>
      <c r="D1416" s="355"/>
      <c r="E1416" s="323" t="s">
        <v>1455</v>
      </c>
    </row>
    <row r="1417" spans="1:5" x14ac:dyDescent="0.2">
      <c r="A1417" s="356" t="s">
        <v>2146</v>
      </c>
      <c r="B1417" s="358" t="s">
        <v>2133</v>
      </c>
      <c r="C1417" s="359"/>
      <c r="D1417" s="362" t="s">
        <v>61</v>
      </c>
      <c r="E1417" s="320" t="s">
        <v>1454</v>
      </c>
    </row>
    <row r="1418" spans="1:5" x14ac:dyDescent="0.2">
      <c r="A1418" s="364"/>
      <c r="B1418" s="365"/>
      <c r="C1418" s="366"/>
      <c r="D1418" s="367"/>
      <c r="E1418" s="321" t="s">
        <v>1455</v>
      </c>
    </row>
    <row r="1419" spans="1:5" x14ac:dyDescent="0.2">
      <c r="A1419" s="348" t="s">
        <v>2147</v>
      </c>
      <c r="B1419" s="350" t="s">
        <v>2133</v>
      </c>
      <c r="C1419" s="351"/>
      <c r="D1419" s="354" t="s">
        <v>61</v>
      </c>
      <c r="E1419" s="322" t="s">
        <v>1454</v>
      </c>
    </row>
    <row r="1420" spans="1:5" x14ac:dyDescent="0.2">
      <c r="A1420" s="349"/>
      <c r="B1420" s="352"/>
      <c r="C1420" s="353"/>
      <c r="D1420" s="355"/>
      <c r="E1420" s="323" t="s">
        <v>1455</v>
      </c>
    </row>
    <row r="1421" spans="1:5" x14ac:dyDescent="0.2">
      <c r="A1421" s="356" t="s">
        <v>2148</v>
      </c>
      <c r="B1421" s="358" t="s">
        <v>2133</v>
      </c>
      <c r="C1421" s="359"/>
      <c r="D1421" s="362" t="s">
        <v>61</v>
      </c>
      <c r="E1421" s="320" t="s">
        <v>1454</v>
      </c>
    </row>
    <row r="1422" spans="1:5" x14ac:dyDescent="0.2">
      <c r="A1422" s="364"/>
      <c r="B1422" s="365"/>
      <c r="C1422" s="366"/>
      <c r="D1422" s="367"/>
      <c r="E1422" s="321" t="s">
        <v>1455</v>
      </c>
    </row>
    <row r="1423" spans="1:5" x14ac:dyDescent="0.2">
      <c r="A1423" s="348" t="s">
        <v>2149</v>
      </c>
      <c r="B1423" s="350" t="s">
        <v>2133</v>
      </c>
      <c r="C1423" s="351"/>
      <c r="D1423" s="354" t="s">
        <v>61</v>
      </c>
      <c r="E1423" s="322" t="s">
        <v>1454</v>
      </c>
    </row>
    <row r="1424" spans="1:5" x14ac:dyDescent="0.2">
      <c r="A1424" s="349"/>
      <c r="B1424" s="352"/>
      <c r="C1424" s="353"/>
      <c r="D1424" s="355"/>
      <c r="E1424" s="323" t="s">
        <v>1455</v>
      </c>
    </row>
    <row r="1425" spans="1:5" x14ac:dyDescent="0.2">
      <c r="A1425" s="356" t="s">
        <v>2150</v>
      </c>
      <c r="B1425" s="358" t="s">
        <v>2133</v>
      </c>
      <c r="C1425" s="359"/>
      <c r="D1425" s="362" t="s">
        <v>61</v>
      </c>
      <c r="E1425" s="320" t="s">
        <v>1454</v>
      </c>
    </row>
    <row r="1426" spans="1:5" x14ac:dyDescent="0.2">
      <c r="A1426" s="364"/>
      <c r="B1426" s="365"/>
      <c r="C1426" s="366"/>
      <c r="D1426" s="367"/>
      <c r="E1426" s="321" t="s">
        <v>1455</v>
      </c>
    </row>
    <row r="1427" spans="1:5" x14ac:dyDescent="0.2">
      <c r="A1427" s="348" t="s">
        <v>2151</v>
      </c>
      <c r="B1427" s="350" t="s">
        <v>2152</v>
      </c>
      <c r="C1427" s="351"/>
      <c r="D1427" s="354" t="s">
        <v>61</v>
      </c>
      <c r="E1427" s="322" t="s">
        <v>1454</v>
      </c>
    </row>
    <row r="1428" spans="1:5" x14ac:dyDescent="0.2">
      <c r="A1428" s="349"/>
      <c r="B1428" s="352"/>
      <c r="C1428" s="353"/>
      <c r="D1428" s="355"/>
      <c r="E1428" s="323" t="s">
        <v>1455</v>
      </c>
    </row>
    <row r="1429" spans="1:5" x14ac:dyDescent="0.2">
      <c r="A1429" s="356" t="s">
        <v>2153</v>
      </c>
      <c r="B1429" s="358" t="s">
        <v>2152</v>
      </c>
      <c r="C1429" s="359"/>
      <c r="D1429" s="362" t="s">
        <v>61</v>
      </c>
      <c r="E1429" s="320" t="s">
        <v>1454</v>
      </c>
    </row>
    <row r="1430" spans="1:5" x14ac:dyDescent="0.2">
      <c r="A1430" s="364"/>
      <c r="B1430" s="365"/>
      <c r="C1430" s="366"/>
      <c r="D1430" s="367"/>
      <c r="E1430" s="321" t="s">
        <v>1455</v>
      </c>
    </row>
    <row r="1431" spans="1:5" x14ac:dyDescent="0.2">
      <c r="A1431" s="348" t="s">
        <v>2154</v>
      </c>
      <c r="B1431" s="350" t="s">
        <v>2152</v>
      </c>
      <c r="C1431" s="351"/>
      <c r="D1431" s="354" t="s">
        <v>61</v>
      </c>
      <c r="E1431" s="322" t="s">
        <v>1454</v>
      </c>
    </row>
    <row r="1432" spans="1:5" x14ac:dyDescent="0.2">
      <c r="A1432" s="349"/>
      <c r="B1432" s="352"/>
      <c r="C1432" s="353"/>
      <c r="D1432" s="355"/>
      <c r="E1432" s="323" t="s">
        <v>1455</v>
      </c>
    </row>
    <row r="1433" spans="1:5" x14ac:dyDescent="0.2">
      <c r="A1433" s="356" t="s">
        <v>2155</v>
      </c>
      <c r="B1433" s="358" t="s">
        <v>2152</v>
      </c>
      <c r="C1433" s="359"/>
      <c r="D1433" s="362" t="s">
        <v>61</v>
      </c>
      <c r="E1433" s="320" t="s">
        <v>1454</v>
      </c>
    </row>
    <row r="1434" spans="1:5" x14ac:dyDescent="0.2">
      <c r="A1434" s="364"/>
      <c r="B1434" s="365"/>
      <c r="C1434" s="366"/>
      <c r="D1434" s="367"/>
      <c r="E1434" s="321" t="s">
        <v>1455</v>
      </c>
    </row>
    <row r="1435" spans="1:5" x14ac:dyDescent="0.2">
      <c r="A1435" s="348" t="s">
        <v>2156</v>
      </c>
      <c r="B1435" s="350" t="s">
        <v>2152</v>
      </c>
      <c r="C1435" s="351"/>
      <c r="D1435" s="354" t="s">
        <v>61</v>
      </c>
      <c r="E1435" s="322" t="s">
        <v>1454</v>
      </c>
    </row>
    <row r="1436" spans="1:5" x14ac:dyDescent="0.2">
      <c r="A1436" s="349"/>
      <c r="B1436" s="352"/>
      <c r="C1436" s="353"/>
      <c r="D1436" s="355"/>
      <c r="E1436" s="323" t="s">
        <v>1455</v>
      </c>
    </row>
    <row r="1437" spans="1:5" x14ac:dyDescent="0.2">
      <c r="A1437" s="356" t="s">
        <v>2157</v>
      </c>
      <c r="B1437" s="358" t="s">
        <v>2152</v>
      </c>
      <c r="C1437" s="359"/>
      <c r="D1437" s="362" t="s">
        <v>61</v>
      </c>
      <c r="E1437" s="320" t="s">
        <v>1454</v>
      </c>
    </row>
    <row r="1438" spans="1:5" x14ac:dyDescent="0.2">
      <c r="A1438" s="364"/>
      <c r="B1438" s="365"/>
      <c r="C1438" s="366"/>
      <c r="D1438" s="367"/>
      <c r="E1438" s="321" t="s">
        <v>1455</v>
      </c>
    </row>
    <row r="1439" spans="1:5" x14ac:dyDescent="0.2">
      <c r="A1439" s="348" t="s">
        <v>1971</v>
      </c>
      <c r="B1439" s="350" t="s">
        <v>2152</v>
      </c>
      <c r="C1439" s="351"/>
      <c r="D1439" s="354" t="s">
        <v>61</v>
      </c>
      <c r="E1439" s="322" t="s">
        <v>1454</v>
      </c>
    </row>
    <row r="1440" spans="1:5" x14ac:dyDescent="0.2">
      <c r="A1440" s="349"/>
      <c r="B1440" s="352"/>
      <c r="C1440" s="353"/>
      <c r="D1440" s="355"/>
      <c r="E1440" s="323" t="s">
        <v>1455</v>
      </c>
    </row>
    <row r="1441" spans="1:5" x14ac:dyDescent="0.2">
      <c r="A1441" s="356" t="s">
        <v>2158</v>
      </c>
      <c r="B1441" s="358" t="s">
        <v>2152</v>
      </c>
      <c r="C1441" s="359"/>
      <c r="D1441" s="362" t="s">
        <v>61</v>
      </c>
      <c r="E1441" s="320" t="s">
        <v>1454</v>
      </c>
    </row>
    <row r="1442" spans="1:5" x14ac:dyDescent="0.2">
      <c r="A1442" s="364"/>
      <c r="B1442" s="365"/>
      <c r="C1442" s="366"/>
      <c r="D1442" s="367"/>
      <c r="E1442" s="321" t="s">
        <v>1455</v>
      </c>
    </row>
    <row r="1443" spans="1:5" x14ac:dyDescent="0.2">
      <c r="A1443" s="348" t="s">
        <v>2159</v>
      </c>
      <c r="B1443" s="350" t="s">
        <v>2152</v>
      </c>
      <c r="C1443" s="351"/>
      <c r="D1443" s="354" t="s">
        <v>61</v>
      </c>
      <c r="E1443" s="322" t="s">
        <v>1454</v>
      </c>
    </row>
    <row r="1444" spans="1:5" x14ac:dyDescent="0.2">
      <c r="A1444" s="349"/>
      <c r="B1444" s="352"/>
      <c r="C1444" s="353"/>
      <c r="D1444" s="355"/>
      <c r="E1444" s="323" t="s">
        <v>1455</v>
      </c>
    </row>
    <row r="1445" spans="1:5" x14ac:dyDescent="0.2">
      <c r="A1445" s="356" t="s">
        <v>2160</v>
      </c>
      <c r="B1445" s="358" t="s">
        <v>2152</v>
      </c>
      <c r="C1445" s="359"/>
      <c r="D1445" s="362" t="s">
        <v>61</v>
      </c>
      <c r="E1445" s="320" t="s">
        <v>1454</v>
      </c>
    </row>
    <row r="1446" spans="1:5" x14ac:dyDescent="0.2">
      <c r="A1446" s="364"/>
      <c r="B1446" s="365"/>
      <c r="C1446" s="366"/>
      <c r="D1446" s="367"/>
      <c r="E1446" s="321" t="s">
        <v>1455</v>
      </c>
    </row>
    <row r="1447" spans="1:5" x14ac:dyDescent="0.2">
      <c r="A1447" s="348" t="s">
        <v>2161</v>
      </c>
      <c r="B1447" s="350" t="s">
        <v>2152</v>
      </c>
      <c r="C1447" s="351"/>
      <c r="D1447" s="354" t="s">
        <v>61</v>
      </c>
      <c r="E1447" s="322" t="s">
        <v>1454</v>
      </c>
    </row>
    <row r="1448" spans="1:5" x14ac:dyDescent="0.2">
      <c r="A1448" s="349"/>
      <c r="B1448" s="352"/>
      <c r="C1448" s="353"/>
      <c r="D1448" s="355"/>
      <c r="E1448" s="323" t="s">
        <v>1455</v>
      </c>
    </row>
    <row r="1449" spans="1:5" x14ac:dyDescent="0.2">
      <c r="A1449" s="356" t="s">
        <v>2162</v>
      </c>
      <c r="B1449" s="358" t="s">
        <v>2163</v>
      </c>
      <c r="C1449" s="359"/>
      <c r="D1449" s="362" t="s">
        <v>61</v>
      </c>
      <c r="E1449" s="320" t="s">
        <v>1454</v>
      </c>
    </row>
    <row r="1450" spans="1:5" x14ac:dyDescent="0.2">
      <c r="A1450" s="364"/>
      <c r="B1450" s="365"/>
      <c r="C1450" s="366"/>
      <c r="D1450" s="367"/>
      <c r="E1450" s="321" t="s">
        <v>1455</v>
      </c>
    </row>
    <row r="1451" spans="1:5" x14ac:dyDescent="0.2">
      <c r="A1451" s="348" t="s">
        <v>2164</v>
      </c>
      <c r="B1451" s="350" t="s">
        <v>2163</v>
      </c>
      <c r="C1451" s="351"/>
      <c r="D1451" s="354" t="s">
        <v>61</v>
      </c>
      <c r="E1451" s="322" t="s">
        <v>1454</v>
      </c>
    </row>
    <row r="1452" spans="1:5" x14ac:dyDescent="0.2">
      <c r="A1452" s="349"/>
      <c r="B1452" s="352"/>
      <c r="C1452" s="353"/>
      <c r="D1452" s="355"/>
      <c r="E1452" s="323" t="s">
        <v>1455</v>
      </c>
    </row>
    <row r="1453" spans="1:5" x14ac:dyDescent="0.2">
      <c r="A1453" s="356" t="s">
        <v>2165</v>
      </c>
      <c r="B1453" s="358" t="s">
        <v>2163</v>
      </c>
      <c r="C1453" s="359"/>
      <c r="D1453" s="362" t="s">
        <v>61</v>
      </c>
      <c r="E1453" s="320" t="s">
        <v>1454</v>
      </c>
    </row>
    <row r="1454" spans="1:5" x14ac:dyDescent="0.2">
      <c r="A1454" s="364"/>
      <c r="B1454" s="365"/>
      <c r="C1454" s="366"/>
      <c r="D1454" s="367"/>
      <c r="E1454" s="321" t="s">
        <v>1455</v>
      </c>
    </row>
    <row r="1455" spans="1:5" x14ac:dyDescent="0.2">
      <c r="A1455" s="348" t="s">
        <v>2166</v>
      </c>
      <c r="B1455" s="350" t="s">
        <v>2163</v>
      </c>
      <c r="C1455" s="351"/>
      <c r="D1455" s="354" t="s">
        <v>61</v>
      </c>
      <c r="E1455" s="322" t="s">
        <v>1454</v>
      </c>
    </row>
    <row r="1456" spans="1:5" x14ac:dyDescent="0.2">
      <c r="A1456" s="349"/>
      <c r="B1456" s="352"/>
      <c r="C1456" s="353"/>
      <c r="D1456" s="355"/>
      <c r="E1456" s="323" t="s">
        <v>1455</v>
      </c>
    </row>
    <row r="1457" spans="1:5" x14ac:dyDescent="0.2">
      <c r="A1457" s="356" t="s">
        <v>1941</v>
      </c>
      <c r="B1457" s="358" t="s">
        <v>2163</v>
      </c>
      <c r="C1457" s="359"/>
      <c r="D1457" s="362" t="s">
        <v>61</v>
      </c>
      <c r="E1457" s="320" t="s">
        <v>1454</v>
      </c>
    </row>
    <row r="1458" spans="1:5" x14ac:dyDescent="0.2">
      <c r="A1458" s="364"/>
      <c r="B1458" s="365"/>
      <c r="C1458" s="366"/>
      <c r="D1458" s="367"/>
      <c r="E1458" s="321" t="s">
        <v>1455</v>
      </c>
    </row>
    <row r="1459" spans="1:5" x14ac:dyDescent="0.2">
      <c r="A1459" s="348" t="s">
        <v>2167</v>
      </c>
      <c r="B1459" s="350" t="s">
        <v>2163</v>
      </c>
      <c r="C1459" s="351"/>
      <c r="D1459" s="354" t="s">
        <v>61</v>
      </c>
      <c r="E1459" s="322" t="s">
        <v>1454</v>
      </c>
    </row>
    <row r="1460" spans="1:5" x14ac:dyDescent="0.2">
      <c r="A1460" s="349"/>
      <c r="B1460" s="352"/>
      <c r="C1460" s="353"/>
      <c r="D1460" s="355"/>
      <c r="E1460" s="323" t="s">
        <v>1455</v>
      </c>
    </row>
    <row r="1461" spans="1:5" x14ac:dyDescent="0.2">
      <c r="A1461" s="356" t="s">
        <v>2168</v>
      </c>
      <c r="B1461" s="358" t="s">
        <v>2163</v>
      </c>
      <c r="C1461" s="359"/>
      <c r="D1461" s="362" t="s">
        <v>61</v>
      </c>
      <c r="E1461" s="320" t="s">
        <v>1454</v>
      </c>
    </row>
    <row r="1462" spans="1:5" x14ac:dyDescent="0.2">
      <c r="A1462" s="364"/>
      <c r="B1462" s="365"/>
      <c r="C1462" s="366"/>
      <c r="D1462" s="367"/>
      <c r="E1462" s="321" t="s">
        <v>1455</v>
      </c>
    </row>
    <row r="1463" spans="1:5" x14ac:dyDescent="0.2">
      <c r="A1463" s="348" t="s">
        <v>2169</v>
      </c>
      <c r="B1463" s="350" t="s">
        <v>2163</v>
      </c>
      <c r="C1463" s="351"/>
      <c r="D1463" s="354" t="s">
        <v>61</v>
      </c>
      <c r="E1463" s="322" t="s">
        <v>1454</v>
      </c>
    </row>
    <row r="1464" spans="1:5" x14ac:dyDescent="0.2">
      <c r="A1464" s="349"/>
      <c r="B1464" s="352"/>
      <c r="C1464" s="353"/>
      <c r="D1464" s="355"/>
      <c r="E1464" s="323" t="s">
        <v>1455</v>
      </c>
    </row>
    <row r="1465" spans="1:5" x14ac:dyDescent="0.2">
      <c r="A1465" s="356" t="s">
        <v>2170</v>
      </c>
      <c r="B1465" s="358" t="s">
        <v>2163</v>
      </c>
      <c r="C1465" s="359"/>
      <c r="D1465" s="362" t="s">
        <v>61</v>
      </c>
      <c r="E1465" s="320" t="s">
        <v>1454</v>
      </c>
    </row>
    <row r="1466" spans="1:5" x14ac:dyDescent="0.2">
      <c r="A1466" s="364"/>
      <c r="B1466" s="365"/>
      <c r="C1466" s="366"/>
      <c r="D1466" s="367"/>
      <c r="E1466" s="321" t="s">
        <v>1455</v>
      </c>
    </row>
    <row r="1467" spans="1:5" x14ac:dyDescent="0.2">
      <c r="A1467" s="348" t="s">
        <v>2171</v>
      </c>
      <c r="B1467" s="350" t="s">
        <v>2163</v>
      </c>
      <c r="C1467" s="351"/>
      <c r="D1467" s="354" t="s">
        <v>61</v>
      </c>
      <c r="E1467" s="322" t="s">
        <v>1454</v>
      </c>
    </row>
    <row r="1468" spans="1:5" x14ac:dyDescent="0.2">
      <c r="A1468" s="349"/>
      <c r="B1468" s="352"/>
      <c r="C1468" s="353"/>
      <c r="D1468" s="355"/>
      <c r="E1468" s="323" t="s">
        <v>1455</v>
      </c>
    </row>
    <row r="1469" spans="1:5" x14ac:dyDescent="0.2">
      <c r="A1469" s="356" t="s">
        <v>2172</v>
      </c>
      <c r="B1469" s="358" t="s">
        <v>2163</v>
      </c>
      <c r="C1469" s="359"/>
      <c r="D1469" s="362" t="s">
        <v>61</v>
      </c>
      <c r="E1469" s="320" t="s">
        <v>1454</v>
      </c>
    </row>
    <row r="1470" spans="1:5" x14ac:dyDescent="0.2">
      <c r="A1470" s="364"/>
      <c r="B1470" s="365"/>
      <c r="C1470" s="366"/>
      <c r="D1470" s="367"/>
      <c r="E1470" s="321" t="s">
        <v>1455</v>
      </c>
    </row>
    <row r="1471" spans="1:5" x14ac:dyDescent="0.2">
      <c r="A1471" s="348" t="s">
        <v>2173</v>
      </c>
      <c r="B1471" s="350" t="s">
        <v>2163</v>
      </c>
      <c r="C1471" s="351"/>
      <c r="D1471" s="354" t="s">
        <v>61</v>
      </c>
      <c r="E1471" s="322" t="s">
        <v>1454</v>
      </c>
    </row>
    <row r="1472" spans="1:5" x14ac:dyDescent="0.2">
      <c r="A1472" s="349"/>
      <c r="B1472" s="352"/>
      <c r="C1472" s="353"/>
      <c r="D1472" s="355"/>
      <c r="E1472" s="323" t="s">
        <v>1455</v>
      </c>
    </row>
    <row r="1473" spans="1:5" x14ac:dyDescent="0.2">
      <c r="A1473" s="356" t="s">
        <v>2174</v>
      </c>
      <c r="B1473" s="358" t="s">
        <v>2163</v>
      </c>
      <c r="C1473" s="359"/>
      <c r="D1473" s="362" t="s">
        <v>61</v>
      </c>
      <c r="E1473" s="320" t="s">
        <v>1454</v>
      </c>
    </row>
    <row r="1474" spans="1:5" x14ac:dyDescent="0.2">
      <c r="A1474" s="364"/>
      <c r="B1474" s="365"/>
      <c r="C1474" s="366"/>
      <c r="D1474" s="367"/>
      <c r="E1474" s="321" t="s">
        <v>1455</v>
      </c>
    </row>
    <row r="1475" spans="1:5" x14ac:dyDescent="0.2">
      <c r="A1475" s="348" t="s">
        <v>2175</v>
      </c>
      <c r="B1475" s="350" t="s">
        <v>2163</v>
      </c>
      <c r="C1475" s="351"/>
      <c r="D1475" s="354" t="s">
        <v>61</v>
      </c>
      <c r="E1475" s="322" t="s">
        <v>1454</v>
      </c>
    </row>
    <row r="1476" spans="1:5" x14ac:dyDescent="0.2">
      <c r="A1476" s="349"/>
      <c r="B1476" s="352"/>
      <c r="C1476" s="353"/>
      <c r="D1476" s="355"/>
      <c r="E1476" s="323" t="s">
        <v>1455</v>
      </c>
    </row>
    <row r="1477" spans="1:5" x14ac:dyDescent="0.2">
      <c r="A1477" s="356" t="s">
        <v>2176</v>
      </c>
      <c r="B1477" s="358" t="s">
        <v>2177</v>
      </c>
      <c r="C1477" s="359"/>
      <c r="D1477" s="362" t="s">
        <v>61</v>
      </c>
      <c r="E1477" s="320" t="s">
        <v>1454</v>
      </c>
    </row>
    <row r="1478" spans="1:5" x14ac:dyDescent="0.2">
      <c r="A1478" s="364"/>
      <c r="B1478" s="365"/>
      <c r="C1478" s="366"/>
      <c r="D1478" s="367"/>
      <c r="E1478" s="321" t="s">
        <v>1455</v>
      </c>
    </row>
    <row r="1479" spans="1:5" x14ac:dyDescent="0.2">
      <c r="A1479" s="348" t="s">
        <v>2178</v>
      </c>
      <c r="B1479" s="350" t="s">
        <v>2177</v>
      </c>
      <c r="C1479" s="351"/>
      <c r="D1479" s="354" t="s">
        <v>61</v>
      </c>
      <c r="E1479" s="322" t="s">
        <v>1454</v>
      </c>
    </row>
    <row r="1480" spans="1:5" x14ac:dyDescent="0.2">
      <c r="A1480" s="349"/>
      <c r="B1480" s="352"/>
      <c r="C1480" s="353"/>
      <c r="D1480" s="355"/>
      <c r="E1480" s="323" t="s">
        <v>1455</v>
      </c>
    </row>
    <row r="1481" spans="1:5" x14ac:dyDescent="0.2">
      <c r="A1481" s="356" t="s">
        <v>2179</v>
      </c>
      <c r="B1481" s="358" t="s">
        <v>2177</v>
      </c>
      <c r="C1481" s="359"/>
      <c r="D1481" s="362" t="s">
        <v>61</v>
      </c>
      <c r="E1481" s="320" t="s">
        <v>1454</v>
      </c>
    </row>
    <row r="1482" spans="1:5" x14ac:dyDescent="0.2">
      <c r="A1482" s="364"/>
      <c r="B1482" s="365"/>
      <c r="C1482" s="366"/>
      <c r="D1482" s="367"/>
      <c r="E1482" s="321" t="s">
        <v>1455</v>
      </c>
    </row>
    <row r="1483" spans="1:5" x14ac:dyDescent="0.2">
      <c r="A1483" s="348" t="s">
        <v>2180</v>
      </c>
      <c r="B1483" s="350" t="s">
        <v>2177</v>
      </c>
      <c r="C1483" s="351"/>
      <c r="D1483" s="354" t="s">
        <v>61</v>
      </c>
      <c r="E1483" s="322" t="s">
        <v>1454</v>
      </c>
    </row>
    <row r="1484" spans="1:5" x14ac:dyDescent="0.2">
      <c r="A1484" s="349"/>
      <c r="B1484" s="352"/>
      <c r="C1484" s="353"/>
      <c r="D1484" s="355"/>
      <c r="E1484" s="323" t="s">
        <v>1455</v>
      </c>
    </row>
    <row r="1485" spans="1:5" x14ac:dyDescent="0.2">
      <c r="A1485" s="356" t="s">
        <v>2153</v>
      </c>
      <c r="B1485" s="358" t="s">
        <v>2177</v>
      </c>
      <c r="C1485" s="359"/>
      <c r="D1485" s="362" t="s">
        <v>61</v>
      </c>
      <c r="E1485" s="320" t="s">
        <v>1454</v>
      </c>
    </row>
    <row r="1486" spans="1:5" x14ac:dyDescent="0.2">
      <c r="A1486" s="364"/>
      <c r="B1486" s="365"/>
      <c r="C1486" s="366"/>
      <c r="D1486" s="367"/>
      <c r="E1486" s="321" t="s">
        <v>1455</v>
      </c>
    </row>
    <row r="1487" spans="1:5" x14ac:dyDescent="0.2">
      <c r="A1487" s="348" t="s">
        <v>2181</v>
      </c>
      <c r="B1487" s="350" t="s">
        <v>2177</v>
      </c>
      <c r="C1487" s="351"/>
      <c r="D1487" s="354" t="s">
        <v>61</v>
      </c>
      <c r="E1487" s="322" t="s">
        <v>1454</v>
      </c>
    </row>
    <row r="1488" spans="1:5" x14ac:dyDescent="0.2">
      <c r="A1488" s="349"/>
      <c r="B1488" s="352"/>
      <c r="C1488" s="353"/>
      <c r="D1488" s="355"/>
      <c r="E1488" s="323" t="s">
        <v>1455</v>
      </c>
    </row>
    <row r="1489" spans="1:5" x14ac:dyDescent="0.2">
      <c r="A1489" s="356" t="s">
        <v>2136</v>
      </c>
      <c r="B1489" s="358" t="s">
        <v>2177</v>
      </c>
      <c r="C1489" s="359"/>
      <c r="D1489" s="362" t="s">
        <v>61</v>
      </c>
      <c r="E1489" s="320" t="s">
        <v>1454</v>
      </c>
    </row>
    <row r="1490" spans="1:5" x14ac:dyDescent="0.2">
      <c r="A1490" s="364"/>
      <c r="B1490" s="365"/>
      <c r="C1490" s="366"/>
      <c r="D1490" s="367"/>
      <c r="E1490" s="321" t="s">
        <v>1455</v>
      </c>
    </row>
    <row r="1491" spans="1:5" x14ac:dyDescent="0.2">
      <c r="A1491" s="348" t="s">
        <v>2182</v>
      </c>
      <c r="B1491" s="350" t="s">
        <v>2177</v>
      </c>
      <c r="C1491" s="351"/>
      <c r="D1491" s="354" t="s">
        <v>61</v>
      </c>
      <c r="E1491" s="322" t="s">
        <v>1454</v>
      </c>
    </row>
    <row r="1492" spans="1:5" x14ac:dyDescent="0.2">
      <c r="A1492" s="349"/>
      <c r="B1492" s="352"/>
      <c r="C1492" s="353"/>
      <c r="D1492" s="355"/>
      <c r="E1492" s="323" t="s">
        <v>1455</v>
      </c>
    </row>
    <row r="1493" spans="1:5" x14ac:dyDescent="0.2">
      <c r="A1493" s="356" t="s">
        <v>2183</v>
      </c>
      <c r="B1493" s="358" t="s">
        <v>2177</v>
      </c>
      <c r="C1493" s="359"/>
      <c r="D1493" s="362" t="s">
        <v>61</v>
      </c>
      <c r="E1493" s="320" t="s">
        <v>1454</v>
      </c>
    </row>
    <row r="1494" spans="1:5" x14ac:dyDescent="0.2">
      <c r="A1494" s="364"/>
      <c r="B1494" s="365"/>
      <c r="C1494" s="366"/>
      <c r="D1494" s="367"/>
      <c r="E1494" s="321" t="s">
        <v>1455</v>
      </c>
    </row>
    <row r="1495" spans="1:5" x14ac:dyDescent="0.2">
      <c r="A1495" s="348" t="s">
        <v>2184</v>
      </c>
      <c r="B1495" s="350" t="s">
        <v>2177</v>
      </c>
      <c r="C1495" s="351"/>
      <c r="D1495" s="354" t="s">
        <v>61</v>
      </c>
      <c r="E1495" s="322" t="s">
        <v>1454</v>
      </c>
    </row>
    <row r="1496" spans="1:5" x14ac:dyDescent="0.2">
      <c r="A1496" s="349"/>
      <c r="B1496" s="352"/>
      <c r="C1496" s="353"/>
      <c r="D1496" s="355"/>
      <c r="E1496" s="323" t="s">
        <v>1455</v>
      </c>
    </row>
    <row r="1497" spans="1:5" x14ac:dyDescent="0.2">
      <c r="A1497" s="356" t="s">
        <v>2185</v>
      </c>
      <c r="B1497" s="358" t="s">
        <v>2177</v>
      </c>
      <c r="C1497" s="359"/>
      <c r="D1497" s="362" t="s">
        <v>61</v>
      </c>
      <c r="E1497" s="320" t="s">
        <v>1454</v>
      </c>
    </row>
    <row r="1498" spans="1:5" x14ac:dyDescent="0.2">
      <c r="A1498" s="364"/>
      <c r="B1498" s="365"/>
      <c r="C1498" s="366"/>
      <c r="D1498" s="367"/>
      <c r="E1498" s="321" t="s">
        <v>1455</v>
      </c>
    </row>
    <row r="1499" spans="1:5" x14ac:dyDescent="0.2">
      <c r="A1499" s="348" t="s">
        <v>2186</v>
      </c>
      <c r="B1499" s="350" t="s">
        <v>2177</v>
      </c>
      <c r="C1499" s="351"/>
      <c r="D1499" s="354" t="s">
        <v>61</v>
      </c>
      <c r="E1499" s="322" t="s">
        <v>1454</v>
      </c>
    </row>
    <row r="1500" spans="1:5" x14ac:dyDescent="0.2">
      <c r="A1500" s="349"/>
      <c r="B1500" s="352"/>
      <c r="C1500" s="353"/>
      <c r="D1500" s="355"/>
      <c r="E1500" s="323" t="s">
        <v>1455</v>
      </c>
    </row>
    <row r="1501" spans="1:5" x14ac:dyDescent="0.2">
      <c r="A1501" s="356" t="s">
        <v>2187</v>
      </c>
      <c r="B1501" s="358" t="s">
        <v>2177</v>
      </c>
      <c r="C1501" s="359"/>
      <c r="D1501" s="362" t="s">
        <v>61</v>
      </c>
      <c r="E1501" s="320" t="s">
        <v>1454</v>
      </c>
    </row>
    <row r="1502" spans="1:5" x14ac:dyDescent="0.2">
      <c r="A1502" s="364"/>
      <c r="B1502" s="365"/>
      <c r="C1502" s="366"/>
      <c r="D1502" s="367"/>
      <c r="E1502" s="321" t="s">
        <v>1455</v>
      </c>
    </row>
    <row r="1503" spans="1:5" x14ac:dyDescent="0.2">
      <c r="A1503" s="348" t="s">
        <v>2188</v>
      </c>
      <c r="B1503" s="350" t="s">
        <v>2177</v>
      </c>
      <c r="C1503" s="351"/>
      <c r="D1503" s="354" t="s">
        <v>61</v>
      </c>
      <c r="E1503" s="322" t="s">
        <v>1454</v>
      </c>
    </row>
    <row r="1504" spans="1:5" x14ac:dyDescent="0.2">
      <c r="A1504" s="349"/>
      <c r="B1504" s="352"/>
      <c r="C1504" s="353"/>
      <c r="D1504" s="355"/>
      <c r="E1504" s="323" t="s">
        <v>1455</v>
      </c>
    </row>
    <row r="1505" spans="1:5" x14ac:dyDescent="0.2">
      <c r="A1505" s="356" t="s">
        <v>1980</v>
      </c>
      <c r="B1505" s="358" t="s">
        <v>2177</v>
      </c>
      <c r="C1505" s="359"/>
      <c r="D1505" s="362" t="s">
        <v>61</v>
      </c>
      <c r="E1505" s="320" t="s">
        <v>1454</v>
      </c>
    </row>
    <row r="1506" spans="1:5" x14ac:dyDescent="0.2">
      <c r="A1506" s="364"/>
      <c r="B1506" s="365"/>
      <c r="C1506" s="366"/>
      <c r="D1506" s="367"/>
      <c r="E1506" s="321" t="s">
        <v>1455</v>
      </c>
    </row>
    <row r="1507" spans="1:5" x14ac:dyDescent="0.2">
      <c r="A1507" s="348" t="s">
        <v>2189</v>
      </c>
      <c r="B1507" s="350" t="s">
        <v>2177</v>
      </c>
      <c r="C1507" s="351"/>
      <c r="D1507" s="354" t="s">
        <v>61</v>
      </c>
      <c r="E1507" s="322" t="s">
        <v>1454</v>
      </c>
    </row>
    <row r="1508" spans="1:5" x14ac:dyDescent="0.2">
      <c r="A1508" s="349"/>
      <c r="B1508" s="352"/>
      <c r="C1508" s="353"/>
      <c r="D1508" s="355"/>
      <c r="E1508" s="323" t="s">
        <v>1455</v>
      </c>
    </row>
    <row r="1509" spans="1:5" x14ac:dyDescent="0.2">
      <c r="A1509" s="356" t="s">
        <v>2182</v>
      </c>
      <c r="B1509" s="358" t="s">
        <v>2190</v>
      </c>
      <c r="C1509" s="359"/>
      <c r="D1509" s="362" t="s">
        <v>61</v>
      </c>
      <c r="E1509" s="320" t="s">
        <v>1454</v>
      </c>
    </row>
    <row r="1510" spans="1:5" x14ac:dyDescent="0.2">
      <c r="A1510" s="364"/>
      <c r="B1510" s="365"/>
      <c r="C1510" s="366"/>
      <c r="D1510" s="367"/>
      <c r="E1510" s="321" t="s">
        <v>1455</v>
      </c>
    </row>
    <row r="1511" spans="1:5" x14ac:dyDescent="0.2">
      <c r="A1511" s="348" t="s">
        <v>2191</v>
      </c>
      <c r="B1511" s="350" t="s">
        <v>2190</v>
      </c>
      <c r="C1511" s="351"/>
      <c r="D1511" s="354" t="s">
        <v>61</v>
      </c>
      <c r="E1511" s="322" t="s">
        <v>1454</v>
      </c>
    </row>
    <row r="1512" spans="1:5" x14ac:dyDescent="0.2">
      <c r="A1512" s="349"/>
      <c r="B1512" s="352"/>
      <c r="C1512" s="353"/>
      <c r="D1512" s="355"/>
      <c r="E1512" s="323" t="s">
        <v>1455</v>
      </c>
    </row>
    <row r="1513" spans="1:5" x14ac:dyDescent="0.2">
      <c r="A1513" s="356" t="s">
        <v>2192</v>
      </c>
      <c r="B1513" s="358" t="s">
        <v>2190</v>
      </c>
      <c r="C1513" s="359"/>
      <c r="D1513" s="362" t="s">
        <v>61</v>
      </c>
      <c r="E1513" s="320" t="s">
        <v>1454</v>
      </c>
    </row>
    <row r="1514" spans="1:5" x14ac:dyDescent="0.2">
      <c r="A1514" s="364"/>
      <c r="B1514" s="365"/>
      <c r="C1514" s="366"/>
      <c r="D1514" s="367"/>
      <c r="E1514" s="321" t="s">
        <v>1455</v>
      </c>
    </row>
    <row r="1515" spans="1:5" x14ac:dyDescent="0.2">
      <c r="A1515" s="348" t="s">
        <v>2193</v>
      </c>
      <c r="B1515" s="350" t="s">
        <v>2190</v>
      </c>
      <c r="C1515" s="351"/>
      <c r="D1515" s="354" t="s">
        <v>61</v>
      </c>
      <c r="E1515" s="322" t="s">
        <v>1454</v>
      </c>
    </row>
    <row r="1516" spans="1:5" x14ac:dyDescent="0.2">
      <c r="A1516" s="349"/>
      <c r="B1516" s="352"/>
      <c r="C1516" s="353"/>
      <c r="D1516" s="355"/>
      <c r="E1516" s="323" t="s">
        <v>1455</v>
      </c>
    </row>
    <row r="1517" spans="1:5" x14ac:dyDescent="0.2">
      <c r="A1517" s="356" t="s">
        <v>2194</v>
      </c>
      <c r="B1517" s="358" t="s">
        <v>2190</v>
      </c>
      <c r="C1517" s="359"/>
      <c r="D1517" s="362" t="s">
        <v>61</v>
      </c>
      <c r="E1517" s="320" t="s">
        <v>1454</v>
      </c>
    </row>
    <row r="1518" spans="1:5" x14ac:dyDescent="0.2">
      <c r="A1518" s="364"/>
      <c r="B1518" s="365"/>
      <c r="C1518" s="366"/>
      <c r="D1518" s="367"/>
      <c r="E1518" s="321" t="s">
        <v>1455</v>
      </c>
    </row>
    <row r="1519" spans="1:5" x14ac:dyDescent="0.2">
      <c r="A1519" s="348" t="s">
        <v>2195</v>
      </c>
      <c r="B1519" s="350" t="s">
        <v>2190</v>
      </c>
      <c r="C1519" s="351"/>
      <c r="D1519" s="354" t="s">
        <v>61</v>
      </c>
      <c r="E1519" s="322" t="s">
        <v>1454</v>
      </c>
    </row>
    <row r="1520" spans="1:5" x14ac:dyDescent="0.2">
      <c r="A1520" s="349"/>
      <c r="B1520" s="352"/>
      <c r="C1520" s="353"/>
      <c r="D1520" s="355"/>
      <c r="E1520" s="323" t="s">
        <v>1455</v>
      </c>
    </row>
    <row r="1521" spans="1:5" x14ac:dyDescent="0.2">
      <c r="A1521" s="356" t="s">
        <v>2196</v>
      </c>
      <c r="B1521" s="358" t="s">
        <v>2190</v>
      </c>
      <c r="C1521" s="359"/>
      <c r="D1521" s="362" t="s">
        <v>61</v>
      </c>
      <c r="E1521" s="320" t="s">
        <v>1454</v>
      </c>
    </row>
    <row r="1522" spans="1:5" x14ac:dyDescent="0.2">
      <c r="A1522" s="364"/>
      <c r="B1522" s="365"/>
      <c r="C1522" s="366"/>
      <c r="D1522" s="367"/>
      <c r="E1522" s="321" t="s">
        <v>1455</v>
      </c>
    </row>
    <row r="1523" spans="1:5" x14ac:dyDescent="0.2">
      <c r="A1523" s="348" t="s">
        <v>1878</v>
      </c>
      <c r="B1523" s="350" t="s">
        <v>2190</v>
      </c>
      <c r="C1523" s="351"/>
      <c r="D1523" s="354" t="s">
        <v>61</v>
      </c>
      <c r="E1523" s="322" t="s">
        <v>1454</v>
      </c>
    </row>
    <row r="1524" spans="1:5" x14ac:dyDescent="0.2">
      <c r="A1524" s="349"/>
      <c r="B1524" s="352"/>
      <c r="C1524" s="353"/>
      <c r="D1524" s="355"/>
      <c r="E1524" s="323" t="s">
        <v>1455</v>
      </c>
    </row>
    <row r="1525" spans="1:5" x14ac:dyDescent="0.2">
      <c r="A1525" s="356" t="s">
        <v>2197</v>
      </c>
      <c r="B1525" s="358" t="s">
        <v>2190</v>
      </c>
      <c r="C1525" s="359"/>
      <c r="D1525" s="362" t="s">
        <v>61</v>
      </c>
      <c r="E1525" s="320" t="s">
        <v>1454</v>
      </c>
    </row>
    <row r="1526" spans="1:5" x14ac:dyDescent="0.2">
      <c r="A1526" s="364"/>
      <c r="B1526" s="365"/>
      <c r="C1526" s="366"/>
      <c r="D1526" s="367"/>
      <c r="E1526" s="321" t="s">
        <v>1455</v>
      </c>
    </row>
    <row r="1527" spans="1:5" x14ac:dyDescent="0.2">
      <c r="A1527" s="348" t="s">
        <v>2198</v>
      </c>
      <c r="B1527" s="350" t="s">
        <v>2190</v>
      </c>
      <c r="C1527" s="351"/>
      <c r="D1527" s="354" t="s">
        <v>61</v>
      </c>
      <c r="E1527" s="322" t="s">
        <v>1454</v>
      </c>
    </row>
    <row r="1528" spans="1:5" x14ac:dyDescent="0.2">
      <c r="A1528" s="349"/>
      <c r="B1528" s="352"/>
      <c r="C1528" s="353"/>
      <c r="D1528" s="355"/>
      <c r="E1528" s="323" t="s">
        <v>1455</v>
      </c>
    </row>
    <row r="1529" spans="1:5" x14ac:dyDescent="0.2">
      <c r="A1529" s="356" t="s">
        <v>2199</v>
      </c>
      <c r="B1529" s="358" t="s">
        <v>2190</v>
      </c>
      <c r="C1529" s="359"/>
      <c r="D1529" s="362" t="s">
        <v>61</v>
      </c>
      <c r="E1529" s="320" t="s">
        <v>1454</v>
      </c>
    </row>
    <row r="1530" spans="1:5" x14ac:dyDescent="0.2">
      <c r="A1530" s="364"/>
      <c r="B1530" s="365"/>
      <c r="C1530" s="366"/>
      <c r="D1530" s="367"/>
      <c r="E1530" s="321" t="s">
        <v>1455</v>
      </c>
    </row>
    <row r="1531" spans="1:5" x14ac:dyDescent="0.2">
      <c r="A1531" s="348" t="s">
        <v>2200</v>
      </c>
      <c r="B1531" s="350" t="s">
        <v>2201</v>
      </c>
      <c r="C1531" s="351"/>
      <c r="D1531" s="354" t="s">
        <v>61</v>
      </c>
      <c r="E1531" s="322" t="s">
        <v>1454</v>
      </c>
    </row>
    <row r="1532" spans="1:5" x14ac:dyDescent="0.2">
      <c r="A1532" s="349"/>
      <c r="B1532" s="352"/>
      <c r="C1532" s="353"/>
      <c r="D1532" s="355"/>
      <c r="E1532" s="323" t="s">
        <v>1455</v>
      </c>
    </row>
    <row r="1533" spans="1:5" x14ac:dyDescent="0.2">
      <c r="A1533" s="356" t="s">
        <v>2202</v>
      </c>
      <c r="B1533" s="358" t="s">
        <v>2201</v>
      </c>
      <c r="C1533" s="359"/>
      <c r="D1533" s="362" t="s">
        <v>61</v>
      </c>
      <c r="E1533" s="320" t="s">
        <v>1454</v>
      </c>
    </row>
    <row r="1534" spans="1:5" x14ac:dyDescent="0.2">
      <c r="A1534" s="364"/>
      <c r="B1534" s="365"/>
      <c r="C1534" s="366"/>
      <c r="D1534" s="367"/>
      <c r="E1534" s="321" t="s">
        <v>1455</v>
      </c>
    </row>
    <row r="1535" spans="1:5" x14ac:dyDescent="0.2">
      <c r="A1535" s="348" t="s">
        <v>2203</v>
      </c>
      <c r="B1535" s="350" t="s">
        <v>2201</v>
      </c>
      <c r="C1535" s="351"/>
      <c r="D1535" s="354" t="s">
        <v>61</v>
      </c>
      <c r="E1535" s="322" t="s">
        <v>1454</v>
      </c>
    </row>
    <row r="1536" spans="1:5" x14ac:dyDescent="0.2">
      <c r="A1536" s="349"/>
      <c r="B1536" s="352"/>
      <c r="C1536" s="353"/>
      <c r="D1536" s="355"/>
      <c r="E1536" s="323" t="s">
        <v>1455</v>
      </c>
    </row>
    <row r="1537" spans="1:5" x14ac:dyDescent="0.2">
      <c r="A1537" s="356" t="s">
        <v>2204</v>
      </c>
      <c r="B1537" s="358" t="s">
        <v>2201</v>
      </c>
      <c r="C1537" s="359"/>
      <c r="D1537" s="362" t="s">
        <v>61</v>
      </c>
      <c r="E1537" s="320" t="s">
        <v>1454</v>
      </c>
    </row>
    <row r="1538" spans="1:5" x14ac:dyDescent="0.2">
      <c r="A1538" s="364"/>
      <c r="B1538" s="365"/>
      <c r="C1538" s="366"/>
      <c r="D1538" s="367"/>
      <c r="E1538" s="321" t="s">
        <v>1455</v>
      </c>
    </row>
    <row r="1539" spans="1:5" x14ac:dyDescent="0.2">
      <c r="A1539" s="348" t="s">
        <v>2205</v>
      </c>
      <c r="B1539" s="350" t="s">
        <v>2201</v>
      </c>
      <c r="C1539" s="351"/>
      <c r="D1539" s="354" t="s">
        <v>61</v>
      </c>
      <c r="E1539" s="322" t="s">
        <v>1454</v>
      </c>
    </row>
    <row r="1540" spans="1:5" x14ac:dyDescent="0.2">
      <c r="A1540" s="349"/>
      <c r="B1540" s="352"/>
      <c r="C1540" s="353"/>
      <c r="D1540" s="355"/>
      <c r="E1540" s="323" t="s">
        <v>1455</v>
      </c>
    </row>
    <row r="1541" spans="1:5" x14ac:dyDescent="0.2">
      <c r="A1541" s="356" t="s">
        <v>2206</v>
      </c>
      <c r="B1541" s="358" t="s">
        <v>2201</v>
      </c>
      <c r="C1541" s="359"/>
      <c r="D1541" s="362" t="s">
        <v>61</v>
      </c>
      <c r="E1541" s="320" t="s">
        <v>1454</v>
      </c>
    </row>
    <row r="1542" spans="1:5" x14ac:dyDescent="0.2">
      <c r="A1542" s="364"/>
      <c r="B1542" s="365"/>
      <c r="C1542" s="366"/>
      <c r="D1542" s="367"/>
      <c r="E1542" s="321" t="s">
        <v>1455</v>
      </c>
    </row>
    <row r="1543" spans="1:5" x14ac:dyDescent="0.2">
      <c r="A1543" s="348" t="s">
        <v>2207</v>
      </c>
      <c r="B1543" s="350" t="s">
        <v>2201</v>
      </c>
      <c r="C1543" s="351"/>
      <c r="D1543" s="354" t="s">
        <v>61</v>
      </c>
      <c r="E1543" s="322" t="s">
        <v>1454</v>
      </c>
    </row>
    <row r="1544" spans="1:5" x14ac:dyDescent="0.2">
      <c r="A1544" s="349"/>
      <c r="B1544" s="352"/>
      <c r="C1544" s="353"/>
      <c r="D1544" s="355"/>
      <c r="E1544" s="323" t="s">
        <v>1455</v>
      </c>
    </row>
    <row r="1545" spans="1:5" x14ac:dyDescent="0.2">
      <c r="A1545" s="356" t="s">
        <v>2133</v>
      </c>
      <c r="B1545" s="358"/>
      <c r="C1545" s="359"/>
      <c r="D1545" s="362" t="s">
        <v>61</v>
      </c>
      <c r="E1545" s="320" t="s">
        <v>1454</v>
      </c>
    </row>
    <row r="1546" spans="1:5" x14ac:dyDescent="0.2">
      <c r="A1546" s="364"/>
      <c r="B1546" s="365"/>
      <c r="C1546" s="366"/>
      <c r="D1546" s="367"/>
      <c r="E1546" s="321" t="s">
        <v>1455</v>
      </c>
    </row>
    <row r="1547" spans="1:5" x14ac:dyDescent="0.2">
      <c r="A1547" s="348" t="s">
        <v>2152</v>
      </c>
      <c r="B1547" s="350"/>
      <c r="C1547" s="351"/>
      <c r="D1547" s="354" t="s">
        <v>61</v>
      </c>
      <c r="E1547" s="322" t="s">
        <v>1454</v>
      </c>
    </row>
    <row r="1548" spans="1:5" x14ac:dyDescent="0.2">
      <c r="A1548" s="349"/>
      <c r="B1548" s="352"/>
      <c r="C1548" s="353"/>
      <c r="D1548" s="355"/>
      <c r="E1548" s="323" t="s">
        <v>1455</v>
      </c>
    </row>
    <row r="1549" spans="1:5" x14ac:dyDescent="0.2">
      <c r="A1549" s="356" t="s">
        <v>2163</v>
      </c>
      <c r="B1549" s="358"/>
      <c r="C1549" s="359"/>
      <c r="D1549" s="362" t="s">
        <v>61</v>
      </c>
      <c r="E1549" s="320" t="s">
        <v>1454</v>
      </c>
    </row>
    <row r="1550" spans="1:5" x14ac:dyDescent="0.2">
      <c r="A1550" s="364"/>
      <c r="B1550" s="365"/>
      <c r="C1550" s="366"/>
      <c r="D1550" s="367"/>
      <c r="E1550" s="321" t="s">
        <v>1455</v>
      </c>
    </row>
    <row r="1551" spans="1:5" x14ac:dyDescent="0.2">
      <c r="A1551" s="348" t="s">
        <v>2177</v>
      </c>
      <c r="B1551" s="350"/>
      <c r="C1551" s="351"/>
      <c r="D1551" s="354" t="s">
        <v>61</v>
      </c>
      <c r="E1551" s="322" t="s">
        <v>1454</v>
      </c>
    </row>
    <row r="1552" spans="1:5" x14ac:dyDescent="0.2">
      <c r="A1552" s="349"/>
      <c r="B1552" s="352"/>
      <c r="C1552" s="353"/>
      <c r="D1552" s="355"/>
      <c r="E1552" s="323" t="s">
        <v>1455</v>
      </c>
    </row>
    <row r="1553" spans="1:5" x14ac:dyDescent="0.2">
      <c r="A1553" s="356" t="s">
        <v>2190</v>
      </c>
      <c r="B1553" s="358"/>
      <c r="C1553" s="359"/>
      <c r="D1553" s="362" t="s">
        <v>61</v>
      </c>
      <c r="E1553" s="320" t="s">
        <v>1454</v>
      </c>
    </row>
    <row r="1554" spans="1:5" x14ac:dyDescent="0.2">
      <c r="A1554" s="364"/>
      <c r="B1554" s="365"/>
      <c r="C1554" s="366"/>
      <c r="D1554" s="367"/>
      <c r="E1554" s="321" t="s">
        <v>1455</v>
      </c>
    </row>
    <row r="1555" spans="1:5" x14ac:dyDescent="0.2">
      <c r="A1555" s="348" t="s">
        <v>2208</v>
      </c>
      <c r="B1555" s="350" t="s">
        <v>2190</v>
      </c>
      <c r="C1555" s="351"/>
      <c r="D1555" s="354" t="s">
        <v>61</v>
      </c>
      <c r="E1555" s="322" t="s">
        <v>1454</v>
      </c>
    </row>
    <row r="1556" spans="1:5" x14ac:dyDescent="0.2">
      <c r="A1556" s="349"/>
      <c r="B1556" s="352"/>
      <c r="C1556" s="353"/>
      <c r="D1556" s="355"/>
      <c r="E1556" s="323" t="s">
        <v>1455</v>
      </c>
    </row>
    <row r="1557" spans="1:5" x14ac:dyDescent="0.2">
      <c r="A1557" s="356" t="s">
        <v>2182</v>
      </c>
      <c r="B1557" s="358" t="s">
        <v>2133</v>
      </c>
      <c r="C1557" s="359"/>
      <c r="D1557" s="362" t="s">
        <v>61</v>
      </c>
      <c r="E1557" s="320" t="s">
        <v>1454</v>
      </c>
    </row>
    <row r="1558" spans="1:5" x14ac:dyDescent="0.2">
      <c r="A1558" s="364"/>
      <c r="B1558" s="365"/>
      <c r="C1558" s="366"/>
      <c r="D1558" s="367"/>
      <c r="E1558" s="321" t="s">
        <v>1455</v>
      </c>
    </row>
    <row r="1559" spans="1:5" x14ac:dyDescent="0.2">
      <c r="A1559" s="348" t="s">
        <v>2209</v>
      </c>
      <c r="B1559" s="350" t="s">
        <v>2177</v>
      </c>
      <c r="C1559" s="351"/>
      <c r="D1559" s="354" t="s">
        <v>61</v>
      </c>
      <c r="E1559" s="322" t="s">
        <v>1454</v>
      </c>
    </row>
    <row r="1560" spans="1:5" x14ac:dyDescent="0.2">
      <c r="A1560" s="349"/>
      <c r="B1560" s="352"/>
      <c r="C1560" s="353"/>
      <c r="D1560" s="355"/>
      <c r="E1560" s="323" t="s">
        <v>1455</v>
      </c>
    </row>
    <row r="1561" spans="1:5" x14ac:dyDescent="0.2">
      <c r="A1561" s="356" t="s">
        <v>2210</v>
      </c>
      <c r="B1561" s="358" t="s">
        <v>2190</v>
      </c>
      <c r="C1561" s="359"/>
      <c r="D1561" s="362" t="s">
        <v>61</v>
      </c>
      <c r="E1561" s="320" t="s">
        <v>1454</v>
      </c>
    </row>
    <row r="1562" spans="1:5" x14ac:dyDescent="0.2">
      <c r="A1562" s="364"/>
      <c r="B1562" s="365"/>
      <c r="C1562" s="366"/>
      <c r="D1562" s="367"/>
      <c r="E1562" s="321" t="s">
        <v>1455</v>
      </c>
    </row>
    <row r="1563" spans="1:5" x14ac:dyDescent="0.2">
      <c r="A1563" s="348" t="s">
        <v>1837</v>
      </c>
      <c r="B1563" s="350" t="s">
        <v>2152</v>
      </c>
      <c r="C1563" s="351"/>
      <c r="D1563" s="354" t="s">
        <v>61</v>
      </c>
      <c r="E1563" s="322" t="s">
        <v>1454</v>
      </c>
    </row>
    <row r="1564" spans="1:5" x14ac:dyDescent="0.2">
      <c r="A1564" s="349"/>
      <c r="B1564" s="352"/>
      <c r="C1564" s="353"/>
      <c r="D1564" s="355"/>
      <c r="E1564" s="323" t="s">
        <v>1455</v>
      </c>
    </row>
    <row r="1565" spans="1:5" x14ac:dyDescent="0.2">
      <c r="A1565" s="356" t="s">
        <v>2201</v>
      </c>
      <c r="B1565" s="358"/>
      <c r="C1565" s="359"/>
      <c r="D1565" s="362" t="s">
        <v>61</v>
      </c>
      <c r="E1565" s="320" t="s">
        <v>1454</v>
      </c>
    </row>
    <row r="1566" spans="1:5" x14ac:dyDescent="0.2">
      <c r="A1566" s="364"/>
      <c r="B1566" s="365"/>
      <c r="C1566" s="366"/>
      <c r="D1566" s="367"/>
      <c r="E1566" s="321" t="s">
        <v>1455</v>
      </c>
    </row>
    <row r="1567" spans="1:5" x14ac:dyDescent="0.2">
      <c r="A1567" s="318" t="s">
        <v>2211</v>
      </c>
      <c r="B1567" s="370"/>
      <c r="C1567" s="371"/>
      <c r="D1567" s="308" t="s">
        <v>62</v>
      </c>
      <c r="E1567" s="319"/>
    </row>
    <row r="1568" spans="1:5" x14ac:dyDescent="0.2">
      <c r="A1568" s="316" t="s">
        <v>2212</v>
      </c>
      <c r="B1568" s="368"/>
      <c r="C1568" s="369"/>
      <c r="D1568" s="307" t="s">
        <v>62</v>
      </c>
      <c r="E1568" s="317"/>
    </row>
    <row r="1569" spans="1:5" x14ac:dyDescent="0.2">
      <c r="A1569" s="318" t="s">
        <v>2213</v>
      </c>
      <c r="B1569" s="370"/>
      <c r="C1569" s="371"/>
      <c r="D1569" s="308" t="s">
        <v>62</v>
      </c>
      <c r="E1569" s="319"/>
    </row>
    <row r="1570" spans="1:5" x14ac:dyDescent="0.2">
      <c r="A1570" s="316" t="s">
        <v>2214</v>
      </c>
      <c r="B1570" s="368"/>
      <c r="C1570" s="369"/>
      <c r="D1570" s="307" t="s">
        <v>62</v>
      </c>
      <c r="E1570" s="317"/>
    </row>
    <row r="1571" spans="1:5" x14ac:dyDescent="0.2">
      <c r="A1571" s="318" t="s">
        <v>2215</v>
      </c>
      <c r="B1571" s="370"/>
      <c r="C1571" s="371"/>
      <c r="D1571" s="308" t="s">
        <v>62</v>
      </c>
      <c r="E1571" s="319"/>
    </row>
    <row r="1572" spans="1:5" x14ac:dyDescent="0.2">
      <c r="A1572" s="316" t="s">
        <v>2216</v>
      </c>
      <c r="B1572" s="368"/>
      <c r="C1572" s="369"/>
      <c r="D1572" s="307" t="s">
        <v>62</v>
      </c>
      <c r="E1572" s="317"/>
    </row>
    <row r="1573" spans="1:5" x14ac:dyDescent="0.2">
      <c r="A1573" s="318" t="s">
        <v>2217</v>
      </c>
      <c r="B1573" s="370"/>
      <c r="C1573" s="371"/>
      <c r="D1573" s="308" t="s">
        <v>62</v>
      </c>
      <c r="E1573" s="319"/>
    </row>
    <row r="1574" spans="1:5" x14ac:dyDescent="0.2">
      <c r="A1574" s="316" t="s">
        <v>2218</v>
      </c>
      <c r="B1574" s="368"/>
      <c r="C1574" s="369"/>
      <c r="D1574" s="307" t="s">
        <v>62</v>
      </c>
      <c r="E1574" s="317"/>
    </row>
    <row r="1575" spans="1:5" x14ac:dyDescent="0.2">
      <c r="A1575" s="318" t="s">
        <v>2219</v>
      </c>
      <c r="B1575" s="370"/>
      <c r="C1575" s="371"/>
      <c r="D1575" s="308" t="s">
        <v>62</v>
      </c>
      <c r="E1575" s="319"/>
    </row>
    <row r="1576" spans="1:5" x14ac:dyDescent="0.2">
      <c r="A1576" s="316" t="s">
        <v>2220</v>
      </c>
      <c r="B1576" s="368"/>
      <c r="C1576" s="369"/>
      <c r="D1576" s="307" t="s">
        <v>62</v>
      </c>
      <c r="E1576" s="317"/>
    </row>
    <row r="1577" spans="1:5" x14ac:dyDescent="0.2">
      <c r="A1577" s="318" t="s">
        <v>2221</v>
      </c>
      <c r="B1577" s="370"/>
      <c r="C1577" s="371"/>
      <c r="D1577" s="308" t="s">
        <v>62</v>
      </c>
      <c r="E1577" s="319"/>
    </row>
    <row r="1578" spans="1:5" x14ac:dyDescent="0.2">
      <c r="A1578" s="356" t="s">
        <v>2222</v>
      </c>
      <c r="B1578" s="358"/>
      <c r="C1578" s="359"/>
      <c r="D1578" s="362" t="s">
        <v>62</v>
      </c>
      <c r="E1578" s="320" t="s">
        <v>1454</v>
      </c>
    </row>
    <row r="1579" spans="1:5" x14ac:dyDescent="0.2">
      <c r="A1579" s="364"/>
      <c r="B1579" s="365"/>
      <c r="C1579" s="366"/>
      <c r="D1579" s="367"/>
      <c r="E1579" s="321" t="s">
        <v>1455</v>
      </c>
    </row>
    <row r="1580" spans="1:5" x14ac:dyDescent="0.2">
      <c r="A1580" s="318" t="s">
        <v>2223</v>
      </c>
      <c r="B1580" s="370"/>
      <c r="C1580" s="371"/>
      <c r="D1580" s="308" t="s">
        <v>62</v>
      </c>
      <c r="E1580" s="319"/>
    </row>
    <row r="1581" spans="1:5" x14ac:dyDescent="0.2">
      <c r="A1581" s="316" t="s">
        <v>2224</v>
      </c>
      <c r="B1581" s="368"/>
      <c r="C1581" s="369"/>
      <c r="D1581" s="307" t="s">
        <v>62</v>
      </c>
      <c r="E1581" s="317"/>
    </row>
    <row r="1582" spans="1:5" x14ac:dyDescent="0.2">
      <c r="A1582" s="318" t="s">
        <v>2225</v>
      </c>
      <c r="B1582" s="370"/>
      <c r="C1582" s="371"/>
      <c r="D1582" s="308" t="s">
        <v>62</v>
      </c>
      <c r="E1582" s="319"/>
    </row>
    <row r="1583" spans="1:5" x14ac:dyDescent="0.2">
      <c r="A1583" s="316" t="s">
        <v>2226</v>
      </c>
      <c r="B1583" s="368"/>
      <c r="C1583" s="369"/>
      <c r="D1583" s="307" t="s">
        <v>62</v>
      </c>
      <c r="E1583" s="317"/>
    </row>
    <row r="1584" spans="1:5" x14ac:dyDescent="0.2">
      <c r="A1584" s="318" t="s">
        <v>2227</v>
      </c>
      <c r="B1584" s="370"/>
      <c r="C1584" s="371"/>
      <c r="D1584" s="308" t="s">
        <v>62</v>
      </c>
      <c r="E1584" s="319"/>
    </row>
    <row r="1585" spans="1:5" x14ac:dyDescent="0.2">
      <c r="A1585" s="316" t="s">
        <v>2228</v>
      </c>
      <c r="B1585" s="368"/>
      <c r="C1585" s="369"/>
      <c r="D1585" s="307" t="s">
        <v>62</v>
      </c>
      <c r="E1585" s="317"/>
    </row>
    <row r="1586" spans="1:5" x14ac:dyDescent="0.2">
      <c r="A1586" s="318" t="s">
        <v>2229</v>
      </c>
      <c r="B1586" s="370"/>
      <c r="C1586" s="371"/>
      <c r="D1586" s="308" t="s">
        <v>62</v>
      </c>
      <c r="E1586" s="319"/>
    </row>
    <row r="1587" spans="1:5" x14ac:dyDescent="0.2">
      <c r="A1587" s="356" t="s">
        <v>2230</v>
      </c>
      <c r="B1587" s="358" t="s">
        <v>2231</v>
      </c>
      <c r="C1587" s="359"/>
      <c r="D1587" s="362" t="s">
        <v>62</v>
      </c>
      <c r="E1587" s="320" t="s">
        <v>1454</v>
      </c>
    </row>
    <row r="1588" spans="1:5" x14ac:dyDescent="0.2">
      <c r="A1588" s="364"/>
      <c r="B1588" s="365"/>
      <c r="C1588" s="366"/>
      <c r="D1588" s="367"/>
      <c r="E1588" s="321" t="s">
        <v>1455</v>
      </c>
    </row>
    <row r="1589" spans="1:5" x14ac:dyDescent="0.2">
      <c r="A1589" s="348" t="s">
        <v>2232</v>
      </c>
      <c r="B1589" s="350" t="s">
        <v>2231</v>
      </c>
      <c r="C1589" s="351"/>
      <c r="D1589" s="354" t="s">
        <v>62</v>
      </c>
      <c r="E1589" s="322" t="s">
        <v>1454</v>
      </c>
    </row>
    <row r="1590" spans="1:5" x14ac:dyDescent="0.2">
      <c r="A1590" s="349"/>
      <c r="B1590" s="352"/>
      <c r="C1590" s="353"/>
      <c r="D1590" s="355"/>
      <c r="E1590" s="323" t="s">
        <v>1455</v>
      </c>
    </row>
    <row r="1591" spans="1:5" x14ac:dyDescent="0.2">
      <c r="A1591" s="356" t="s">
        <v>2233</v>
      </c>
      <c r="B1591" s="358" t="s">
        <v>2231</v>
      </c>
      <c r="C1591" s="359"/>
      <c r="D1591" s="362" t="s">
        <v>62</v>
      </c>
      <c r="E1591" s="320" t="s">
        <v>1454</v>
      </c>
    </row>
    <row r="1592" spans="1:5" x14ac:dyDescent="0.2">
      <c r="A1592" s="364"/>
      <c r="B1592" s="365"/>
      <c r="C1592" s="366"/>
      <c r="D1592" s="367"/>
      <c r="E1592" s="321" t="s">
        <v>1455</v>
      </c>
    </row>
    <row r="1593" spans="1:5" x14ac:dyDescent="0.2">
      <c r="A1593" s="348" t="s">
        <v>2234</v>
      </c>
      <c r="B1593" s="350" t="s">
        <v>2231</v>
      </c>
      <c r="C1593" s="351"/>
      <c r="D1593" s="354" t="s">
        <v>62</v>
      </c>
      <c r="E1593" s="322" t="s">
        <v>1454</v>
      </c>
    </row>
    <row r="1594" spans="1:5" x14ac:dyDescent="0.2">
      <c r="A1594" s="349"/>
      <c r="B1594" s="352"/>
      <c r="C1594" s="353"/>
      <c r="D1594" s="355"/>
      <c r="E1594" s="323" t="s">
        <v>1455</v>
      </c>
    </row>
    <row r="1595" spans="1:5" x14ac:dyDescent="0.2">
      <c r="A1595" s="356" t="s">
        <v>2235</v>
      </c>
      <c r="B1595" s="358" t="s">
        <v>2231</v>
      </c>
      <c r="C1595" s="359"/>
      <c r="D1595" s="362" t="s">
        <v>62</v>
      </c>
      <c r="E1595" s="320" t="s">
        <v>1454</v>
      </c>
    </row>
    <row r="1596" spans="1:5" x14ac:dyDescent="0.2">
      <c r="A1596" s="364"/>
      <c r="B1596" s="365"/>
      <c r="C1596" s="366"/>
      <c r="D1596" s="367"/>
      <c r="E1596" s="321" t="s">
        <v>1455</v>
      </c>
    </row>
    <row r="1597" spans="1:5" x14ac:dyDescent="0.2">
      <c r="A1597" s="348" t="s">
        <v>2236</v>
      </c>
      <c r="B1597" s="350" t="s">
        <v>2231</v>
      </c>
      <c r="C1597" s="351"/>
      <c r="D1597" s="354" t="s">
        <v>62</v>
      </c>
      <c r="E1597" s="322" t="s">
        <v>1454</v>
      </c>
    </row>
    <row r="1598" spans="1:5" x14ac:dyDescent="0.2">
      <c r="A1598" s="349"/>
      <c r="B1598" s="352"/>
      <c r="C1598" s="353"/>
      <c r="D1598" s="355"/>
      <c r="E1598" s="323" t="s">
        <v>1455</v>
      </c>
    </row>
    <row r="1599" spans="1:5" x14ac:dyDescent="0.2">
      <c r="A1599" s="356" t="s">
        <v>2237</v>
      </c>
      <c r="B1599" s="358" t="s">
        <v>2231</v>
      </c>
      <c r="C1599" s="359"/>
      <c r="D1599" s="362" t="s">
        <v>62</v>
      </c>
      <c r="E1599" s="320" t="s">
        <v>1454</v>
      </c>
    </row>
    <row r="1600" spans="1:5" x14ac:dyDescent="0.2">
      <c r="A1600" s="364"/>
      <c r="B1600" s="365"/>
      <c r="C1600" s="366"/>
      <c r="D1600" s="367"/>
      <c r="E1600" s="321" t="s">
        <v>1455</v>
      </c>
    </row>
    <row r="1601" spans="1:5" x14ac:dyDescent="0.2">
      <c r="A1601" s="348" t="s">
        <v>2238</v>
      </c>
      <c r="B1601" s="350" t="s">
        <v>2231</v>
      </c>
      <c r="C1601" s="351"/>
      <c r="D1601" s="354" t="s">
        <v>62</v>
      </c>
      <c r="E1601" s="322" t="s">
        <v>1454</v>
      </c>
    </row>
    <row r="1602" spans="1:5" x14ac:dyDescent="0.2">
      <c r="A1602" s="349"/>
      <c r="B1602" s="352"/>
      <c r="C1602" s="353"/>
      <c r="D1602" s="355"/>
      <c r="E1602" s="323" t="s">
        <v>1455</v>
      </c>
    </row>
    <row r="1603" spans="1:5" x14ac:dyDescent="0.2">
      <c r="A1603" s="356" t="s">
        <v>2239</v>
      </c>
      <c r="B1603" s="358" t="s">
        <v>2231</v>
      </c>
      <c r="C1603" s="359"/>
      <c r="D1603" s="362" t="s">
        <v>62</v>
      </c>
      <c r="E1603" s="320" t="s">
        <v>1454</v>
      </c>
    </row>
    <row r="1604" spans="1:5" x14ac:dyDescent="0.2">
      <c r="A1604" s="364"/>
      <c r="B1604" s="365"/>
      <c r="C1604" s="366"/>
      <c r="D1604" s="367"/>
      <c r="E1604" s="321" t="s">
        <v>1455</v>
      </c>
    </row>
    <row r="1605" spans="1:5" x14ac:dyDescent="0.2">
      <c r="A1605" s="348" t="s">
        <v>2240</v>
      </c>
      <c r="B1605" s="350" t="s">
        <v>2231</v>
      </c>
      <c r="C1605" s="351"/>
      <c r="D1605" s="354" t="s">
        <v>62</v>
      </c>
      <c r="E1605" s="322" t="s">
        <v>1454</v>
      </c>
    </row>
    <row r="1606" spans="1:5" x14ac:dyDescent="0.2">
      <c r="A1606" s="349"/>
      <c r="B1606" s="352"/>
      <c r="C1606" s="353"/>
      <c r="D1606" s="355"/>
      <c r="E1606" s="323" t="s">
        <v>1455</v>
      </c>
    </row>
    <row r="1607" spans="1:5" x14ac:dyDescent="0.2">
      <c r="A1607" s="356" t="s">
        <v>2241</v>
      </c>
      <c r="B1607" s="358" t="s">
        <v>2231</v>
      </c>
      <c r="C1607" s="359"/>
      <c r="D1607" s="362" t="s">
        <v>62</v>
      </c>
      <c r="E1607" s="320" t="s">
        <v>1454</v>
      </c>
    </row>
    <row r="1608" spans="1:5" x14ac:dyDescent="0.2">
      <c r="A1608" s="364"/>
      <c r="B1608" s="365"/>
      <c r="C1608" s="366"/>
      <c r="D1608" s="367"/>
      <c r="E1608" s="321" t="s">
        <v>1455</v>
      </c>
    </row>
    <row r="1609" spans="1:5" x14ac:dyDescent="0.2">
      <c r="A1609" s="348" t="s">
        <v>2242</v>
      </c>
      <c r="B1609" s="350" t="s">
        <v>2231</v>
      </c>
      <c r="C1609" s="351"/>
      <c r="D1609" s="354" t="s">
        <v>62</v>
      </c>
      <c r="E1609" s="322" t="s">
        <v>1454</v>
      </c>
    </row>
    <row r="1610" spans="1:5" x14ac:dyDescent="0.2">
      <c r="A1610" s="349"/>
      <c r="B1610" s="352"/>
      <c r="C1610" s="353"/>
      <c r="D1610" s="355"/>
      <c r="E1610" s="323" t="s">
        <v>1455</v>
      </c>
    </row>
    <row r="1611" spans="1:5" x14ac:dyDescent="0.2">
      <c r="A1611" s="356" t="s">
        <v>2243</v>
      </c>
      <c r="B1611" s="358" t="s">
        <v>2231</v>
      </c>
      <c r="C1611" s="359"/>
      <c r="D1611" s="362" t="s">
        <v>62</v>
      </c>
      <c r="E1611" s="320" t="s">
        <v>1454</v>
      </c>
    </row>
    <row r="1612" spans="1:5" x14ac:dyDescent="0.2">
      <c r="A1612" s="364"/>
      <c r="B1612" s="365"/>
      <c r="C1612" s="366"/>
      <c r="D1612" s="367"/>
      <c r="E1612" s="321" t="s">
        <v>1455</v>
      </c>
    </row>
    <row r="1613" spans="1:5" x14ac:dyDescent="0.2">
      <c r="A1613" s="348" t="s">
        <v>2244</v>
      </c>
      <c r="B1613" s="350" t="s">
        <v>2231</v>
      </c>
      <c r="C1613" s="351"/>
      <c r="D1613" s="354" t="s">
        <v>62</v>
      </c>
      <c r="E1613" s="322" t="s">
        <v>1454</v>
      </c>
    </row>
    <row r="1614" spans="1:5" x14ac:dyDescent="0.2">
      <c r="A1614" s="349"/>
      <c r="B1614" s="352"/>
      <c r="C1614" s="353"/>
      <c r="D1614" s="355"/>
      <c r="E1614" s="323" t="s">
        <v>1455</v>
      </c>
    </row>
    <row r="1615" spans="1:5" x14ac:dyDescent="0.2">
      <c r="A1615" s="356" t="s">
        <v>2245</v>
      </c>
      <c r="B1615" s="358" t="s">
        <v>2231</v>
      </c>
      <c r="C1615" s="359"/>
      <c r="D1615" s="362" t="s">
        <v>62</v>
      </c>
      <c r="E1615" s="320" t="s">
        <v>1454</v>
      </c>
    </row>
    <row r="1616" spans="1:5" x14ac:dyDescent="0.2">
      <c r="A1616" s="364"/>
      <c r="B1616" s="365"/>
      <c r="C1616" s="366"/>
      <c r="D1616" s="367"/>
      <c r="E1616" s="321" t="s">
        <v>1455</v>
      </c>
    </row>
    <row r="1617" spans="1:5" x14ac:dyDescent="0.2">
      <c r="A1617" s="348" t="s">
        <v>2246</v>
      </c>
      <c r="B1617" s="350" t="s">
        <v>2231</v>
      </c>
      <c r="C1617" s="351"/>
      <c r="D1617" s="354" t="s">
        <v>62</v>
      </c>
      <c r="E1617" s="322" t="s">
        <v>1454</v>
      </c>
    </row>
    <row r="1618" spans="1:5" x14ac:dyDescent="0.2">
      <c r="A1618" s="349"/>
      <c r="B1618" s="352"/>
      <c r="C1618" s="353"/>
      <c r="D1618" s="355"/>
      <c r="E1618" s="323" t="s">
        <v>1455</v>
      </c>
    </row>
    <row r="1619" spans="1:5" x14ac:dyDescent="0.2">
      <c r="A1619" s="356" t="s">
        <v>2247</v>
      </c>
      <c r="B1619" s="358" t="s">
        <v>2231</v>
      </c>
      <c r="C1619" s="359"/>
      <c r="D1619" s="362" t="s">
        <v>62</v>
      </c>
      <c r="E1619" s="320" t="s">
        <v>1454</v>
      </c>
    </row>
    <row r="1620" spans="1:5" x14ac:dyDescent="0.2">
      <c r="A1620" s="364"/>
      <c r="B1620" s="365"/>
      <c r="C1620" s="366"/>
      <c r="D1620" s="367"/>
      <c r="E1620" s="321" t="s">
        <v>1455</v>
      </c>
    </row>
    <row r="1621" spans="1:5" x14ac:dyDescent="0.2">
      <c r="A1621" s="348" t="s">
        <v>2248</v>
      </c>
      <c r="B1621" s="350" t="s">
        <v>2231</v>
      </c>
      <c r="C1621" s="351"/>
      <c r="D1621" s="354" t="s">
        <v>62</v>
      </c>
      <c r="E1621" s="322" t="s">
        <v>1454</v>
      </c>
    </row>
    <row r="1622" spans="1:5" x14ac:dyDescent="0.2">
      <c r="A1622" s="349"/>
      <c r="B1622" s="352"/>
      <c r="C1622" s="353"/>
      <c r="D1622" s="355"/>
      <c r="E1622" s="323" t="s">
        <v>1455</v>
      </c>
    </row>
    <row r="1623" spans="1:5" x14ac:dyDescent="0.2">
      <c r="A1623" s="356" t="s">
        <v>2249</v>
      </c>
      <c r="B1623" s="358" t="s">
        <v>2231</v>
      </c>
      <c r="C1623" s="359"/>
      <c r="D1623" s="362" t="s">
        <v>62</v>
      </c>
      <c r="E1623" s="320" t="s">
        <v>1454</v>
      </c>
    </row>
    <row r="1624" spans="1:5" x14ac:dyDescent="0.2">
      <c r="A1624" s="364"/>
      <c r="B1624" s="365"/>
      <c r="C1624" s="366"/>
      <c r="D1624" s="367"/>
      <c r="E1624" s="321" t="s">
        <v>1455</v>
      </c>
    </row>
    <row r="1625" spans="1:5" x14ac:dyDescent="0.2">
      <c r="A1625" s="348" t="s">
        <v>2250</v>
      </c>
      <c r="B1625" s="350" t="s">
        <v>2231</v>
      </c>
      <c r="C1625" s="351"/>
      <c r="D1625" s="354" t="s">
        <v>62</v>
      </c>
      <c r="E1625" s="322" t="s">
        <v>1454</v>
      </c>
    </row>
    <row r="1626" spans="1:5" x14ac:dyDescent="0.2">
      <c r="A1626" s="349"/>
      <c r="B1626" s="352"/>
      <c r="C1626" s="353"/>
      <c r="D1626" s="355"/>
      <c r="E1626" s="323" t="s">
        <v>1455</v>
      </c>
    </row>
    <row r="1627" spans="1:5" x14ac:dyDescent="0.2">
      <c r="A1627" s="356" t="s">
        <v>2251</v>
      </c>
      <c r="B1627" s="358" t="s">
        <v>2231</v>
      </c>
      <c r="C1627" s="359"/>
      <c r="D1627" s="362" t="s">
        <v>62</v>
      </c>
      <c r="E1627" s="320" t="s">
        <v>1454</v>
      </c>
    </row>
    <row r="1628" spans="1:5" x14ac:dyDescent="0.2">
      <c r="A1628" s="364"/>
      <c r="B1628" s="365"/>
      <c r="C1628" s="366"/>
      <c r="D1628" s="367"/>
      <c r="E1628" s="321" t="s">
        <v>1455</v>
      </c>
    </row>
    <row r="1629" spans="1:5" x14ac:dyDescent="0.2">
      <c r="A1629" s="348" t="s">
        <v>2252</v>
      </c>
      <c r="B1629" s="350" t="s">
        <v>2231</v>
      </c>
      <c r="C1629" s="351"/>
      <c r="D1629" s="354" t="s">
        <v>62</v>
      </c>
      <c r="E1629" s="322" t="s">
        <v>1454</v>
      </c>
    </row>
    <row r="1630" spans="1:5" x14ac:dyDescent="0.2">
      <c r="A1630" s="349"/>
      <c r="B1630" s="352"/>
      <c r="C1630" s="353"/>
      <c r="D1630" s="355"/>
      <c r="E1630" s="323" t="s">
        <v>1455</v>
      </c>
    </row>
    <row r="1631" spans="1:5" x14ac:dyDescent="0.2">
      <c r="A1631" s="356" t="s">
        <v>2253</v>
      </c>
      <c r="B1631" s="358" t="s">
        <v>2231</v>
      </c>
      <c r="C1631" s="359"/>
      <c r="D1631" s="362" t="s">
        <v>62</v>
      </c>
      <c r="E1631" s="320" t="s">
        <v>1454</v>
      </c>
    </row>
    <row r="1632" spans="1:5" x14ac:dyDescent="0.2">
      <c r="A1632" s="364"/>
      <c r="B1632" s="365"/>
      <c r="C1632" s="366"/>
      <c r="D1632" s="367"/>
      <c r="E1632" s="321" t="s">
        <v>1455</v>
      </c>
    </row>
    <row r="1633" spans="1:5" x14ac:dyDescent="0.2">
      <c r="A1633" s="348" t="s">
        <v>2254</v>
      </c>
      <c r="B1633" s="350" t="s">
        <v>2231</v>
      </c>
      <c r="C1633" s="351"/>
      <c r="D1633" s="354" t="s">
        <v>62</v>
      </c>
      <c r="E1633" s="322" t="s">
        <v>1454</v>
      </c>
    </row>
    <row r="1634" spans="1:5" x14ac:dyDescent="0.2">
      <c r="A1634" s="349"/>
      <c r="B1634" s="352"/>
      <c r="C1634" s="353"/>
      <c r="D1634" s="355"/>
      <c r="E1634" s="323" t="s">
        <v>1455</v>
      </c>
    </row>
    <row r="1635" spans="1:5" x14ac:dyDescent="0.2">
      <c r="A1635" s="356" t="s">
        <v>2255</v>
      </c>
      <c r="B1635" s="358" t="s">
        <v>2256</v>
      </c>
      <c r="C1635" s="359"/>
      <c r="D1635" s="362" t="s">
        <v>62</v>
      </c>
      <c r="E1635" s="320" t="s">
        <v>1454</v>
      </c>
    </row>
    <row r="1636" spans="1:5" x14ac:dyDescent="0.2">
      <c r="A1636" s="364"/>
      <c r="B1636" s="365"/>
      <c r="C1636" s="366"/>
      <c r="D1636" s="367"/>
      <c r="E1636" s="321" t="s">
        <v>1455</v>
      </c>
    </row>
    <row r="1637" spans="1:5" x14ac:dyDescent="0.2">
      <c r="A1637" s="348" t="s">
        <v>2257</v>
      </c>
      <c r="B1637" s="350" t="s">
        <v>2256</v>
      </c>
      <c r="C1637" s="351"/>
      <c r="D1637" s="354" t="s">
        <v>62</v>
      </c>
      <c r="E1637" s="322" t="s">
        <v>1454</v>
      </c>
    </row>
    <row r="1638" spans="1:5" x14ac:dyDescent="0.2">
      <c r="A1638" s="349"/>
      <c r="B1638" s="352"/>
      <c r="C1638" s="353"/>
      <c r="D1638" s="355"/>
      <c r="E1638" s="323" t="s">
        <v>1455</v>
      </c>
    </row>
    <row r="1639" spans="1:5" x14ac:dyDescent="0.2">
      <c r="A1639" s="356" t="s">
        <v>2258</v>
      </c>
      <c r="B1639" s="358" t="s">
        <v>2256</v>
      </c>
      <c r="C1639" s="359"/>
      <c r="D1639" s="362" t="s">
        <v>62</v>
      </c>
      <c r="E1639" s="320" t="s">
        <v>1454</v>
      </c>
    </row>
    <row r="1640" spans="1:5" x14ac:dyDescent="0.2">
      <c r="A1640" s="364"/>
      <c r="B1640" s="365"/>
      <c r="C1640" s="366"/>
      <c r="D1640" s="367"/>
      <c r="E1640" s="321" t="s">
        <v>1455</v>
      </c>
    </row>
    <row r="1641" spans="1:5" x14ac:dyDescent="0.2">
      <c r="A1641" s="348" t="s">
        <v>2259</v>
      </c>
      <c r="B1641" s="350" t="s">
        <v>2256</v>
      </c>
      <c r="C1641" s="351"/>
      <c r="D1641" s="354" t="s">
        <v>62</v>
      </c>
      <c r="E1641" s="322" t="s">
        <v>1454</v>
      </c>
    </row>
    <row r="1642" spans="1:5" x14ac:dyDescent="0.2">
      <c r="A1642" s="349"/>
      <c r="B1642" s="352"/>
      <c r="C1642" s="353"/>
      <c r="D1642" s="355"/>
      <c r="E1642" s="323" t="s">
        <v>1455</v>
      </c>
    </row>
    <row r="1643" spans="1:5" x14ac:dyDescent="0.2">
      <c r="A1643" s="356" t="s">
        <v>2260</v>
      </c>
      <c r="B1643" s="358" t="s">
        <v>2256</v>
      </c>
      <c r="C1643" s="359"/>
      <c r="D1643" s="362" t="s">
        <v>62</v>
      </c>
      <c r="E1643" s="320" t="s">
        <v>1454</v>
      </c>
    </row>
    <row r="1644" spans="1:5" x14ac:dyDescent="0.2">
      <c r="A1644" s="364"/>
      <c r="B1644" s="365"/>
      <c r="C1644" s="366"/>
      <c r="D1644" s="367"/>
      <c r="E1644" s="321" t="s">
        <v>1455</v>
      </c>
    </row>
    <row r="1645" spans="1:5" x14ac:dyDescent="0.2">
      <c r="A1645" s="348" t="s">
        <v>2261</v>
      </c>
      <c r="B1645" s="350" t="s">
        <v>2256</v>
      </c>
      <c r="C1645" s="351"/>
      <c r="D1645" s="354" t="s">
        <v>62</v>
      </c>
      <c r="E1645" s="322" t="s">
        <v>1454</v>
      </c>
    </row>
    <row r="1646" spans="1:5" x14ac:dyDescent="0.2">
      <c r="A1646" s="349"/>
      <c r="B1646" s="352"/>
      <c r="C1646" s="353"/>
      <c r="D1646" s="355"/>
      <c r="E1646" s="323" t="s">
        <v>1455</v>
      </c>
    </row>
    <row r="1647" spans="1:5" x14ac:dyDescent="0.2">
      <c r="A1647" s="356" t="s">
        <v>2262</v>
      </c>
      <c r="B1647" s="358" t="s">
        <v>2256</v>
      </c>
      <c r="C1647" s="359"/>
      <c r="D1647" s="362" t="s">
        <v>62</v>
      </c>
      <c r="E1647" s="320" t="s">
        <v>1454</v>
      </c>
    </row>
    <row r="1648" spans="1:5" x14ac:dyDescent="0.2">
      <c r="A1648" s="364"/>
      <c r="B1648" s="365"/>
      <c r="C1648" s="366"/>
      <c r="D1648" s="367"/>
      <c r="E1648" s="321" t="s">
        <v>1455</v>
      </c>
    </row>
    <row r="1649" spans="1:5" x14ac:dyDescent="0.2">
      <c r="A1649" s="348" t="s">
        <v>2263</v>
      </c>
      <c r="B1649" s="350" t="s">
        <v>2264</v>
      </c>
      <c r="C1649" s="351"/>
      <c r="D1649" s="354" t="s">
        <v>62</v>
      </c>
      <c r="E1649" s="322" t="s">
        <v>1454</v>
      </c>
    </row>
    <row r="1650" spans="1:5" x14ac:dyDescent="0.2">
      <c r="A1650" s="349"/>
      <c r="B1650" s="352"/>
      <c r="C1650" s="353"/>
      <c r="D1650" s="355"/>
      <c r="E1650" s="323" t="s">
        <v>1455</v>
      </c>
    </row>
    <row r="1651" spans="1:5" x14ac:dyDescent="0.2">
      <c r="A1651" s="356" t="s">
        <v>2265</v>
      </c>
      <c r="B1651" s="358" t="s">
        <v>2264</v>
      </c>
      <c r="C1651" s="359"/>
      <c r="D1651" s="362" t="s">
        <v>62</v>
      </c>
      <c r="E1651" s="320" t="s">
        <v>1454</v>
      </c>
    </row>
    <row r="1652" spans="1:5" x14ac:dyDescent="0.2">
      <c r="A1652" s="364"/>
      <c r="B1652" s="365"/>
      <c r="C1652" s="366"/>
      <c r="D1652" s="367"/>
      <c r="E1652" s="321" t="s">
        <v>1455</v>
      </c>
    </row>
    <row r="1653" spans="1:5" x14ac:dyDescent="0.2">
      <c r="A1653" s="348" t="s">
        <v>2266</v>
      </c>
      <c r="B1653" s="350" t="s">
        <v>2264</v>
      </c>
      <c r="C1653" s="351"/>
      <c r="D1653" s="354" t="s">
        <v>62</v>
      </c>
      <c r="E1653" s="322" t="s">
        <v>1454</v>
      </c>
    </row>
    <row r="1654" spans="1:5" x14ac:dyDescent="0.2">
      <c r="A1654" s="349"/>
      <c r="B1654" s="352"/>
      <c r="C1654" s="353"/>
      <c r="D1654" s="355"/>
      <c r="E1654" s="323" t="s">
        <v>1455</v>
      </c>
    </row>
    <row r="1655" spans="1:5" x14ac:dyDescent="0.2">
      <c r="A1655" s="356" t="s">
        <v>2267</v>
      </c>
      <c r="B1655" s="358" t="s">
        <v>2264</v>
      </c>
      <c r="C1655" s="359"/>
      <c r="D1655" s="362" t="s">
        <v>62</v>
      </c>
      <c r="E1655" s="320" t="s">
        <v>1454</v>
      </c>
    </row>
    <row r="1656" spans="1:5" x14ac:dyDescent="0.2">
      <c r="A1656" s="364"/>
      <c r="B1656" s="365"/>
      <c r="C1656" s="366"/>
      <c r="D1656" s="367"/>
      <c r="E1656" s="321" t="s">
        <v>1455</v>
      </c>
    </row>
    <row r="1657" spans="1:5" x14ac:dyDescent="0.2">
      <c r="A1657" s="348" t="s">
        <v>2268</v>
      </c>
      <c r="B1657" s="350" t="s">
        <v>2264</v>
      </c>
      <c r="C1657" s="351"/>
      <c r="D1657" s="354" t="s">
        <v>62</v>
      </c>
      <c r="E1657" s="322" t="s">
        <v>1454</v>
      </c>
    </row>
    <row r="1658" spans="1:5" x14ac:dyDescent="0.2">
      <c r="A1658" s="349"/>
      <c r="B1658" s="352"/>
      <c r="C1658" s="353"/>
      <c r="D1658" s="355"/>
      <c r="E1658" s="323" t="s">
        <v>1455</v>
      </c>
    </row>
    <row r="1659" spans="1:5" x14ac:dyDescent="0.2">
      <c r="A1659" s="356" t="s">
        <v>2269</v>
      </c>
      <c r="B1659" s="358" t="s">
        <v>2264</v>
      </c>
      <c r="C1659" s="359"/>
      <c r="D1659" s="362" t="s">
        <v>62</v>
      </c>
      <c r="E1659" s="320" t="s">
        <v>1454</v>
      </c>
    </row>
    <row r="1660" spans="1:5" x14ac:dyDescent="0.2">
      <c r="A1660" s="364"/>
      <c r="B1660" s="365"/>
      <c r="C1660" s="366"/>
      <c r="D1660" s="367"/>
      <c r="E1660" s="321" t="s">
        <v>1455</v>
      </c>
    </row>
    <row r="1661" spans="1:5" x14ac:dyDescent="0.2">
      <c r="A1661" s="348" t="s">
        <v>2270</v>
      </c>
      <c r="B1661" s="350" t="s">
        <v>2264</v>
      </c>
      <c r="C1661" s="351"/>
      <c r="D1661" s="354" t="s">
        <v>62</v>
      </c>
      <c r="E1661" s="322" t="s">
        <v>1454</v>
      </c>
    </row>
    <row r="1662" spans="1:5" x14ac:dyDescent="0.2">
      <c r="A1662" s="349"/>
      <c r="B1662" s="352"/>
      <c r="C1662" s="353"/>
      <c r="D1662" s="355"/>
      <c r="E1662" s="323" t="s">
        <v>1455</v>
      </c>
    </row>
    <row r="1663" spans="1:5" x14ac:dyDescent="0.2">
      <c r="A1663" s="356" t="s">
        <v>2271</v>
      </c>
      <c r="B1663" s="358" t="s">
        <v>2264</v>
      </c>
      <c r="C1663" s="359"/>
      <c r="D1663" s="362" t="s">
        <v>62</v>
      </c>
      <c r="E1663" s="320" t="s">
        <v>1454</v>
      </c>
    </row>
    <row r="1664" spans="1:5" x14ac:dyDescent="0.2">
      <c r="A1664" s="364"/>
      <c r="B1664" s="365"/>
      <c r="C1664" s="366"/>
      <c r="D1664" s="367"/>
      <c r="E1664" s="321" t="s">
        <v>1455</v>
      </c>
    </row>
    <row r="1665" spans="1:5" x14ac:dyDescent="0.2">
      <c r="A1665" s="348" t="s">
        <v>2272</v>
      </c>
      <c r="B1665" s="350" t="s">
        <v>2273</v>
      </c>
      <c r="C1665" s="351"/>
      <c r="D1665" s="354" t="s">
        <v>62</v>
      </c>
      <c r="E1665" s="322" t="s">
        <v>1454</v>
      </c>
    </row>
    <row r="1666" spans="1:5" x14ac:dyDescent="0.2">
      <c r="A1666" s="349"/>
      <c r="B1666" s="352"/>
      <c r="C1666" s="353"/>
      <c r="D1666" s="355"/>
      <c r="E1666" s="323" t="s">
        <v>1455</v>
      </c>
    </row>
    <row r="1667" spans="1:5" x14ac:dyDescent="0.2">
      <c r="A1667" s="356" t="s">
        <v>2274</v>
      </c>
      <c r="B1667" s="358" t="s">
        <v>2273</v>
      </c>
      <c r="C1667" s="359"/>
      <c r="D1667" s="362" t="s">
        <v>62</v>
      </c>
      <c r="E1667" s="320" t="s">
        <v>1454</v>
      </c>
    </row>
    <row r="1668" spans="1:5" x14ac:dyDescent="0.2">
      <c r="A1668" s="364"/>
      <c r="B1668" s="365"/>
      <c r="C1668" s="366"/>
      <c r="D1668" s="367"/>
      <c r="E1668" s="321" t="s">
        <v>1455</v>
      </c>
    </row>
    <row r="1669" spans="1:5" x14ac:dyDescent="0.2">
      <c r="A1669" s="348" t="s">
        <v>2275</v>
      </c>
      <c r="B1669" s="350" t="s">
        <v>2273</v>
      </c>
      <c r="C1669" s="351"/>
      <c r="D1669" s="354" t="s">
        <v>62</v>
      </c>
      <c r="E1669" s="322" t="s">
        <v>1454</v>
      </c>
    </row>
    <row r="1670" spans="1:5" x14ac:dyDescent="0.2">
      <c r="A1670" s="349"/>
      <c r="B1670" s="352"/>
      <c r="C1670" s="353"/>
      <c r="D1670" s="355"/>
      <c r="E1670" s="323" t="s">
        <v>1455</v>
      </c>
    </row>
    <row r="1671" spans="1:5" x14ac:dyDescent="0.2">
      <c r="A1671" s="356" t="s">
        <v>2276</v>
      </c>
      <c r="B1671" s="358" t="s">
        <v>2273</v>
      </c>
      <c r="C1671" s="359"/>
      <c r="D1671" s="362" t="s">
        <v>62</v>
      </c>
      <c r="E1671" s="320" t="s">
        <v>1454</v>
      </c>
    </row>
    <row r="1672" spans="1:5" x14ac:dyDescent="0.2">
      <c r="A1672" s="364"/>
      <c r="B1672" s="365"/>
      <c r="C1672" s="366"/>
      <c r="D1672" s="367"/>
      <c r="E1672" s="321" t="s">
        <v>1455</v>
      </c>
    </row>
    <row r="1673" spans="1:5" x14ac:dyDescent="0.2">
      <c r="A1673" s="348" t="s">
        <v>2277</v>
      </c>
      <c r="B1673" s="350" t="s">
        <v>2273</v>
      </c>
      <c r="C1673" s="351"/>
      <c r="D1673" s="354" t="s">
        <v>62</v>
      </c>
      <c r="E1673" s="322" t="s">
        <v>1454</v>
      </c>
    </row>
    <row r="1674" spans="1:5" x14ac:dyDescent="0.2">
      <c r="A1674" s="349"/>
      <c r="B1674" s="352"/>
      <c r="C1674" s="353"/>
      <c r="D1674" s="355"/>
      <c r="E1674" s="323" t="s">
        <v>1455</v>
      </c>
    </row>
    <row r="1675" spans="1:5" x14ac:dyDescent="0.2">
      <c r="A1675" s="356" t="s">
        <v>2278</v>
      </c>
      <c r="B1675" s="358" t="s">
        <v>2279</v>
      </c>
      <c r="C1675" s="359"/>
      <c r="D1675" s="362" t="s">
        <v>62</v>
      </c>
      <c r="E1675" s="320" t="s">
        <v>1454</v>
      </c>
    </row>
    <row r="1676" spans="1:5" x14ac:dyDescent="0.2">
      <c r="A1676" s="364"/>
      <c r="B1676" s="365"/>
      <c r="C1676" s="366"/>
      <c r="D1676" s="367"/>
      <c r="E1676" s="321" t="s">
        <v>1455</v>
      </c>
    </row>
    <row r="1677" spans="1:5" x14ac:dyDescent="0.2">
      <c r="A1677" s="348" t="s">
        <v>2280</v>
      </c>
      <c r="B1677" s="350" t="s">
        <v>2273</v>
      </c>
      <c r="C1677" s="351"/>
      <c r="D1677" s="354" t="s">
        <v>62</v>
      </c>
      <c r="E1677" s="322" t="s">
        <v>1454</v>
      </c>
    </row>
    <row r="1678" spans="1:5" x14ac:dyDescent="0.2">
      <c r="A1678" s="349"/>
      <c r="B1678" s="352"/>
      <c r="C1678" s="353"/>
      <c r="D1678" s="355"/>
      <c r="E1678" s="323" t="s">
        <v>1455</v>
      </c>
    </row>
    <row r="1679" spans="1:5" x14ac:dyDescent="0.2">
      <c r="A1679" s="356" t="s">
        <v>2281</v>
      </c>
      <c r="B1679" s="358" t="s">
        <v>2273</v>
      </c>
      <c r="C1679" s="359"/>
      <c r="D1679" s="362" t="s">
        <v>62</v>
      </c>
      <c r="E1679" s="320" t="s">
        <v>1454</v>
      </c>
    </row>
    <row r="1680" spans="1:5" x14ac:dyDescent="0.2">
      <c r="A1680" s="364"/>
      <c r="B1680" s="365"/>
      <c r="C1680" s="366"/>
      <c r="D1680" s="367"/>
      <c r="E1680" s="321" t="s">
        <v>1455</v>
      </c>
    </row>
    <row r="1681" spans="1:5" x14ac:dyDescent="0.2">
      <c r="A1681" s="348" t="s">
        <v>2282</v>
      </c>
      <c r="B1681" s="350" t="s">
        <v>2279</v>
      </c>
      <c r="C1681" s="351"/>
      <c r="D1681" s="354" t="s">
        <v>62</v>
      </c>
      <c r="E1681" s="322" t="s">
        <v>1454</v>
      </c>
    </row>
    <row r="1682" spans="1:5" x14ac:dyDescent="0.2">
      <c r="A1682" s="349"/>
      <c r="B1682" s="352"/>
      <c r="C1682" s="353"/>
      <c r="D1682" s="355"/>
      <c r="E1682" s="323" t="s">
        <v>1455</v>
      </c>
    </row>
    <row r="1683" spans="1:5" x14ac:dyDescent="0.2">
      <c r="A1683" s="356" t="s">
        <v>2283</v>
      </c>
      <c r="B1683" s="358" t="s">
        <v>2279</v>
      </c>
      <c r="C1683" s="359"/>
      <c r="D1683" s="362" t="s">
        <v>62</v>
      </c>
      <c r="E1683" s="320" t="s">
        <v>1454</v>
      </c>
    </row>
    <row r="1684" spans="1:5" x14ac:dyDescent="0.2">
      <c r="A1684" s="364"/>
      <c r="B1684" s="365"/>
      <c r="C1684" s="366"/>
      <c r="D1684" s="367"/>
      <c r="E1684" s="321" t="s">
        <v>1455</v>
      </c>
    </row>
    <row r="1685" spans="1:5" x14ac:dyDescent="0.2">
      <c r="A1685" s="348" t="s">
        <v>2284</v>
      </c>
      <c r="B1685" s="350" t="s">
        <v>2273</v>
      </c>
      <c r="C1685" s="351"/>
      <c r="D1685" s="354" t="s">
        <v>62</v>
      </c>
      <c r="E1685" s="322" t="s">
        <v>1454</v>
      </c>
    </row>
    <row r="1686" spans="1:5" x14ac:dyDescent="0.2">
      <c r="A1686" s="349"/>
      <c r="B1686" s="352"/>
      <c r="C1686" s="353"/>
      <c r="D1686" s="355"/>
      <c r="E1686" s="323" t="s">
        <v>1455</v>
      </c>
    </row>
    <row r="1687" spans="1:5" x14ac:dyDescent="0.2">
      <c r="A1687" s="356" t="s">
        <v>2285</v>
      </c>
      <c r="B1687" s="358" t="s">
        <v>2273</v>
      </c>
      <c r="C1687" s="359"/>
      <c r="D1687" s="362" t="s">
        <v>62</v>
      </c>
      <c r="E1687" s="320" t="s">
        <v>1454</v>
      </c>
    </row>
    <row r="1688" spans="1:5" x14ac:dyDescent="0.2">
      <c r="A1688" s="364"/>
      <c r="B1688" s="365"/>
      <c r="C1688" s="366"/>
      <c r="D1688" s="367"/>
      <c r="E1688" s="321" t="s">
        <v>1455</v>
      </c>
    </row>
    <row r="1689" spans="1:5" x14ac:dyDescent="0.2">
      <c r="A1689" s="348" t="s">
        <v>2286</v>
      </c>
      <c r="B1689" s="350" t="s">
        <v>2273</v>
      </c>
      <c r="C1689" s="351"/>
      <c r="D1689" s="354" t="s">
        <v>62</v>
      </c>
      <c r="E1689" s="322" t="s">
        <v>1454</v>
      </c>
    </row>
    <row r="1690" spans="1:5" x14ac:dyDescent="0.2">
      <c r="A1690" s="349"/>
      <c r="B1690" s="352"/>
      <c r="C1690" s="353"/>
      <c r="D1690" s="355"/>
      <c r="E1690" s="323" t="s">
        <v>1455</v>
      </c>
    </row>
    <row r="1691" spans="1:5" x14ac:dyDescent="0.2">
      <c r="A1691" s="356" t="s">
        <v>2287</v>
      </c>
      <c r="B1691" s="358" t="s">
        <v>2279</v>
      </c>
      <c r="C1691" s="359"/>
      <c r="D1691" s="362" t="s">
        <v>62</v>
      </c>
      <c r="E1691" s="320" t="s">
        <v>1454</v>
      </c>
    </row>
    <row r="1692" spans="1:5" x14ac:dyDescent="0.2">
      <c r="A1692" s="364"/>
      <c r="B1692" s="365"/>
      <c r="C1692" s="366"/>
      <c r="D1692" s="367"/>
      <c r="E1692" s="321" t="s">
        <v>1455</v>
      </c>
    </row>
    <row r="1693" spans="1:5" x14ac:dyDescent="0.2">
      <c r="A1693" s="348" t="s">
        <v>2288</v>
      </c>
      <c r="B1693" s="350" t="s">
        <v>2273</v>
      </c>
      <c r="C1693" s="351"/>
      <c r="D1693" s="354" t="s">
        <v>62</v>
      </c>
      <c r="E1693" s="322" t="s">
        <v>1454</v>
      </c>
    </row>
    <row r="1694" spans="1:5" x14ac:dyDescent="0.2">
      <c r="A1694" s="349"/>
      <c r="B1694" s="352"/>
      <c r="C1694" s="353"/>
      <c r="D1694" s="355"/>
      <c r="E1694" s="323" t="s">
        <v>1455</v>
      </c>
    </row>
    <row r="1695" spans="1:5" x14ac:dyDescent="0.2">
      <c r="A1695" s="356" t="s">
        <v>2289</v>
      </c>
      <c r="B1695" s="358" t="s">
        <v>2273</v>
      </c>
      <c r="C1695" s="359"/>
      <c r="D1695" s="362" t="s">
        <v>62</v>
      </c>
      <c r="E1695" s="320" t="s">
        <v>1454</v>
      </c>
    </row>
    <row r="1696" spans="1:5" x14ac:dyDescent="0.2">
      <c r="A1696" s="364"/>
      <c r="B1696" s="365"/>
      <c r="C1696" s="366"/>
      <c r="D1696" s="367"/>
      <c r="E1696" s="321" t="s">
        <v>1455</v>
      </c>
    </row>
    <row r="1697" spans="1:5" x14ac:dyDescent="0.2">
      <c r="A1697" s="348" t="s">
        <v>2290</v>
      </c>
      <c r="B1697" s="350" t="s">
        <v>2273</v>
      </c>
      <c r="C1697" s="351"/>
      <c r="D1697" s="354" t="s">
        <v>62</v>
      </c>
      <c r="E1697" s="322" t="s">
        <v>1454</v>
      </c>
    </row>
    <row r="1698" spans="1:5" x14ac:dyDescent="0.2">
      <c r="A1698" s="349"/>
      <c r="B1698" s="352"/>
      <c r="C1698" s="353"/>
      <c r="D1698" s="355"/>
      <c r="E1698" s="323" t="s">
        <v>1455</v>
      </c>
    </row>
    <row r="1699" spans="1:5" x14ac:dyDescent="0.2">
      <c r="A1699" s="356" t="s">
        <v>2291</v>
      </c>
      <c r="B1699" s="358" t="s">
        <v>2273</v>
      </c>
      <c r="C1699" s="359"/>
      <c r="D1699" s="362" t="s">
        <v>62</v>
      </c>
      <c r="E1699" s="320" t="s">
        <v>1454</v>
      </c>
    </row>
    <row r="1700" spans="1:5" x14ac:dyDescent="0.2">
      <c r="A1700" s="364"/>
      <c r="B1700" s="365"/>
      <c r="C1700" s="366"/>
      <c r="D1700" s="367"/>
      <c r="E1700" s="321" t="s">
        <v>1455</v>
      </c>
    </row>
    <row r="1701" spans="1:5" x14ac:dyDescent="0.2">
      <c r="A1701" s="348" t="s">
        <v>2292</v>
      </c>
      <c r="B1701" s="350" t="s">
        <v>2273</v>
      </c>
      <c r="C1701" s="351"/>
      <c r="D1701" s="354" t="s">
        <v>62</v>
      </c>
      <c r="E1701" s="322" t="s">
        <v>1454</v>
      </c>
    </row>
    <row r="1702" spans="1:5" x14ac:dyDescent="0.2">
      <c r="A1702" s="349"/>
      <c r="B1702" s="352"/>
      <c r="C1702" s="353"/>
      <c r="D1702" s="355"/>
      <c r="E1702" s="323" t="s">
        <v>1455</v>
      </c>
    </row>
    <row r="1703" spans="1:5" x14ac:dyDescent="0.2">
      <c r="A1703" s="356" t="s">
        <v>2293</v>
      </c>
      <c r="B1703" s="358" t="s">
        <v>2273</v>
      </c>
      <c r="C1703" s="359"/>
      <c r="D1703" s="362" t="s">
        <v>62</v>
      </c>
      <c r="E1703" s="320" t="s">
        <v>1454</v>
      </c>
    </row>
    <row r="1704" spans="1:5" x14ac:dyDescent="0.2">
      <c r="A1704" s="364"/>
      <c r="B1704" s="365"/>
      <c r="C1704" s="366"/>
      <c r="D1704" s="367"/>
      <c r="E1704" s="321" t="s">
        <v>1455</v>
      </c>
    </row>
    <row r="1705" spans="1:5" x14ac:dyDescent="0.2">
      <c r="A1705" s="348" t="s">
        <v>2294</v>
      </c>
      <c r="B1705" s="350" t="s">
        <v>2295</v>
      </c>
      <c r="C1705" s="351"/>
      <c r="D1705" s="354" t="s">
        <v>62</v>
      </c>
      <c r="E1705" s="322" t="s">
        <v>1454</v>
      </c>
    </row>
    <row r="1706" spans="1:5" x14ac:dyDescent="0.2">
      <c r="A1706" s="349"/>
      <c r="B1706" s="352"/>
      <c r="C1706" s="353"/>
      <c r="D1706" s="355"/>
      <c r="E1706" s="323" t="s">
        <v>1455</v>
      </c>
    </row>
    <row r="1707" spans="1:5" x14ac:dyDescent="0.2">
      <c r="A1707" s="356" t="s">
        <v>2296</v>
      </c>
      <c r="B1707" s="358" t="s">
        <v>2295</v>
      </c>
      <c r="C1707" s="359"/>
      <c r="D1707" s="362" t="s">
        <v>62</v>
      </c>
      <c r="E1707" s="320" t="s">
        <v>1454</v>
      </c>
    </row>
    <row r="1708" spans="1:5" x14ac:dyDescent="0.2">
      <c r="A1708" s="364"/>
      <c r="B1708" s="365"/>
      <c r="C1708" s="366"/>
      <c r="D1708" s="367"/>
      <c r="E1708" s="321" t="s">
        <v>1455</v>
      </c>
    </row>
    <row r="1709" spans="1:5" x14ac:dyDescent="0.2">
      <c r="A1709" s="348" t="s">
        <v>2297</v>
      </c>
      <c r="B1709" s="350" t="s">
        <v>2295</v>
      </c>
      <c r="C1709" s="351"/>
      <c r="D1709" s="354" t="s">
        <v>62</v>
      </c>
      <c r="E1709" s="322" t="s">
        <v>1454</v>
      </c>
    </row>
    <row r="1710" spans="1:5" x14ac:dyDescent="0.2">
      <c r="A1710" s="349"/>
      <c r="B1710" s="352"/>
      <c r="C1710" s="353"/>
      <c r="D1710" s="355"/>
      <c r="E1710" s="323" t="s">
        <v>1455</v>
      </c>
    </row>
    <row r="1711" spans="1:5" x14ac:dyDescent="0.2">
      <c r="A1711" s="356" t="s">
        <v>2298</v>
      </c>
      <c r="B1711" s="358" t="s">
        <v>2295</v>
      </c>
      <c r="C1711" s="359"/>
      <c r="D1711" s="362" t="s">
        <v>62</v>
      </c>
      <c r="E1711" s="320" t="s">
        <v>1454</v>
      </c>
    </row>
    <row r="1712" spans="1:5" x14ac:dyDescent="0.2">
      <c r="A1712" s="364"/>
      <c r="B1712" s="365"/>
      <c r="C1712" s="366"/>
      <c r="D1712" s="367"/>
      <c r="E1712" s="321" t="s">
        <v>1455</v>
      </c>
    </row>
    <row r="1713" spans="1:5" x14ac:dyDescent="0.2">
      <c r="A1713" s="348" t="s">
        <v>2299</v>
      </c>
      <c r="B1713" s="350" t="s">
        <v>2295</v>
      </c>
      <c r="C1713" s="351"/>
      <c r="D1713" s="354" t="s">
        <v>62</v>
      </c>
      <c r="E1713" s="322" t="s">
        <v>1454</v>
      </c>
    </row>
    <row r="1714" spans="1:5" x14ac:dyDescent="0.2">
      <c r="A1714" s="349"/>
      <c r="B1714" s="352"/>
      <c r="C1714" s="353"/>
      <c r="D1714" s="355"/>
      <c r="E1714" s="323" t="s">
        <v>1455</v>
      </c>
    </row>
    <row r="1715" spans="1:5" x14ac:dyDescent="0.2">
      <c r="A1715" s="356" t="s">
        <v>2300</v>
      </c>
      <c r="B1715" s="358" t="s">
        <v>2295</v>
      </c>
      <c r="C1715" s="359"/>
      <c r="D1715" s="362" t="s">
        <v>62</v>
      </c>
      <c r="E1715" s="320" t="s">
        <v>1454</v>
      </c>
    </row>
    <row r="1716" spans="1:5" x14ac:dyDescent="0.2">
      <c r="A1716" s="364"/>
      <c r="B1716" s="365"/>
      <c r="C1716" s="366"/>
      <c r="D1716" s="367"/>
      <c r="E1716" s="321" t="s">
        <v>1455</v>
      </c>
    </row>
    <row r="1717" spans="1:5" x14ac:dyDescent="0.2">
      <c r="A1717" s="348" t="s">
        <v>2301</v>
      </c>
      <c r="B1717" s="350" t="s">
        <v>2295</v>
      </c>
      <c r="C1717" s="351"/>
      <c r="D1717" s="354" t="s">
        <v>62</v>
      </c>
      <c r="E1717" s="322" t="s">
        <v>1454</v>
      </c>
    </row>
    <row r="1718" spans="1:5" x14ac:dyDescent="0.2">
      <c r="A1718" s="349"/>
      <c r="B1718" s="352"/>
      <c r="C1718" s="353"/>
      <c r="D1718" s="355"/>
      <c r="E1718" s="323" t="s">
        <v>1455</v>
      </c>
    </row>
    <row r="1719" spans="1:5" x14ac:dyDescent="0.2">
      <c r="A1719" s="356" t="s">
        <v>2263</v>
      </c>
      <c r="B1719" s="358" t="s">
        <v>2295</v>
      </c>
      <c r="C1719" s="359"/>
      <c r="D1719" s="362" t="s">
        <v>62</v>
      </c>
      <c r="E1719" s="320" t="s">
        <v>1454</v>
      </c>
    </row>
    <row r="1720" spans="1:5" x14ac:dyDescent="0.2">
      <c r="A1720" s="364"/>
      <c r="B1720" s="365"/>
      <c r="C1720" s="366"/>
      <c r="D1720" s="367"/>
      <c r="E1720" s="321" t="s">
        <v>1455</v>
      </c>
    </row>
    <row r="1721" spans="1:5" x14ac:dyDescent="0.2">
      <c r="A1721" s="348" t="s">
        <v>2302</v>
      </c>
      <c r="B1721" s="350" t="s">
        <v>2303</v>
      </c>
      <c r="C1721" s="351"/>
      <c r="D1721" s="354" t="s">
        <v>62</v>
      </c>
      <c r="E1721" s="322" t="s">
        <v>1454</v>
      </c>
    </row>
    <row r="1722" spans="1:5" x14ac:dyDescent="0.2">
      <c r="A1722" s="349"/>
      <c r="B1722" s="352"/>
      <c r="C1722" s="353"/>
      <c r="D1722" s="355"/>
      <c r="E1722" s="323" t="s">
        <v>1455</v>
      </c>
    </row>
    <row r="1723" spans="1:5" x14ac:dyDescent="0.2">
      <c r="A1723" s="356" t="s">
        <v>2304</v>
      </c>
      <c r="B1723" s="358" t="s">
        <v>2303</v>
      </c>
      <c r="C1723" s="359"/>
      <c r="D1723" s="362" t="s">
        <v>62</v>
      </c>
      <c r="E1723" s="320" t="s">
        <v>1454</v>
      </c>
    </row>
    <row r="1724" spans="1:5" x14ac:dyDescent="0.2">
      <c r="A1724" s="364"/>
      <c r="B1724" s="365"/>
      <c r="C1724" s="366"/>
      <c r="D1724" s="367"/>
      <c r="E1724" s="321" t="s">
        <v>1455</v>
      </c>
    </row>
    <row r="1725" spans="1:5" x14ac:dyDescent="0.2">
      <c r="A1725" s="348" t="s">
        <v>2305</v>
      </c>
      <c r="B1725" s="350" t="s">
        <v>2303</v>
      </c>
      <c r="C1725" s="351"/>
      <c r="D1725" s="354" t="s">
        <v>62</v>
      </c>
      <c r="E1725" s="322" t="s">
        <v>1454</v>
      </c>
    </row>
    <row r="1726" spans="1:5" x14ac:dyDescent="0.2">
      <c r="A1726" s="349"/>
      <c r="B1726" s="352"/>
      <c r="C1726" s="353"/>
      <c r="D1726" s="355"/>
      <c r="E1726" s="323" t="s">
        <v>1455</v>
      </c>
    </row>
    <row r="1727" spans="1:5" x14ac:dyDescent="0.2">
      <c r="A1727" s="356" t="s">
        <v>2306</v>
      </c>
      <c r="B1727" s="358" t="s">
        <v>2303</v>
      </c>
      <c r="C1727" s="359"/>
      <c r="D1727" s="362" t="s">
        <v>62</v>
      </c>
      <c r="E1727" s="320" t="s">
        <v>1454</v>
      </c>
    </row>
    <row r="1728" spans="1:5" x14ac:dyDescent="0.2">
      <c r="A1728" s="364"/>
      <c r="B1728" s="365"/>
      <c r="C1728" s="366"/>
      <c r="D1728" s="367"/>
      <c r="E1728" s="321" t="s">
        <v>1455</v>
      </c>
    </row>
    <row r="1729" spans="1:5" x14ac:dyDescent="0.2">
      <c r="A1729" s="348" t="s">
        <v>2307</v>
      </c>
      <c r="B1729" s="350" t="s">
        <v>2303</v>
      </c>
      <c r="C1729" s="351"/>
      <c r="D1729" s="354" t="s">
        <v>62</v>
      </c>
      <c r="E1729" s="322" t="s">
        <v>1454</v>
      </c>
    </row>
    <row r="1730" spans="1:5" x14ac:dyDescent="0.2">
      <c r="A1730" s="349"/>
      <c r="B1730" s="352"/>
      <c r="C1730" s="353"/>
      <c r="D1730" s="355"/>
      <c r="E1730" s="323" t="s">
        <v>1455</v>
      </c>
    </row>
    <row r="1731" spans="1:5" x14ac:dyDescent="0.2">
      <c r="A1731" s="356" t="s">
        <v>2308</v>
      </c>
      <c r="B1731" s="358" t="s">
        <v>2303</v>
      </c>
      <c r="C1731" s="359"/>
      <c r="D1731" s="362" t="s">
        <v>62</v>
      </c>
      <c r="E1731" s="320" t="s">
        <v>1454</v>
      </c>
    </row>
    <row r="1732" spans="1:5" x14ac:dyDescent="0.2">
      <c r="A1732" s="364"/>
      <c r="B1732" s="365"/>
      <c r="C1732" s="366"/>
      <c r="D1732" s="367"/>
      <c r="E1732" s="321" t="s">
        <v>1455</v>
      </c>
    </row>
    <row r="1733" spans="1:5" x14ac:dyDescent="0.2">
      <c r="A1733" s="348" t="s">
        <v>2309</v>
      </c>
      <c r="B1733" s="350" t="s">
        <v>2303</v>
      </c>
      <c r="C1733" s="351"/>
      <c r="D1733" s="354" t="s">
        <v>62</v>
      </c>
      <c r="E1733" s="322" t="s">
        <v>1454</v>
      </c>
    </row>
    <row r="1734" spans="1:5" x14ac:dyDescent="0.2">
      <c r="A1734" s="349"/>
      <c r="B1734" s="352"/>
      <c r="C1734" s="353"/>
      <c r="D1734" s="355"/>
      <c r="E1734" s="323" t="s">
        <v>1455</v>
      </c>
    </row>
    <row r="1735" spans="1:5" x14ac:dyDescent="0.2">
      <c r="A1735" s="356" t="s">
        <v>2310</v>
      </c>
      <c r="B1735" s="358" t="s">
        <v>2303</v>
      </c>
      <c r="C1735" s="359"/>
      <c r="D1735" s="362" t="s">
        <v>62</v>
      </c>
      <c r="E1735" s="320" t="s">
        <v>1454</v>
      </c>
    </row>
    <row r="1736" spans="1:5" x14ac:dyDescent="0.2">
      <c r="A1736" s="364"/>
      <c r="B1736" s="365"/>
      <c r="C1736" s="366"/>
      <c r="D1736" s="367"/>
      <c r="E1736" s="321" t="s">
        <v>1455</v>
      </c>
    </row>
    <row r="1737" spans="1:5" x14ac:dyDescent="0.2">
      <c r="A1737" s="348" t="s">
        <v>2311</v>
      </c>
      <c r="B1737" s="350" t="s">
        <v>2303</v>
      </c>
      <c r="C1737" s="351"/>
      <c r="D1737" s="354" t="s">
        <v>62</v>
      </c>
      <c r="E1737" s="322" t="s">
        <v>1454</v>
      </c>
    </row>
    <row r="1738" spans="1:5" x14ac:dyDescent="0.2">
      <c r="A1738" s="349"/>
      <c r="B1738" s="352"/>
      <c r="C1738" s="353"/>
      <c r="D1738" s="355"/>
      <c r="E1738" s="323" t="s">
        <v>1455</v>
      </c>
    </row>
    <row r="1739" spans="1:5" x14ac:dyDescent="0.2">
      <c r="A1739" s="356" t="s">
        <v>2312</v>
      </c>
      <c r="B1739" s="358" t="s">
        <v>2303</v>
      </c>
      <c r="C1739" s="359"/>
      <c r="D1739" s="362" t="s">
        <v>62</v>
      </c>
      <c r="E1739" s="320" t="s">
        <v>1454</v>
      </c>
    </row>
    <row r="1740" spans="1:5" x14ac:dyDescent="0.2">
      <c r="A1740" s="364"/>
      <c r="B1740" s="365"/>
      <c r="C1740" s="366"/>
      <c r="D1740" s="367"/>
      <c r="E1740" s="321" t="s">
        <v>1455</v>
      </c>
    </row>
    <row r="1741" spans="1:5" x14ac:dyDescent="0.2">
      <c r="A1741" s="348" t="s">
        <v>2313</v>
      </c>
      <c r="B1741" s="350" t="s">
        <v>2303</v>
      </c>
      <c r="C1741" s="351"/>
      <c r="D1741" s="354" t="s">
        <v>62</v>
      </c>
      <c r="E1741" s="322" t="s">
        <v>1454</v>
      </c>
    </row>
    <row r="1742" spans="1:5" x14ac:dyDescent="0.2">
      <c r="A1742" s="349"/>
      <c r="B1742" s="352"/>
      <c r="C1742" s="353"/>
      <c r="D1742" s="355"/>
      <c r="E1742" s="323" t="s">
        <v>1455</v>
      </c>
    </row>
    <row r="1743" spans="1:5" x14ac:dyDescent="0.2">
      <c r="A1743" s="356" t="s">
        <v>2314</v>
      </c>
      <c r="B1743" s="358" t="s">
        <v>2303</v>
      </c>
      <c r="C1743" s="359"/>
      <c r="D1743" s="362" t="s">
        <v>62</v>
      </c>
      <c r="E1743" s="320" t="s">
        <v>1454</v>
      </c>
    </row>
    <row r="1744" spans="1:5" x14ac:dyDescent="0.2">
      <c r="A1744" s="364"/>
      <c r="B1744" s="365"/>
      <c r="C1744" s="366"/>
      <c r="D1744" s="367"/>
      <c r="E1744" s="321" t="s">
        <v>1455</v>
      </c>
    </row>
    <row r="1745" spans="1:5" x14ac:dyDescent="0.2">
      <c r="A1745" s="348" t="s">
        <v>2315</v>
      </c>
      <c r="B1745" s="350" t="s">
        <v>2303</v>
      </c>
      <c r="C1745" s="351"/>
      <c r="D1745" s="354" t="s">
        <v>62</v>
      </c>
      <c r="E1745" s="322" t="s">
        <v>1454</v>
      </c>
    </row>
    <row r="1746" spans="1:5" x14ac:dyDescent="0.2">
      <c r="A1746" s="349"/>
      <c r="B1746" s="352"/>
      <c r="C1746" s="353"/>
      <c r="D1746" s="355"/>
      <c r="E1746" s="323" t="s">
        <v>1455</v>
      </c>
    </row>
    <row r="1747" spans="1:5" x14ac:dyDescent="0.2">
      <c r="A1747" s="356" t="s">
        <v>2316</v>
      </c>
      <c r="B1747" s="358" t="s">
        <v>2317</v>
      </c>
      <c r="C1747" s="359"/>
      <c r="D1747" s="362" t="s">
        <v>62</v>
      </c>
      <c r="E1747" s="320" t="s">
        <v>1454</v>
      </c>
    </row>
    <row r="1748" spans="1:5" x14ac:dyDescent="0.2">
      <c r="A1748" s="364"/>
      <c r="B1748" s="365"/>
      <c r="C1748" s="366"/>
      <c r="D1748" s="367"/>
      <c r="E1748" s="321" t="s">
        <v>1455</v>
      </c>
    </row>
    <row r="1749" spans="1:5" x14ac:dyDescent="0.2">
      <c r="A1749" s="348" t="s">
        <v>2318</v>
      </c>
      <c r="B1749" s="350" t="s">
        <v>2317</v>
      </c>
      <c r="C1749" s="351"/>
      <c r="D1749" s="354" t="s">
        <v>62</v>
      </c>
      <c r="E1749" s="322" t="s">
        <v>1454</v>
      </c>
    </row>
    <row r="1750" spans="1:5" x14ac:dyDescent="0.2">
      <c r="A1750" s="349"/>
      <c r="B1750" s="352"/>
      <c r="C1750" s="353"/>
      <c r="D1750" s="355"/>
      <c r="E1750" s="323" t="s">
        <v>1455</v>
      </c>
    </row>
    <row r="1751" spans="1:5" x14ac:dyDescent="0.2">
      <c r="A1751" s="356" t="s">
        <v>2319</v>
      </c>
      <c r="B1751" s="358" t="s">
        <v>2317</v>
      </c>
      <c r="C1751" s="359"/>
      <c r="D1751" s="362" t="s">
        <v>62</v>
      </c>
      <c r="E1751" s="320" t="s">
        <v>1454</v>
      </c>
    </row>
    <row r="1752" spans="1:5" x14ac:dyDescent="0.2">
      <c r="A1752" s="364"/>
      <c r="B1752" s="365"/>
      <c r="C1752" s="366"/>
      <c r="D1752" s="367"/>
      <c r="E1752" s="321" t="s">
        <v>1455</v>
      </c>
    </row>
    <row r="1753" spans="1:5" x14ac:dyDescent="0.2">
      <c r="A1753" s="348" t="s">
        <v>2320</v>
      </c>
      <c r="B1753" s="350" t="s">
        <v>2317</v>
      </c>
      <c r="C1753" s="351"/>
      <c r="D1753" s="354" t="s">
        <v>62</v>
      </c>
      <c r="E1753" s="322" t="s">
        <v>1454</v>
      </c>
    </row>
    <row r="1754" spans="1:5" x14ac:dyDescent="0.2">
      <c r="A1754" s="349"/>
      <c r="B1754" s="352"/>
      <c r="C1754" s="353"/>
      <c r="D1754" s="355"/>
      <c r="E1754" s="323" t="s">
        <v>1455</v>
      </c>
    </row>
    <row r="1755" spans="1:5" x14ac:dyDescent="0.2">
      <c r="A1755" s="356" t="s">
        <v>2321</v>
      </c>
      <c r="B1755" s="358" t="s">
        <v>2317</v>
      </c>
      <c r="C1755" s="359"/>
      <c r="D1755" s="362" t="s">
        <v>62</v>
      </c>
      <c r="E1755" s="320" t="s">
        <v>1454</v>
      </c>
    </row>
    <row r="1756" spans="1:5" x14ac:dyDescent="0.2">
      <c r="A1756" s="364"/>
      <c r="B1756" s="365"/>
      <c r="C1756" s="366"/>
      <c r="D1756" s="367"/>
      <c r="E1756" s="321" t="s">
        <v>1455</v>
      </c>
    </row>
    <row r="1757" spans="1:5" x14ac:dyDescent="0.2">
      <c r="A1757" s="348" t="s">
        <v>2322</v>
      </c>
      <c r="B1757" s="350" t="s">
        <v>2323</v>
      </c>
      <c r="C1757" s="351"/>
      <c r="D1757" s="354" t="s">
        <v>62</v>
      </c>
      <c r="E1757" s="322" t="s">
        <v>1454</v>
      </c>
    </row>
    <row r="1758" spans="1:5" x14ac:dyDescent="0.2">
      <c r="A1758" s="349"/>
      <c r="B1758" s="352"/>
      <c r="C1758" s="353"/>
      <c r="D1758" s="355"/>
      <c r="E1758" s="323" t="s">
        <v>1455</v>
      </c>
    </row>
    <row r="1759" spans="1:5" x14ac:dyDescent="0.2">
      <c r="A1759" s="356" t="s">
        <v>2324</v>
      </c>
      <c r="B1759" s="358" t="s">
        <v>2323</v>
      </c>
      <c r="C1759" s="359"/>
      <c r="D1759" s="362" t="s">
        <v>62</v>
      </c>
      <c r="E1759" s="320" t="s">
        <v>1454</v>
      </c>
    </row>
    <row r="1760" spans="1:5" x14ac:dyDescent="0.2">
      <c r="A1760" s="364"/>
      <c r="B1760" s="365"/>
      <c r="C1760" s="366"/>
      <c r="D1760" s="367"/>
      <c r="E1760" s="321" t="s">
        <v>1455</v>
      </c>
    </row>
    <row r="1761" spans="1:5" x14ac:dyDescent="0.2">
      <c r="A1761" s="348" t="s">
        <v>2325</v>
      </c>
      <c r="B1761" s="350" t="s">
        <v>2323</v>
      </c>
      <c r="C1761" s="351"/>
      <c r="D1761" s="354" t="s">
        <v>62</v>
      </c>
      <c r="E1761" s="322" t="s">
        <v>1454</v>
      </c>
    </row>
    <row r="1762" spans="1:5" x14ac:dyDescent="0.2">
      <c r="A1762" s="349"/>
      <c r="B1762" s="352"/>
      <c r="C1762" s="353"/>
      <c r="D1762" s="355"/>
      <c r="E1762" s="323" t="s">
        <v>1455</v>
      </c>
    </row>
    <row r="1763" spans="1:5" x14ac:dyDescent="0.2">
      <c r="A1763" s="356" t="s">
        <v>2326</v>
      </c>
      <c r="B1763" s="358" t="s">
        <v>2323</v>
      </c>
      <c r="C1763" s="359"/>
      <c r="D1763" s="362" t="s">
        <v>62</v>
      </c>
      <c r="E1763" s="320" t="s">
        <v>1454</v>
      </c>
    </row>
    <row r="1764" spans="1:5" x14ac:dyDescent="0.2">
      <c r="A1764" s="364"/>
      <c r="B1764" s="365"/>
      <c r="C1764" s="366"/>
      <c r="D1764" s="367"/>
      <c r="E1764" s="321" t="s">
        <v>1455</v>
      </c>
    </row>
    <row r="1765" spans="1:5" x14ac:dyDescent="0.2">
      <c r="A1765" s="348" t="s">
        <v>2327</v>
      </c>
      <c r="B1765" s="350" t="s">
        <v>2328</v>
      </c>
      <c r="C1765" s="351"/>
      <c r="D1765" s="354" t="s">
        <v>62</v>
      </c>
      <c r="E1765" s="322" t="s">
        <v>1454</v>
      </c>
    </row>
    <row r="1766" spans="1:5" x14ac:dyDescent="0.2">
      <c r="A1766" s="349"/>
      <c r="B1766" s="352"/>
      <c r="C1766" s="353"/>
      <c r="D1766" s="355"/>
      <c r="E1766" s="323" t="s">
        <v>1455</v>
      </c>
    </row>
    <row r="1767" spans="1:5" x14ac:dyDescent="0.2">
      <c r="A1767" s="356" t="s">
        <v>2329</v>
      </c>
      <c r="B1767" s="358" t="s">
        <v>2328</v>
      </c>
      <c r="C1767" s="359"/>
      <c r="D1767" s="362" t="s">
        <v>62</v>
      </c>
      <c r="E1767" s="320" t="s">
        <v>1454</v>
      </c>
    </row>
    <row r="1768" spans="1:5" x14ac:dyDescent="0.2">
      <c r="A1768" s="364"/>
      <c r="B1768" s="365"/>
      <c r="C1768" s="366"/>
      <c r="D1768" s="367"/>
      <c r="E1768" s="321" t="s">
        <v>1455</v>
      </c>
    </row>
    <row r="1769" spans="1:5" x14ac:dyDescent="0.2">
      <c r="A1769" s="348" t="s">
        <v>2330</v>
      </c>
      <c r="B1769" s="350" t="s">
        <v>2328</v>
      </c>
      <c r="C1769" s="351"/>
      <c r="D1769" s="354" t="s">
        <v>62</v>
      </c>
      <c r="E1769" s="322" t="s">
        <v>1454</v>
      </c>
    </row>
    <row r="1770" spans="1:5" x14ac:dyDescent="0.2">
      <c r="A1770" s="349"/>
      <c r="B1770" s="352"/>
      <c r="C1770" s="353"/>
      <c r="D1770" s="355"/>
      <c r="E1770" s="323" t="s">
        <v>1455</v>
      </c>
    </row>
    <row r="1771" spans="1:5" x14ac:dyDescent="0.2">
      <c r="A1771" s="356" t="s">
        <v>2331</v>
      </c>
      <c r="B1771" s="358" t="s">
        <v>2328</v>
      </c>
      <c r="C1771" s="359"/>
      <c r="D1771" s="362" t="s">
        <v>62</v>
      </c>
      <c r="E1771" s="320" t="s">
        <v>1454</v>
      </c>
    </row>
    <row r="1772" spans="1:5" x14ac:dyDescent="0.2">
      <c r="A1772" s="364"/>
      <c r="B1772" s="365"/>
      <c r="C1772" s="366"/>
      <c r="D1772" s="367"/>
      <c r="E1772" s="321" t="s">
        <v>1455</v>
      </c>
    </row>
    <row r="1773" spans="1:5" x14ac:dyDescent="0.2">
      <c r="A1773" s="348" t="s">
        <v>2332</v>
      </c>
      <c r="B1773" s="350" t="s">
        <v>2328</v>
      </c>
      <c r="C1773" s="351"/>
      <c r="D1773" s="354" t="s">
        <v>62</v>
      </c>
      <c r="E1773" s="322" t="s">
        <v>1454</v>
      </c>
    </row>
    <row r="1774" spans="1:5" x14ac:dyDescent="0.2">
      <c r="A1774" s="349"/>
      <c r="B1774" s="352"/>
      <c r="C1774" s="353"/>
      <c r="D1774" s="355"/>
      <c r="E1774" s="323" t="s">
        <v>1455</v>
      </c>
    </row>
    <row r="1775" spans="1:5" x14ac:dyDescent="0.2">
      <c r="A1775" s="356" t="s">
        <v>2333</v>
      </c>
      <c r="B1775" s="358" t="s">
        <v>2328</v>
      </c>
      <c r="C1775" s="359"/>
      <c r="D1775" s="362" t="s">
        <v>62</v>
      </c>
      <c r="E1775" s="320" t="s">
        <v>1454</v>
      </c>
    </row>
    <row r="1776" spans="1:5" x14ac:dyDescent="0.2">
      <c r="A1776" s="364"/>
      <c r="B1776" s="365"/>
      <c r="C1776" s="366"/>
      <c r="D1776" s="367"/>
      <c r="E1776" s="321" t="s">
        <v>1455</v>
      </c>
    </row>
    <row r="1777" spans="1:5" x14ac:dyDescent="0.2">
      <c r="A1777" s="348" t="s">
        <v>2334</v>
      </c>
      <c r="B1777" s="350" t="s">
        <v>2328</v>
      </c>
      <c r="C1777" s="351"/>
      <c r="D1777" s="354" t="s">
        <v>62</v>
      </c>
      <c r="E1777" s="322" t="s">
        <v>1454</v>
      </c>
    </row>
    <row r="1778" spans="1:5" x14ac:dyDescent="0.2">
      <c r="A1778" s="349"/>
      <c r="B1778" s="352"/>
      <c r="C1778" s="353"/>
      <c r="D1778" s="355"/>
      <c r="E1778" s="323" t="s">
        <v>1455</v>
      </c>
    </row>
    <row r="1779" spans="1:5" x14ac:dyDescent="0.2">
      <c r="A1779" s="356" t="s">
        <v>2335</v>
      </c>
      <c r="B1779" s="358" t="s">
        <v>2328</v>
      </c>
      <c r="C1779" s="359"/>
      <c r="D1779" s="362" t="s">
        <v>62</v>
      </c>
      <c r="E1779" s="320" t="s">
        <v>1454</v>
      </c>
    </row>
    <row r="1780" spans="1:5" x14ac:dyDescent="0.2">
      <c r="A1780" s="364"/>
      <c r="B1780" s="365"/>
      <c r="C1780" s="366"/>
      <c r="D1780" s="367"/>
      <c r="E1780" s="321" t="s">
        <v>1455</v>
      </c>
    </row>
    <row r="1781" spans="1:5" x14ac:dyDescent="0.2">
      <c r="A1781" s="348" t="s">
        <v>2336</v>
      </c>
      <c r="B1781" s="350" t="s">
        <v>2328</v>
      </c>
      <c r="C1781" s="351"/>
      <c r="D1781" s="354" t="s">
        <v>62</v>
      </c>
      <c r="E1781" s="322" t="s">
        <v>1454</v>
      </c>
    </row>
    <row r="1782" spans="1:5" x14ac:dyDescent="0.2">
      <c r="A1782" s="349"/>
      <c r="B1782" s="352"/>
      <c r="C1782" s="353"/>
      <c r="D1782" s="355"/>
      <c r="E1782" s="323" t="s">
        <v>1455</v>
      </c>
    </row>
    <row r="1783" spans="1:5" x14ac:dyDescent="0.2">
      <c r="A1783" s="356" t="s">
        <v>2337</v>
      </c>
      <c r="B1783" s="358" t="s">
        <v>2338</v>
      </c>
      <c r="C1783" s="359"/>
      <c r="D1783" s="362" t="s">
        <v>62</v>
      </c>
      <c r="E1783" s="320" t="s">
        <v>1454</v>
      </c>
    </row>
    <row r="1784" spans="1:5" x14ac:dyDescent="0.2">
      <c r="A1784" s="364"/>
      <c r="B1784" s="365"/>
      <c r="C1784" s="366"/>
      <c r="D1784" s="367"/>
      <c r="E1784" s="321" t="s">
        <v>1455</v>
      </c>
    </row>
    <row r="1785" spans="1:5" x14ac:dyDescent="0.2">
      <c r="A1785" s="348" t="s">
        <v>2339</v>
      </c>
      <c r="B1785" s="350" t="s">
        <v>2338</v>
      </c>
      <c r="C1785" s="351"/>
      <c r="D1785" s="354" t="s">
        <v>62</v>
      </c>
      <c r="E1785" s="322" t="s">
        <v>1454</v>
      </c>
    </row>
    <row r="1786" spans="1:5" x14ac:dyDescent="0.2">
      <c r="A1786" s="349"/>
      <c r="B1786" s="352"/>
      <c r="C1786" s="353"/>
      <c r="D1786" s="355"/>
      <c r="E1786" s="323" t="s">
        <v>1455</v>
      </c>
    </row>
    <row r="1787" spans="1:5" x14ac:dyDescent="0.2">
      <c r="A1787" s="356" t="s">
        <v>2340</v>
      </c>
      <c r="B1787" s="358" t="s">
        <v>2338</v>
      </c>
      <c r="C1787" s="359"/>
      <c r="D1787" s="362" t="s">
        <v>62</v>
      </c>
      <c r="E1787" s="320" t="s">
        <v>1454</v>
      </c>
    </row>
    <row r="1788" spans="1:5" x14ac:dyDescent="0.2">
      <c r="A1788" s="364"/>
      <c r="B1788" s="365"/>
      <c r="C1788" s="366"/>
      <c r="D1788" s="367"/>
      <c r="E1788" s="321" t="s">
        <v>1455</v>
      </c>
    </row>
    <row r="1789" spans="1:5" x14ac:dyDescent="0.2">
      <c r="A1789" s="348" t="s">
        <v>2341</v>
      </c>
      <c r="B1789" s="350" t="s">
        <v>2338</v>
      </c>
      <c r="C1789" s="351"/>
      <c r="D1789" s="354" t="s">
        <v>62</v>
      </c>
      <c r="E1789" s="322" t="s">
        <v>1454</v>
      </c>
    </row>
    <row r="1790" spans="1:5" x14ac:dyDescent="0.2">
      <c r="A1790" s="349"/>
      <c r="B1790" s="352"/>
      <c r="C1790" s="353"/>
      <c r="D1790" s="355"/>
      <c r="E1790" s="323" t="s">
        <v>1455</v>
      </c>
    </row>
    <row r="1791" spans="1:5" x14ac:dyDescent="0.2">
      <c r="A1791" s="356" t="s">
        <v>2342</v>
      </c>
      <c r="B1791" s="358" t="s">
        <v>2338</v>
      </c>
      <c r="C1791" s="359"/>
      <c r="D1791" s="362" t="s">
        <v>62</v>
      </c>
      <c r="E1791" s="320" t="s">
        <v>1454</v>
      </c>
    </row>
    <row r="1792" spans="1:5" x14ac:dyDescent="0.2">
      <c r="A1792" s="364"/>
      <c r="B1792" s="365"/>
      <c r="C1792" s="366"/>
      <c r="D1792" s="367"/>
      <c r="E1792" s="321" t="s">
        <v>1455</v>
      </c>
    </row>
    <row r="1793" spans="1:5" x14ac:dyDescent="0.2">
      <c r="A1793" s="348" t="s">
        <v>2343</v>
      </c>
      <c r="B1793" s="350" t="s">
        <v>2338</v>
      </c>
      <c r="C1793" s="351"/>
      <c r="D1793" s="354" t="s">
        <v>62</v>
      </c>
      <c r="E1793" s="322" t="s">
        <v>1454</v>
      </c>
    </row>
    <row r="1794" spans="1:5" x14ac:dyDescent="0.2">
      <c r="A1794" s="349"/>
      <c r="B1794" s="352"/>
      <c r="C1794" s="353"/>
      <c r="D1794" s="355"/>
      <c r="E1794" s="323" t="s">
        <v>1455</v>
      </c>
    </row>
    <row r="1795" spans="1:5" x14ac:dyDescent="0.2">
      <c r="A1795" s="356" t="s">
        <v>2344</v>
      </c>
      <c r="B1795" s="358" t="s">
        <v>2338</v>
      </c>
      <c r="C1795" s="359"/>
      <c r="D1795" s="362" t="s">
        <v>62</v>
      </c>
      <c r="E1795" s="320" t="s">
        <v>1454</v>
      </c>
    </row>
    <row r="1796" spans="1:5" x14ac:dyDescent="0.2">
      <c r="A1796" s="364"/>
      <c r="B1796" s="365"/>
      <c r="C1796" s="366"/>
      <c r="D1796" s="367"/>
      <c r="E1796" s="321" t="s">
        <v>1455</v>
      </c>
    </row>
    <row r="1797" spans="1:5" x14ac:dyDescent="0.2">
      <c r="A1797" s="348" t="s">
        <v>2345</v>
      </c>
      <c r="B1797" s="350" t="s">
        <v>2338</v>
      </c>
      <c r="C1797" s="351"/>
      <c r="D1797" s="354" t="s">
        <v>62</v>
      </c>
      <c r="E1797" s="322" t="s">
        <v>1454</v>
      </c>
    </row>
    <row r="1798" spans="1:5" x14ac:dyDescent="0.2">
      <c r="A1798" s="349"/>
      <c r="B1798" s="352"/>
      <c r="C1798" s="353"/>
      <c r="D1798" s="355"/>
      <c r="E1798" s="323" t="s">
        <v>1455</v>
      </c>
    </row>
    <row r="1799" spans="1:5" x14ac:dyDescent="0.2">
      <c r="A1799" s="356" t="s">
        <v>2346</v>
      </c>
      <c r="B1799" s="358" t="s">
        <v>2347</v>
      </c>
      <c r="C1799" s="359"/>
      <c r="D1799" s="362" t="s">
        <v>62</v>
      </c>
      <c r="E1799" s="320" t="s">
        <v>1454</v>
      </c>
    </row>
    <row r="1800" spans="1:5" x14ac:dyDescent="0.2">
      <c r="A1800" s="364"/>
      <c r="B1800" s="365"/>
      <c r="C1800" s="366"/>
      <c r="D1800" s="367"/>
      <c r="E1800" s="321" t="s">
        <v>1455</v>
      </c>
    </row>
    <row r="1801" spans="1:5" x14ac:dyDescent="0.2">
      <c r="A1801" s="348" t="s">
        <v>2348</v>
      </c>
      <c r="B1801" s="350" t="s">
        <v>2347</v>
      </c>
      <c r="C1801" s="351"/>
      <c r="D1801" s="354" t="s">
        <v>62</v>
      </c>
      <c r="E1801" s="322" t="s">
        <v>1454</v>
      </c>
    </row>
    <row r="1802" spans="1:5" x14ac:dyDescent="0.2">
      <c r="A1802" s="349"/>
      <c r="B1802" s="352"/>
      <c r="C1802" s="353"/>
      <c r="D1802" s="355"/>
      <c r="E1802" s="323" t="s">
        <v>1455</v>
      </c>
    </row>
    <row r="1803" spans="1:5" x14ac:dyDescent="0.2">
      <c r="A1803" s="356" t="s">
        <v>2349</v>
      </c>
      <c r="B1803" s="358" t="s">
        <v>2347</v>
      </c>
      <c r="C1803" s="359"/>
      <c r="D1803" s="362" t="s">
        <v>62</v>
      </c>
      <c r="E1803" s="320" t="s">
        <v>1454</v>
      </c>
    </row>
    <row r="1804" spans="1:5" x14ac:dyDescent="0.2">
      <c r="A1804" s="364"/>
      <c r="B1804" s="365"/>
      <c r="C1804" s="366"/>
      <c r="D1804" s="367"/>
      <c r="E1804" s="321" t="s">
        <v>1455</v>
      </c>
    </row>
    <row r="1805" spans="1:5" x14ac:dyDescent="0.2">
      <c r="A1805" s="348" t="s">
        <v>2350</v>
      </c>
      <c r="B1805" s="350" t="s">
        <v>2347</v>
      </c>
      <c r="C1805" s="351"/>
      <c r="D1805" s="354" t="s">
        <v>62</v>
      </c>
      <c r="E1805" s="322" t="s">
        <v>1454</v>
      </c>
    </row>
    <row r="1806" spans="1:5" x14ac:dyDescent="0.2">
      <c r="A1806" s="349"/>
      <c r="B1806" s="352"/>
      <c r="C1806" s="353"/>
      <c r="D1806" s="355"/>
      <c r="E1806" s="323" t="s">
        <v>1455</v>
      </c>
    </row>
    <row r="1807" spans="1:5" x14ac:dyDescent="0.2">
      <c r="A1807" s="356" t="s">
        <v>2351</v>
      </c>
      <c r="B1807" s="358" t="s">
        <v>2347</v>
      </c>
      <c r="C1807" s="359"/>
      <c r="D1807" s="362" t="s">
        <v>62</v>
      </c>
      <c r="E1807" s="320" t="s">
        <v>1454</v>
      </c>
    </row>
    <row r="1808" spans="1:5" x14ac:dyDescent="0.2">
      <c r="A1808" s="364"/>
      <c r="B1808" s="365"/>
      <c r="C1808" s="366"/>
      <c r="D1808" s="367"/>
      <c r="E1808" s="321" t="s">
        <v>1455</v>
      </c>
    </row>
    <row r="1809" spans="1:5" x14ac:dyDescent="0.2">
      <c r="A1809" s="348" t="s">
        <v>2352</v>
      </c>
      <c r="B1809" s="350" t="s">
        <v>2347</v>
      </c>
      <c r="C1809" s="351"/>
      <c r="D1809" s="354" t="s">
        <v>62</v>
      </c>
      <c r="E1809" s="322" t="s">
        <v>1454</v>
      </c>
    </row>
    <row r="1810" spans="1:5" x14ac:dyDescent="0.2">
      <c r="A1810" s="349"/>
      <c r="B1810" s="352"/>
      <c r="C1810" s="353"/>
      <c r="D1810" s="355"/>
      <c r="E1810" s="323" t="s">
        <v>1455</v>
      </c>
    </row>
    <row r="1811" spans="1:5" x14ac:dyDescent="0.2">
      <c r="A1811" s="356" t="s">
        <v>2353</v>
      </c>
      <c r="B1811" s="358" t="s">
        <v>2347</v>
      </c>
      <c r="C1811" s="359"/>
      <c r="D1811" s="362" t="s">
        <v>62</v>
      </c>
      <c r="E1811" s="320" t="s">
        <v>1454</v>
      </c>
    </row>
    <row r="1812" spans="1:5" x14ac:dyDescent="0.2">
      <c r="A1812" s="364"/>
      <c r="B1812" s="365"/>
      <c r="C1812" s="366"/>
      <c r="D1812" s="367"/>
      <c r="E1812" s="321" t="s">
        <v>1455</v>
      </c>
    </row>
    <row r="1813" spans="1:5" x14ac:dyDescent="0.2">
      <c r="A1813" s="348" t="s">
        <v>2354</v>
      </c>
      <c r="B1813" s="350" t="s">
        <v>2347</v>
      </c>
      <c r="C1813" s="351"/>
      <c r="D1813" s="354" t="s">
        <v>62</v>
      </c>
      <c r="E1813" s="322" t="s">
        <v>1454</v>
      </c>
    </row>
    <row r="1814" spans="1:5" x14ac:dyDescent="0.2">
      <c r="A1814" s="349"/>
      <c r="B1814" s="352"/>
      <c r="C1814" s="353"/>
      <c r="D1814" s="355"/>
      <c r="E1814" s="323" t="s">
        <v>1455</v>
      </c>
    </row>
    <row r="1815" spans="1:5" x14ac:dyDescent="0.2">
      <c r="A1815" s="356" t="s">
        <v>2355</v>
      </c>
      <c r="B1815" s="358" t="s">
        <v>2347</v>
      </c>
      <c r="C1815" s="359"/>
      <c r="D1815" s="362" t="s">
        <v>62</v>
      </c>
      <c r="E1815" s="320" t="s">
        <v>1454</v>
      </c>
    </row>
    <row r="1816" spans="1:5" x14ac:dyDescent="0.2">
      <c r="A1816" s="364"/>
      <c r="B1816" s="365"/>
      <c r="C1816" s="366"/>
      <c r="D1816" s="367"/>
      <c r="E1816" s="321" t="s">
        <v>1455</v>
      </c>
    </row>
    <row r="1817" spans="1:5" x14ac:dyDescent="0.2">
      <c r="A1817" s="348" t="s">
        <v>2356</v>
      </c>
      <c r="B1817" s="350" t="s">
        <v>2347</v>
      </c>
      <c r="C1817" s="351"/>
      <c r="D1817" s="354" t="s">
        <v>62</v>
      </c>
      <c r="E1817" s="322" t="s">
        <v>1454</v>
      </c>
    </row>
    <row r="1818" spans="1:5" x14ac:dyDescent="0.2">
      <c r="A1818" s="349"/>
      <c r="B1818" s="352"/>
      <c r="C1818" s="353"/>
      <c r="D1818" s="355"/>
      <c r="E1818" s="323" t="s">
        <v>1455</v>
      </c>
    </row>
    <row r="1819" spans="1:5" x14ac:dyDescent="0.2">
      <c r="A1819" s="356" t="s">
        <v>2357</v>
      </c>
      <c r="B1819" s="358" t="s">
        <v>2347</v>
      </c>
      <c r="C1819" s="359"/>
      <c r="D1819" s="362" t="s">
        <v>62</v>
      </c>
      <c r="E1819" s="320" t="s">
        <v>1454</v>
      </c>
    </row>
    <row r="1820" spans="1:5" x14ac:dyDescent="0.2">
      <c r="A1820" s="364"/>
      <c r="B1820" s="365"/>
      <c r="C1820" s="366"/>
      <c r="D1820" s="367"/>
      <c r="E1820" s="321" t="s">
        <v>1455</v>
      </c>
    </row>
    <row r="1821" spans="1:5" x14ac:dyDescent="0.2">
      <c r="A1821" s="348" t="s">
        <v>2358</v>
      </c>
      <c r="B1821" s="350" t="s">
        <v>2347</v>
      </c>
      <c r="C1821" s="351"/>
      <c r="D1821" s="354" t="s">
        <v>62</v>
      </c>
      <c r="E1821" s="322" t="s">
        <v>1454</v>
      </c>
    </row>
    <row r="1822" spans="1:5" x14ac:dyDescent="0.2">
      <c r="A1822" s="349"/>
      <c r="B1822" s="352"/>
      <c r="C1822" s="353"/>
      <c r="D1822" s="355"/>
      <c r="E1822" s="323" t="s">
        <v>1455</v>
      </c>
    </row>
    <row r="1823" spans="1:5" x14ac:dyDescent="0.2">
      <c r="A1823" s="356" t="s">
        <v>2359</v>
      </c>
      <c r="B1823" s="358" t="s">
        <v>2347</v>
      </c>
      <c r="C1823" s="359"/>
      <c r="D1823" s="362" t="s">
        <v>62</v>
      </c>
      <c r="E1823" s="320" t="s">
        <v>1454</v>
      </c>
    </row>
    <row r="1824" spans="1:5" x14ac:dyDescent="0.2">
      <c r="A1824" s="364"/>
      <c r="B1824" s="365"/>
      <c r="C1824" s="366"/>
      <c r="D1824" s="367"/>
      <c r="E1824" s="321" t="s">
        <v>1455</v>
      </c>
    </row>
    <row r="1825" spans="1:5" x14ac:dyDescent="0.2">
      <c r="A1825" s="348" t="s">
        <v>2360</v>
      </c>
      <c r="B1825" s="350" t="s">
        <v>2347</v>
      </c>
      <c r="C1825" s="351"/>
      <c r="D1825" s="354" t="s">
        <v>62</v>
      </c>
      <c r="E1825" s="322" t="s">
        <v>1454</v>
      </c>
    </row>
    <row r="1826" spans="1:5" x14ac:dyDescent="0.2">
      <c r="A1826" s="349"/>
      <c r="B1826" s="352"/>
      <c r="C1826" s="353"/>
      <c r="D1826" s="355"/>
      <c r="E1826" s="323" t="s">
        <v>1455</v>
      </c>
    </row>
    <row r="1827" spans="1:5" x14ac:dyDescent="0.2">
      <c r="A1827" s="356" t="s">
        <v>2361</v>
      </c>
      <c r="B1827" s="358" t="s">
        <v>2347</v>
      </c>
      <c r="C1827" s="359"/>
      <c r="D1827" s="362" t="s">
        <v>62</v>
      </c>
      <c r="E1827" s="320" t="s">
        <v>1454</v>
      </c>
    </row>
    <row r="1828" spans="1:5" x14ac:dyDescent="0.2">
      <c r="A1828" s="364"/>
      <c r="B1828" s="365"/>
      <c r="C1828" s="366"/>
      <c r="D1828" s="367"/>
      <c r="E1828" s="321" t="s">
        <v>1455</v>
      </c>
    </row>
    <row r="1829" spans="1:5" x14ac:dyDescent="0.2">
      <c r="A1829" s="348" t="s">
        <v>2362</v>
      </c>
      <c r="B1829" s="350" t="s">
        <v>2363</v>
      </c>
      <c r="C1829" s="351"/>
      <c r="D1829" s="354" t="s">
        <v>62</v>
      </c>
      <c r="E1829" s="322" t="s">
        <v>1454</v>
      </c>
    </row>
    <row r="1830" spans="1:5" x14ac:dyDescent="0.2">
      <c r="A1830" s="349"/>
      <c r="B1830" s="352"/>
      <c r="C1830" s="353"/>
      <c r="D1830" s="355"/>
      <c r="E1830" s="323" t="s">
        <v>1455</v>
      </c>
    </row>
    <row r="1831" spans="1:5" x14ac:dyDescent="0.2">
      <c r="A1831" s="356" t="s">
        <v>2364</v>
      </c>
      <c r="B1831" s="358" t="s">
        <v>2363</v>
      </c>
      <c r="C1831" s="359"/>
      <c r="D1831" s="362" t="s">
        <v>62</v>
      </c>
      <c r="E1831" s="320" t="s">
        <v>1454</v>
      </c>
    </row>
    <row r="1832" spans="1:5" x14ac:dyDescent="0.2">
      <c r="A1832" s="364"/>
      <c r="B1832" s="365"/>
      <c r="C1832" s="366"/>
      <c r="D1832" s="367"/>
      <c r="E1832" s="321" t="s">
        <v>1455</v>
      </c>
    </row>
    <row r="1833" spans="1:5" x14ac:dyDescent="0.2">
      <c r="A1833" s="348" t="s">
        <v>2365</v>
      </c>
      <c r="B1833" s="350" t="s">
        <v>2363</v>
      </c>
      <c r="C1833" s="351"/>
      <c r="D1833" s="354" t="s">
        <v>62</v>
      </c>
      <c r="E1833" s="322" t="s">
        <v>1454</v>
      </c>
    </row>
    <row r="1834" spans="1:5" x14ac:dyDescent="0.2">
      <c r="A1834" s="349"/>
      <c r="B1834" s="352"/>
      <c r="C1834" s="353"/>
      <c r="D1834" s="355"/>
      <c r="E1834" s="323" t="s">
        <v>1455</v>
      </c>
    </row>
    <row r="1835" spans="1:5" x14ac:dyDescent="0.2">
      <c r="A1835" s="356" t="s">
        <v>2366</v>
      </c>
      <c r="B1835" s="358" t="s">
        <v>2363</v>
      </c>
      <c r="C1835" s="359"/>
      <c r="D1835" s="362" t="s">
        <v>62</v>
      </c>
      <c r="E1835" s="320" t="s">
        <v>1454</v>
      </c>
    </row>
    <row r="1836" spans="1:5" x14ac:dyDescent="0.2">
      <c r="A1836" s="364"/>
      <c r="B1836" s="365"/>
      <c r="C1836" s="366"/>
      <c r="D1836" s="367"/>
      <c r="E1836" s="321" t="s">
        <v>1455</v>
      </c>
    </row>
    <row r="1837" spans="1:5" x14ac:dyDescent="0.2">
      <c r="A1837" s="348" t="s">
        <v>2367</v>
      </c>
      <c r="B1837" s="350" t="s">
        <v>2363</v>
      </c>
      <c r="C1837" s="351"/>
      <c r="D1837" s="354" t="s">
        <v>62</v>
      </c>
      <c r="E1837" s="322" t="s">
        <v>1454</v>
      </c>
    </row>
    <row r="1838" spans="1:5" x14ac:dyDescent="0.2">
      <c r="A1838" s="349"/>
      <c r="B1838" s="352"/>
      <c r="C1838" s="353"/>
      <c r="D1838" s="355"/>
      <c r="E1838" s="323" t="s">
        <v>1455</v>
      </c>
    </row>
    <row r="1839" spans="1:5" x14ac:dyDescent="0.2">
      <c r="A1839" s="356" t="s">
        <v>2368</v>
      </c>
      <c r="B1839" s="358" t="s">
        <v>2363</v>
      </c>
      <c r="C1839" s="359"/>
      <c r="D1839" s="362" t="s">
        <v>62</v>
      </c>
      <c r="E1839" s="320" t="s">
        <v>1454</v>
      </c>
    </row>
    <row r="1840" spans="1:5" x14ac:dyDescent="0.2">
      <c r="A1840" s="364"/>
      <c r="B1840" s="365"/>
      <c r="C1840" s="366"/>
      <c r="D1840" s="367"/>
      <c r="E1840" s="321" t="s">
        <v>1455</v>
      </c>
    </row>
    <row r="1841" spans="1:5" x14ac:dyDescent="0.2">
      <c r="A1841" s="348" t="s">
        <v>2369</v>
      </c>
      <c r="B1841" s="350" t="s">
        <v>2363</v>
      </c>
      <c r="C1841" s="351"/>
      <c r="D1841" s="354" t="s">
        <v>62</v>
      </c>
      <c r="E1841" s="322" t="s">
        <v>1454</v>
      </c>
    </row>
    <row r="1842" spans="1:5" x14ac:dyDescent="0.2">
      <c r="A1842" s="349"/>
      <c r="B1842" s="352"/>
      <c r="C1842" s="353"/>
      <c r="D1842" s="355"/>
      <c r="E1842" s="323" t="s">
        <v>1455</v>
      </c>
    </row>
    <row r="1843" spans="1:5" x14ac:dyDescent="0.2">
      <c r="A1843" s="356" t="s">
        <v>2370</v>
      </c>
      <c r="B1843" s="358" t="s">
        <v>2363</v>
      </c>
      <c r="C1843" s="359"/>
      <c r="D1843" s="362" t="s">
        <v>62</v>
      </c>
      <c r="E1843" s="320" t="s">
        <v>1454</v>
      </c>
    </row>
    <row r="1844" spans="1:5" x14ac:dyDescent="0.2">
      <c r="A1844" s="364"/>
      <c r="B1844" s="365"/>
      <c r="C1844" s="366"/>
      <c r="D1844" s="367"/>
      <c r="E1844" s="321" t="s">
        <v>1455</v>
      </c>
    </row>
    <row r="1845" spans="1:5" x14ac:dyDescent="0.2">
      <c r="A1845" s="348" t="s">
        <v>2371</v>
      </c>
      <c r="B1845" s="350" t="s">
        <v>2363</v>
      </c>
      <c r="C1845" s="351"/>
      <c r="D1845" s="354" t="s">
        <v>62</v>
      </c>
      <c r="E1845" s="322" t="s">
        <v>1454</v>
      </c>
    </row>
    <row r="1846" spans="1:5" x14ac:dyDescent="0.2">
      <c r="A1846" s="349"/>
      <c r="B1846" s="352"/>
      <c r="C1846" s="353"/>
      <c r="D1846" s="355"/>
      <c r="E1846" s="323" t="s">
        <v>1455</v>
      </c>
    </row>
    <row r="1847" spans="1:5" x14ac:dyDescent="0.2">
      <c r="A1847" s="356" t="s">
        <v>2372</v>
      </c>
      <c r="B1847" s="358" t="s">
        <v>2363</v>
      </c>
      <c r="C1847" s="359"/>
      <c r="D1847" s="362" t="s">
        <v>62</v>
      </c>
      <c r="E1847" s="320" t="s">
        <v>1454</v>
      </c>
    </row>
    <row r="1848" spans="1:5" x14ac:dyDescent="0.2">
      <c r="A1848" s="364"/>
      <c r="B1848" s="365"/>
      <c r="C1848" s="366"/>
      <c r="D1848" s="367"/>
      <c r="E1848" s="321" t="s">
        <v>1455</v>
      </c>
    </row>
    <row r="1849" spans="1:5" x14ac:dyDescent="0.2">
      <c r="A1849" s="348" t="s">
        <v>2373</v>
      </c>
      <c r="B1849" s="350" t="s">
        <v>2363</v>
      </c>
      <c r="C1849" s="351"/>
      <c r="D1849" s="354" t="s">
        <v>62</v>
      </c>
      <c r="E1849" s="322" t="s">
        <v>1454</v>
      </c>
    </row>
    <row r="1850" spans="1:5" x14ac:dyDescent="0.2">
      <c r="A1850" s="349"/>
      <c r="B1850" s="352"/>
      <c r="C1850" s="353"/>
      <c r="D1850" s="355"/>
      <c r="E1850" s="323" t="s">
        <v>1455</v>
      </c>
    </row>
    <row r="1851" spans="1:5" x14ac:dyDescent="0.2">
      <c r="A1851" s="356" t="s">
        <v>2374</v>
      </c>
      <c r="B1851" s="358" t="s">
        <v>2363</v>
      </c>
      <c r="C1851" s="359"/>
      <c r="D1851" s="362" t="s">
        <v>62</v>
      </c>
      <c r="E1851" s="320" t="s">
        <v>1454</v>
      </c>
    </row>
    <row r="1852" spans="1:5" x14ac:dyDescent="0.2">
      <c r="A1852" s="364"/>
      <c r="B1852" s="365"/>
      <c r="C1852" s="366"/>
      <c r="D1852" s="367"/>
      <c r="E1852" s="321" t="s">
        <v>1455</v>
      </c>
    </row>
    <row r="1853" spans="1:5" x14ac:dyDescent="0.2">
      <c r="A1853" s="348" t="s">
        <v>2375</v>
      </c>
      <c r="B1853" s="350" t="s">
        <v>2363</v>
      </c>
      <c r="C1853" s="351"/>
      <c r="D1853" s="354" t="s">
        <v>62</v>
      </c>
      <c r="E1853" s="322" t="s">
        <v>1454</v>
      </c>
    </row>
    <row r="1854" spans="1:5" x14ac:dyDescent="0.2">
      <c r="A1854" s="349"/>
      <c r="B1854" s="352"/>
      <c r="C1854" s="353"/>
      <c r="D1854" s="355"/>
      <c r="E1854" s="323" t="s">
        <v>1455</v>
      </c>
    </row>
    <row r="1855" spans="1:5" x14ac:dyDescent="0.2">
      <c r="A1855" s="356" t="s">
        <v>2376</v>
      </c>
      <c r="B1855" s="358" t="s">
        <v>2363</v>
      </c>
      <c r="C1855" s="359"/>
      <c r="D1855" s="362" t="s">
        <v>62</v>
      </c>
      <c r="E1855" s="320" t="s">
        <v>1454</v>
      </c>
    </row>
    <row r="1856" spans="1:5" x14ac:dyDescent="0.2">
      <c r="A1856" s="364"/>
      <c r="B1856" s="365"/>
      <c r="C1856" s="366"/>
      <c r="D1856" s="367"/>
      <c r="E1856" s="321" t="s">
        <v>1455</v>
      </c>
    </row>
    <row r="1857" spans="1:5" x14ac:dyDescent="0.2">
      <c r="A1857" s="348" t="s">
        <v>2377</v>
      </c>
      <c r="B1857" s="350" t="s">
        <v>2363</v>
      </c>
      <c r="C1857" s="351"/>
      <c r="D1857" s="354" t="s">
        <v>62</v>
      </c>
      <c r="E1857" s="322" t="s">
        <v>1454</v>
      </c>
    </row>
    <row r="1858" spans="1:5" x14ac:dyDescent="0.2">
      <c r="A1858" s="349"/>
      <c r="B1858" s="352"/>
      <c r="C1858" s="353"/>
      <c r="D1858" s="355"/>
      <c r="E1858" s="323" t="s">
        <v>1455</v>
      </c>
    </row>
    <row r="1859" spans="1:5" x14ac:dyDescent="0.2">
      <c r="A1859" s="356" t="s">
        <v>2378</v>
      </c>
      <c r="B1859" s="358" t="s">
        <v>2363</v>
      </c>
      <c r="C1859" s="359"/>
      <c r="D1859" s="362" t="s">
        <v>62</v>
      </c>
      <c r="E1859" s="320" t="s">
        <v>1454</v>
      </c>
    </row>
    <row r="1860" spans="1:5" x14ac:dyDescent="0.2">
      <c r="A1860" s="364"/>
      <c r="B1860" s="365"/>
      <c r="C1860" s="366"/>
      <c r="D1860" s="367"/>
      <c r="E1860" s="321" t="s">
        <v>1455</v>
      </c>
    </row>
    <row r="1861" spans="1:5" x14ac:dyDescent="0.2">
      <c r="A1861" s="348" t="s">
        <v>2379</v>
      </c>
      <c r="B1861" s="350" t="s">
        <v>2363</v>
      </c>
      <c r="C1861" s="351"/>
      <c r="D1861" s="354" t="s">
        <v>62</v>
      </c>
      <c r="E1861" s="322" t="s">
        <v>1454</v>
      </c>
    </row>
    <row r="1862" spans="1:5" x14ac:dyDescent="0.2">
      <c r="A1862" s="349"/>
      <c r="B1862" s="352"/>
      <c r="C1862" s="353"/>
      <c r="D1862" s="355"/>
      <c r="E1862" s="323" t="s">
        <v>1455</v>
      </c>
    </row>
    <row r="1863" spans="1:5" x14ac:dyDescent="0.2">
      <c r="A1863" s="356" t="s">
        <v>2380</v>
      </c>
      <c r="B1863" s="358" t="s">
        <v>2381</v>
      </c>
      <c r="C1863" s="359"/>
      <c r="D1863" s="362" t="s">
        <v>62</v>
      </c>
      <c r="E1863" s="320" t="s">
        <v>1454</v>
      </c>
    </row>
    <row r="1864" spans="1:5" x14ac:dyDescent="0.2">
      <c r="A1864" s="364"/>
      <c r="B1864" s="365"/>
      <c r="C1864" s="366"/>
      <c r="D1864" s="367"/>
      <c r="E1864" s="321" t="s">
        <v>1455</v>
      </c>
    </row>
    <row r="1865" spans="1:5" x14ac:dyDescent="0.2">
      <c r="A1865" s="348" t="s">
        <v>2382</v>
      </c>
      <c r="B1865" s="350" t="s">
        <v>2381</v>
      </c>
      <c r="C1865" s="351"/>
      <c r="D1865" s="354" t="s">
        <v>62</v>
      </c>
      <c r="E1865" s="322" t="s">
        <v>1454</v>
      </c>
    </row>
    <row r="1866" spans="1:5" x14ac:dyDescent="0.2">
      <c r="A1866" s="349"/>
      <c r="B1866" s="352"/>
      <c r="C1866" s="353"/>
      <c r="D1866" s="355"/>
      <c r="E1866" s="323" t="s">
        <v>1455</v>
      </c>
    </row>
    <row r="1867" spans="1:5" x14ac:dyDescent="0.2">
      <c r="A1867" s="356" t="s">
        <v>2182</v>
      </c>
      <c r="B1867" s="358" t="s">
        <v>2381</v>
      </c>
      <c r="C1867" s="359"/>
      <c r="D1867" s="362" t="s">
        <v>62</v>
      </c>
      <c r="E1867" s="320" t="s">
        <v>1454</v>
      </c>
    </row>
    <row r="1868" spans="1:5" x14ac:dyDescent="0.2">
      <c r="A1868" s="364"/>
      <c r="B1868" s="365"/>
      <c r="C1868" s="366"/>
      <c r="D1868" s="367"/>
      <c r="E1868" s="321" t="s">
        <v>1455</v>
      </c>
    </row>
    <row r="1869" spans="1:5" x14ac:dyDescent="0.2">
      <c r="A1869" s="348" t="s">
        <v>1941</v>
      </c>
      <c r="B1869" s="350" t="s">
        <v>2381</v>
      </c>
      <c r="C1869" s="351"/>
      <c r="D1869" s="354" t="s">
        <v>62</v>
      </c>
      <c r="E1869" s="322" t="s">
        <v>1454</v>
      </c>
    </row>
    <row r="1870" spans="1:5" x14ac:dyDescent="0.2">
      <c r="A1870" s="349"/>
      <c r="B1870" s="352"/>
      <c r="C1870" s="353"/>
      <c r="D1870" s="355"/>
      <c r="E1870" s="323" t="s">
        <v>1455</v>
      </c>
    </row>
    <row r="1871" spans="1:5" x14ac:dyDescent="0.2">
      <c r="A1871" s="356" t="s">
        <v>2383</v>
      </c>
      <c r="B1871" s="358" t="s">
        <v>2381</v>
      </c>
      <c r="C1871" s="359"/>
      <c r="D1871" s="362" t="s">
        <v>62</v>
      </c>
      <c r="E1871" s="320" t="s">
        <v>1454</v>
      </c>
    </row>
    <row r="1872" spans="1:5" x14ac:dyDescent="0.2">
      <c r="A1872" s="364"/>
      <c r="B1872" s="365"/>
      <c r="C1872" s="366"/>
      <c r="D1872" s="367"/>
      <c r="E1872" s="321" t="s">
        <v>1455</v>
      </c>
    </row>
    <row r="1873" spans="1:5" x14ac:dyDescent="0.2">
      <c r="A1873" s="348" t="s">
        <v>2384</v>
      </c>
      <c r="B1873" s="350" t="s">
        <v>2381</v>
      </c>
      <c r="C1873" s="351"/>
      <c r="D1873" s="354" t="s">
        <v>62</v>
      </c>
      <c r="E1873" s="322" t="s">
        <v>1454</v>
      </c>
    </row>
    <row r="1874" spans="1:5" x14ac:dyDescent="0.2">
      <c r="A1874" s="349"/>
      <c r="B1874" s="352"/>
      <c r="C1874" s="353"/>
      <c r="D1874" s="355"/>
      <c r="E1874" s="323" t="s">
        <v>1455</v>
      </c>
    </row>
    <row r="1875" spans="1:5" x14ac:dyDescent="0.2">
      <c r="A1875" s="356" t="s">
        <v>2385</v>
      </c>
      <c r="B1875" s="358" t="s">
        <v>2381</v>
      </c>
      <c r="C1875" s="359"/>
      <c r="D1875" s="362" t="s">
        <v>62</v>
      </c>
      <c r="E1875" s="320" t="s">
        <v>1454</v>
      </c>
    </row>
    <row r="1876" spans="1:5" x14ac:dyDescent="0.2">
      <c r="A1876" s="364"/>
      <c r="B1876" s="365"/>
      <c r="C1876" s="366"/>
      <c r="D1876" s="367"/>
      <c r="E1876" s="321" t="s">
        <v>1455</v>
      </c>
    </row>
    <row r="1877" spans="1:5" x14ac:dyDescent="0.2">
      <c r="A1877" s="348" t="s">
        <v>2386</v>
      </c>
      <c r="B1877" s="350" t="s">
        <v>2387</v>
      </c>
      <c r="C1877" s="351"/>
      <c r="D1877" s="354" t="s">
        <v>62</v>
      </c>
      <c r="E1877" s="322" t="s">
        <v>1454</v>
      </c>
    </row>
    <row r="1878" spans="1:5" x14ac:dyDescent="0.2">
      <c r="A1878" s="349"/>
      <c r="B1878" s="352"/>
      <c r="C1878" s="353"/>
      <c r="D1878" s="355"/>
      <c r="E1878" s="323" t="s">
        <v>1455</v>
      </c>
    </row>
    <row r="1879" spans="1:5" x14ac:dyDescent="0.2">
      <c r="A1879" s="356" t="s">
        <v>2388</v>
      </c>
      <c r="B1879" s="358" t="s">
        <v>2387</v>
      </c>
      <c r="C1879" s="359"/>
      <c r="D1879" s="362" t="s">
        <v>62</v>
      </c>
      <c r="E1879" s="320" t="s">
        <v>1454</v>
      </c>
    </row>
    <row r="1880" spans="1:5" x14ac:dyDescent="0.2">
      <c r="A1880" s="364"/>
      <c r="B1880" s="365"/>
      <c r="C1880" s="366"/>
      <c r="D1880" s="367"/>
      <c r="E1880" s="321" t="s">
        <v>1455</v>
      </c>
    </row>
    <row r="1881" spans="1:5" x14ac:dyDescent="0.2">
      <c r="A1881" s="348" t="s">
        <v>2389</v>
      </c>
      <c r="B1881" s="350" t="s">
        <v>2387</v>
      </c>
      <c r="C1881" s="351"/>
      <c r="D1881" s="354" t="s">
        <v>62</v>
      </c>
      <c r="E1881" s="322" t="s">
        <v>1454</v>
      </c>
    </row>
    <row r="1882" spans="1:5" x14ac:dyDescent="0.2">
      <c r="A1882" s="349"/>
      <c r="B1882" s="352"/>
      <c r="C1882" s="353"/>
      <c r="D1882" s="355"/>
      <c r="E1882" s="323" t="s">
        <v>1455</v>
      </c>
    </row>
    <row r="1883" spans="1:5" x14ac:dyDescent="0.2">
      <c r="A1883" s="356" t="s">
        <v>2390</v>
      </c>
      <c r="B1883" s="358" t="s">
        <v>2387</v>
      </c>
      <c r="C1883" s="359"/>
      <c r="D1883" s="362" t="s">
        <v>62</v>
      </c>
      <c r="E1883" s="320" t="s">
        <v>1454</v>
      </c>
    </row>
    <row r="1884" spans="1:5" x14ac:dyDescent="0.2">
      <c r="A1884" s="364"/>
      <c r="B1884" s="365"/>
      <c r="C1884" s="366"/>
      <c r="D1884" s="367"/>
      <c r="E1884" s="321" t="s">
        <v>1455</v>
      </c>
    </row>
    <row r="1885" spans="1:5" x14ac:dyDescent="0.2">
      <c r="A1885" s="348" t="s">
        <v>2391</v>
      </c>
      <c r="B1885" s="350" t="s">
        <v>2387</v>
      </c>
      <c r="C1885" s="351"/>
      <c r="D1885" s="354" t="s">
        <v>62</v>
      </c>
      <c r="E1885" s="322" t="s">
        <v>1454</v>
      </c>
    </row>
    <row r="1886" spans="1:5" x14ac:dyDescent="0.2">
      <c r="A1886" s="349"/>
      <c r="B1886" s="352"/>
      <c r="C1886" s="353"/>
      <c r="D1886" s="355"/>
      <c r="E1886" s="323" t="s">
        <v>1455</v>
      </c>
    </row>
    <row r="1887" spans="1:5" x14ac:dyDescent="0.2">
      <c r="A1887" s="356" t="s">
        <v>2392</v>
      </c>
      <c r="B1887" s="358" t="s">
        <v>2387</v>
      </c>
      <c r="C1887" s="359"/>
      <c r="D1887" s="362" t="s">
        <v>62</v>
      </c>
      <c r="E1887" s="320" t="s">
        <v>1454</v>
      </c>
    </row>
    <row r="1888" spans="1:5" x14ac:dyDescent="0.2">
      <c r="A1888" s="364"/>
      <c r="B1888" s="365"/>
      <c r="C1888" s="366"/>
      <c r="D1888" s="367"/>
      <c r="E1888" s="321" t="s">
        <v>1455</v>
      </c>
    </row>
    <row r="1889" spans="1:5" x14ac:dyDescent="0.2">
      <c r="A1889" s="348" t="s">
        <v>2393</v>
      </c>
      <c r="B1889" s="350" t="s">
        <v>2387</v>
      </c>
      <c r="C1889" s="351"/>
      <c r="D1889" s="354" t="s">
        <v>62</v>
      </c>
      <c r="E1889" s="322" t="s">
        <v>1454</v>
      </c>
    </row>
    <row r="1890" spans="1:5" x14ac:dyDescent="0.2">
      <c r="A1890" s="349"/>
      <c r="B1890" s="352"/>
      <c r="C1890" s="353"/>
      <c r="D1890" s="355"/>
      <c r="E1890" s="323" t="s">
        <v>1455</v>
      </c>
    </row>
    <row r="1891" spans="1:5" x14ac:dyDescent="0.2">
      <c r="A1891" s="356" t="s">
        <v>2394</v>
      </c>
      <c r="B1891" s="358" t="s">
        <v>2387</v>
      </c>
      <c r="C1891" s="359"/>
      <c r="D1891" s="362" t="s">
        <v>62</v>
      </c>
      <c r="E1891" s="320" t="s">
        <v>1454</v>
      </c>
    </row>
    <row r="1892" spans="1:5" x14ac:dyDescent="0.2">
      <c r="A1892" s="364"/>
      <c r="B1892" s="365"/>
      <c r="C1892" s="366"/>
      <c r="D1892" s="367"/>
      <c r="E1892" s="321" t="s">
        <v>1455</v>
      </c>
    </row>
    <row r="1893" spans="1:5" x14ac:dyDescent="0.2">
      <c r="A1893" s="348" t="s">
        <v>2395</v>
      </c>
      <c r="B1893" s="350" t="s">
        <v>2387</v>
      </c>
      <c r="C1893" s="351"/>
      <c r="D1893" s="354" t="s">
        <v>62</v>
      </c>
      <c r="E1893" s="322" t="s">
        <v>1454</v>
      </c>
    </row>
    <row r="1894" spans="1:5" x14ac:dyDescent="0.2">
      <c r="A1894" s="349"/>
      <c r="B1894" s="352"/>
      <c r="C1894" s="353"/>
      <c r="D1894" s="355"/>
      <c r="E1894" s="323" t="s">
        <v>1455</v>
      </c>
    </row>
    <row r="1895" spans="1:5" x14ac:dyDescent="0.2">
      <c r="A1895" s="356" t="s">
        <v>2396</v>
      </c>
      <c r="B1895" s="358" t="s">
        <v>2387</v>
      </c>
      <c r="C1895" s="359"/>
      <c r="D1895" s="362" t="s">
        <v>62</v>
      </c>
      <c r="E1895" s="320" t="s">
        <v>1454</v>
      </c>
    </row>
    <row r="1896" spans="1:5" x14ac:dyDescent="0.2">
      <c r="A1896" s="364"/>
      <c r="B1896" s="365"/>
      <c r="C1896" s="366"/>
      <c r="D1896" s="367"/>
      <c r="E1896" s="321" t="s">
        <v>1455</v>
      </c>
    </row>
    <row r="1897" spans="1:5" x14ac:dyDescent="0.2">
      <c r="A1897" s="348" t="s">
        <v>2397</v>
      </c>
      <c r="B1897" s="350" t="s">
        <v>2387</v>
      </c>
      <c r="C1897" s="351"/>
      <c r="D1897" s="354" t="s">
        <v>62</v>
      </c>
      <c r="E1897" s="322" t="s">
        <v>1454</v>
      </c>
    </row>
    <row r="1898" spans="1:5" x14ac:dyDescent="0.2">
      <c r="A1898" s="349"/>
      <c r="B1898" s="352"/>
      <c r="C1898" s="353"/>
      <c r="D1898" s="355"/>
      <c r="E1898" s="323" t="s">
        <v>1455</v>
      </c>
    </row>
    <row r="1899" spans="1:5" x14ac:dyDescent="0.2">
      <c r="A1899" s="356" t="s">
        <v>2398</v>
      </c>
      <c r="B1899" s="358" t="s">
        <v>2387</v>
      </c>
      <c r="C1899" s="359"/>
      <c r="D1899" s="362" t="s">
        <v>62</v>
      </c>
      <c r="E1899" s="320" t="s">
        <v>1454</v>
      </c>
    </row>
    <row r="1900" spans="1:5" x14ac:dyDescent="0.2">
      <c r="A1900" s="364"/>
      <c r="B1900" s="365"/>
      <c r="C1900" s="366"/>
      <c r="D1900" s="367"/>
      <c r="E1900" s="321" t="s">
        <v>1455</v>
      </c>
    </row>
    <row r="1901" spans="1:5" x14ac:dyDescent="0.2">
      <c r="A1901" s="348" t="s">
        <v>2399</v>
      </c>
      <c r="B1901" s="350" t="s">
        <v>2400</v>
      </c>
      <c r="C1901" s="351"/>
      <c r="D1901" s="354" t="s">
        <v>62</v>
      </c>
      <c r="E1901" s="322" t="s">
        <v>1454</v>
      </c>
    </row>
    <row r="1902" spans="1:5" x14ac:dyDescent="0.2">
      <c r="A1902" s="349"/>
      <c r="B1902" s="352"/>
      <c r="C1902" s="353"/>
      <c r="D1902" s="355"/>
      <c r="E1902" s="323" t="s">
        <v>1455</v>
      </c>
    </row>
    <row r="1903" spans="1:5" x14ac:dyDescent="0.2">
      <c r="A1903" s="356" t="s">
        <v>2401</v>
      </c>
      <c r="B1903" s="358" t="s">
        <v>2400</v>
      </c>
      <c r="C1903" s="359"/>
      <c r="D1903" s="362" t="s">
        <v>62</v>
      </c>
      <c r="E1903" s="320" t="s">
        <v>1454</v>
      </c>
    </row>
    <row r="1904" spans="1:5" x14ac:dyDescent="0.2">
      <c r="A1904" s="364"/>
      <c r="B1904" s="365"/>
      <c r="C1904" s="366"/>
      <c r="D1904" s="367"/>
      <c r="E1904" s="321" t="s">
        <v>1455</v>
      </c>
    </row>
    <row r="1905" spans="1:5" x14ac:dyDescent="0.2">
      <c r="A1905" s="348" t="s">
        <v>2027</v>
      </c>
      <c r="B1905" s="350" t="s">
        <v>2400</v>
      </c>
      <c r="C1905" s="351"/>
      <c r="D1905" s="354" t="s">
        <v>62</v>
      </c>
      <c r="E1905" s="322" t="s">
        <v>1454</v>
      </c>
    </row>
    <row r="1906" spans="1:5" x14ac:dyDescent="0.2">
      <c r="A1906" s="349"/>
      <c r="B1906" s="352"/>
      <c r="C1906" s="353"/>
      <c r="D1906" s="355"/>
      <c r="E1906" s="323" t="s">
        <v>1455</v>
      </c>
    </row>
    <row r="1907" spans="1:5" x14ac:dyDescent="0.2">
      <c r="A1907" s="356" t="s">
        <v>2402</v>
      </c>
      <c r="B1907" s="358" t="s">
        <v>2400</v>
      </c>
      <c r="C1907" s="359"/>
      <c r="D1907" s="362" t="s">
        <v>62</v>
      </c>
      <c r="E1907" s="320" t="s">
        <v>1454</v>
      </c>
    </row>
    <row r="1908" spans="1:5" x14ac:dyDescent="0.2">
      <c r="A1908" s="364"/>
      <c r="B1908" s="365"/>
      <c r="C1908" s="366"/>
      <c r="D1908" s="367"/>
      <c r="E1908" s="321" t="s">
        <v>1455</v>
      </c>
    </row>
    <row r="1909" spans="1:5" x14ac:dyDescent="0.2">
      <c r="A1909" s="348" t="s">
        <v>2403</v>
      </c>
      <c r="B1909" s="350" t="s">
        <v>2400</v>
      </c>
      <c r="C1909" s="351"/>
      <c r="D1909" s="354" t="s">
        <v>62</v>
      </c>
      <c r="E1909" s="322" t="s">
        <v>1454</v>
      </c>
    </row>
    <row r="1910" spans="1:5" x14ac:dyDescent="0.2">
      <c r="A1910" s="349"/>
      <c r="B1910" s="352"/>
      <c r="C1910" s="353"/>
      <c r="D1910" s="355"/>
      <c r="E1910" s="323" t="s">
        <v>1455</v>
      </c>
    </row>
    <row r="1911" spans="1:5" x14ac:dyDescent="0.2">
      <c r="A1911" s="356" t="s">
        <v>2404</v>
      </c>
      <c r="B1911" s="358" t="s">
        <v>2405</v>
      </c>
      <c r="C1911" s="359"/>
      <c r="D1911" s="362" t="s">
        <v>62</v>
      </c>
      <c r="E1911" s="320" t="s">
        <v>1454</v>
      </c>
    </row>
    <row r="1912" spans="1:5" x14ac:dyDescent="0.2">
      <c r="A1912" s="364"/>
      <c r="B1912" s="365"/>
      <c r="C1912" s="366"/>
      <c r="D1912" s="367"/>
      <c r="E1912" s="321" t="s">
        <v>1455</v>
      </c>
    </row>
    <row r="1913" spans="1:5" x14ac:dyDescent="0.2">
      <c r="A1913" s="348" t="s">
        <v>2406</v>
      </c>
      <c r="B1913" s="350" t="s">
        <v>2405</v>
      </c>
      <c r="C1913" s="351"/>
      <c r="D1913" s="354" t="s">
        <v>62</v>
      </c>
      <c r="E1913" s="322" t="s">
        <v>1454</v>
      </c>
    </row>
    <row r="1914" spans="1:5" x14ac:dyDescent="0.2">
      <c r="A1914" s="349"/>
      <c r="B1914" s="352"/>
      <c r="C1914" s="353"/>
      <c r="D1914" s="355"/>
      <c r="E1914" s="323" t="s">
        <v>1455</v>
      </c>
    </row>
    <row r="1915" spans="1:5" x14ac:dyDescent="0.2">
      <c r="A1915" s="356" t="s">
        <v>2407</v>
      </c>
      <c r="B1915" s="358" t="s">
        <v>2405</v>
      </c>
      <c r="C1915" s="359"/>
      <c r="D1915" s="362" t="s">
        <v>62</v>
      </c>
      <c r="E1915" s="320" t="s">
        <v>1454</v>
      </c>
    </row>
    <row r="1916" spans="1:5" x14ac:dyDescent="0.2">
      <c r="A1916" s="364"/>
      <c r="B1916" s="365"/>
      <c r="C1916" s="366"/>
      <c r="D1916" s="367"/>
      <c r="E1916" s="321" t="s">
        <v>1455</v>
      </c>
    </row>
    <row r="1917" spans="1:5" x14ac:dyDescent="0.2">
      <c r="A1917" s="348" t="s">
        <v>1755</v>
      </c>
      <c r="B1917" s="350" t="s">
        <v>2405</v>
      </c>
      <c r="C1917" s="351"/>
      <c r="D1917" s="354" t="s">
        <v>62</v>
      </c>
      <c r="E1917" s="322" t="s">
        <v>1454</v>
      </c>
    </row>
    <row r="1918" spans="1:5" x14ac:dyDescent="0.2">
      <c r="A1918" s="349"/>
      <c r="B1918" s="352"/>
      <c r="C1918" s="353"/>
      <c r="D1918" s="355"/>
      <c r="E1918" s="323" t="s">
        <v>1455</v>
      </c>
    </row>
    <row r="1919" spans="1:5" x14ac:dyDescent="0.2">
      <c r="A1919" s="356" t="s">
        <v>2408</v>
      </c>
      <c r="B1919" s="358" t="s">
        <v>2409</v>
      </c>
      <c r="C1919" s="359"/>
      <c r="D1919" s="362" t="s">
        <v>62</v>
      </c>
      <c r="E1919" s="320" t="s">
        <v>1454</v>
      </c>
    </row>
    <row r="1920" spans="1:5" x14ac:dyDescent="0.2">
      <c r="A1920" s="364"/>
      <c r="B1920" s="365"/>
      <c r="C1920" s="366"/>
      <c r="D1920" s="367"/>
      <c r="E1920" s="321" t="s">
        <v>1455</v>
      </c>
    </row>
    <row r="1921" spans="1:5" x14ac:dyDescent="0.2">
      <c r="A1921" s="348" t="s">
        <v>2410</v>
      </c>
      <c r="B1921" s="350" t="s">
        <v>2409</v>
      </c>
      <c r="C1921" s="351"/>
      <c r="D1921" s="354" t="s">
        <v>62</v>
      </c>
      <c r="E1921" s="322" t="s">
        <v>1454</v>
      </c>
    </row>
    <row r="1922" spans="1:5" x14ac:dyDescent="0.2">
      <c r="A1922" s="349"/>
      <c r="B1922" s="352"/>
      <c r="C1922" s="353"/>
      <c r="D1922" s="355"/>
      <c r="E1922" s="323" t="s">
        <v>1455</v>
      </c>
    </row>
    <row r="1923" spans="1:5" x14ac:dyDescent="0.2">
      <c r="A1923" s="356" t="s">
        <v>2411</v>
      </c>
      <c r="B1923" s="358" t="s">
        <v>2409</v>
      </c>
      <c r="C1923" s="359"/>
      <c r="D1923" s="362" t="s">
        <v>62</v>
      </c>
      <c r="E1923" s="320" t="s">
        <v>1454</v>
      </c>
    </row>
    <row r="1924" spans="1:5" x14ac:dyDescent="0.2">
      <c r="A1924" s="364"/>
      <c r="B1924" s="365"/>
      <c r="C1924" s="366"/>
      <c r="D1924" s="367"/>
      <c r="E1924" s="321" t="s">
        <v>1455</v>
      </c>
    </row>
    <row r="1925" spans="1:5" x14ac:dyDescent="0.2">
      <c r="A1925" s="348" t="s">
        <v>2412</v>
      </c>
      <c r="B1925" s="350" t="s">
        <v>2409</v>
      </c>
      <c r="C1925" s="351"/>
      <c r="D1925" s="354" t="s">
        <v>62</v>
      </c>
      <c r="E1925" s="322" t="s">
        <v>1454</v>
      </c>
    </row>
    <row r="1926" spans="1:5" x14ac:dyDescent="0.2">
      <c r="A1926" s="349"/>
      <c r="B1926" s="352"/>
      <c r="C1926" s="353"/>
      <c r="D1926" s="355"/>
      <c r="E1926" s="323" t="s">
        <v>1455</v>
      </c>
    </row>
    <row r="1927" spans="1:5" x14ac:dyDescent="0.2">
      <c r="A1927" s="356" t="s">
        <v>2413</v>
      </c>
      <c r="B1927" s="358" t="s">
        <v>2409</v>
      </c>
      <c r="C1927" s="359"/>
      <c r="D1927" s="362" t="s">
        <v>62</v>
      </c>
      <c r="E1927" s="320" t="s">
        <v>1454</v>
      </c>
    </row>
    <row r="1928" spans="1:5" x14ac:dyDescent="0.2">
      <c r="A1928" s="364"/>
      <c r="B1928" s="365"/>
      <c r="C1928" s="366"/>
      <c r="D1928" s="367"/>
      <c r="E1928" s="321" t="s">
        <v>1455</v>
      </c>
    </row>
    <row r="1929" spans="1:5" x14ac:dyDescent="0.2">
      <c r="A1929" s="348" t="s">
        <v>2414</v>
      </c>
      <c r="B1929" s="350" t="s">
        <v>2409</v>
      </c>
      <c r="C1929" s="351"/>
      <c r="D1929" s="354" t="s">
        <v>62</v>
      </c>
      <c r="E1929" s="322" t="s">
        <v>1454</v>
      </c>
    </row>
    <row r="1930" spans="1:5" x14ac:dyDescent="0.2">
      <c r="A1930" s="349"/>
      <c r="B1930" s="352"/>
      <c r="C1930" s="353"/>
      <c r="D1930" s="355"/>
      <c r="E1930" s="323" t="s">
        <v>1455</v>
      </c>
    </row>
    <row r="1931" spans="1:5" x14ac:dyDescent="0.2">
      <c r="A1931" s="356" t="s">
        <v>2415</v>
      </c>
      <c r="B1931" s="358" t="s">
        <v>2409</v>
      </c>
      <c r="C1931" s="359"/>
      <c r="D1931" s="362" t="s">
        <v>62</v>
      </c>
      <c r="E1931" s="320" t="s">
        <v>1454</v>
      </c>
    </row>
    <row r="1932" spans="1:5" x14ac:dyDescent="0.2">
      <c r="A1932" s="364"/>
      <c r="B1932" s="365"/>
      <c r="C1932" s="366"/>
      <c r="D1932" s="367"/>
      <c r="E1932" s="321" t="s">
        <v>1455</v>
      </c>
    </row>
    <row r="1933" spans="1:5" x14ac:dyDescent="0.2">
      <c r="A1933" s="348" t="s">
        <v>2416</v>
      </c>
      <c r="B1933" s="350" t="s">
        <v>2417</v>
      </c>
      <c r="C1933" s="351"/>
      <c r="D1933" s="354" t="s">
        <v>62</v>
      </c>
      <c r="E1933" s="322" t="s">
        <v>1454</v>
      </c>
    </row>
    <row r="1934" spans="1:5" x14ac:dyDescent="0.2">
      <c r="A1934" s="349"/>
      <c r="B1934" s="352"/>
      <c r="C1934" s="353"/>
      <c r="D1934" s="355"/>
      <c r="E1934" s="323" t="s">
        <v>1455</v>
      </c>
    </row>
    <row r="1935" spans="1:5" x14ac:dyDescent="0.2">
      <c r="A1935" s="356" t="s">
        <v>2418</v>
      </c>
      <c r="B1935" s="358" t="s">
        <v>2417</v>
      </c>
      <c r="C1935" s="359"/>
      <c r="D1935" s="362" t="s">
        <v>62</v>
      </c>
      <c r="E1935" s="320" t="s">
        <v>1454</v>
      </c>
    </row>
    <row r="1936" spans="1:5" x14ac:dyDescent="0.2">
      <c r="A1936" s="364"/>
      <c r="B1936" s="365"/>
      <c r="C1936" s="366"/>
      <c r="D1936" s="367"/>
      <c r="E1936" s="321" t="s">
        <v>1455</v>
      </c>
    </row>
    <row r="1937" spans="1:5" x14ac:dyDescent="0.2">
      <c r="A1937" s="348" t="s">
        <v>2419</v>
      </c>
      <c r="B1937" s="350" t="s">
        <v>2417</v>
      </c>
      <c r="C1937" s="351"/>
      <c r="D1937" s="354" t="s">
        <v>62</v>
      </c>
      <c r="E1937" s="322" t="s">
        <v>1454</v>
      </c>
    </row>
    <row r="1938" spans="1:5" x14ac:dyDescent="0.2">
      <c r="A1938" s="349"/>
      <c r="B1938" s="352"/>
      <c r="C1938" s="353"/>
      <c r="D1938" s="355"/>
      <c r="E1938" s="323" t="s">
        <v>1455</v>
      </c>
    </row>
    <row r="1939" spans="1:5" x14ac:dyDescent="0.2">
      <c r="A1939" s="356" t="s">
        <v>2420</v>
      </c>
      <c r="B1939" s="358" t="s">
        <v>2421</v>
      </c>
      <c r="C1939" s="359"/>
      <c r="D1939" s="362" t="s">
        <v>62</v>
      </c>
      <c r="E1939" s="320" t="s">
        <v>1454</v>
      </c>
    </row>
    <row r="1940" spans="1:5" x14ac:dyDescent="0.2">
      <c r="A1940" s="364"/>
      <c r="B1940" s="365"/>
      <c r="C1940" s="366"/>
      <c r="D1940" s="367"/>
      <c r="E1940" s="321" t="s">
        <v>1455</v>
      </c>
    </row>
    <row r="1941" spans="1:5" x14ac:dyDescent="0.2">
      <c r="A1941" s="348" t="s">
        <v>2422</v>
      </c>
      <c r="B1941" s="350" t="s">
        <v>2421</v>
      </c>
      <c r="C1941" s="351"/>
      <c r="D1941" s="354" t="s">
        <v>62</v>
      </c>
      <c r="E1941" s="322" t="s">
        <v>1454</v>
      </c>
    </row>
    <row r="1942" spans="1:5" x14ac:dyDescent="0.2">
      <c r="A1942" s="349"/>
      <c r="B1942" s="352"/>
      <c r="C1942" s="353"/>
      <c r="D1942" s="355"/>
      <c r="E1942" s="323" t="s">
        <v>1455</v>
      </c>
    </row>
    <row r="1943" spans="1:5" x14ac:dyDescent="0.2">
      <c r="A1943" s="356" t="s">
        <v>2423</v>
      </c>
      <c r="B1943" s="358" t="s">
        <v>2421</v>
      </c>
      <c r="C1943" s="359"/>
      <c r="D1943" s="362" t="s">
        <v>62</v>
      </c>
      <c r="E1943" s="320" t="s">
        <v>1454</v>
      </c>
    </row>
    <row r="1944" spans="1:5" x14ac:dyDescent="0.2">
      <c r="A1944" s="364"/>
      <c r="B1944" s="365"/>
      <c r="C1944" s="366"/>
      <c r="D1944" s="367"/>
      <c r="E1944" s="321" t="s">
        <v>1455</v>
      </c>
    </row>
    <row r="1945" spans="1:5" x14ac:dyDescent="0.2">
      <c r="A1945" s="348" t="s">
        <v>2424</v>
      </c>
      <c r="B1945" s="350" t="s">
        <v>2421</v>
      </c>
      <c r="C1945" s="351"/>
      <c r="D1945" s="354" t="s">
        <v>62</v>
      </c>
      <c r="E1945" s="322" t="s">
        <v>1454</v>
      </c>
    </row>
    <row r="1946" spans="1:5" x14ac:dyDescent="0.2">
      <c r="A1946" s="349"/>
      <c r="B1946" s="352"/>
      <c r="C1946" s="353"/>
      <c r="D1946" s="355"/>
      <c r="E1946" s="323" t="s">
        <v>1455</v>
      </c>
    </row>
    <row r="1947" spans="1:5" x14ac:dyDescent="0.2">
      <c r="A1947" s="356" t="s">
        <v>2231</v>
      </c>
      <c r="B1947" s="358"/>
      <c r="C1947" s="359"/>
      <c r="D1947" s="362" t="s">
        <v>62</v>
      </c>
      <c r="E1947" s="320" t="s">
        <v>1454</v>
      </c>
    </row>
    <row r="1948" spans="1:5" x14ac:dyDescent="0.2">
      <c r="A1948" s="364"/>
      <c r="B1948" s="365"/>
      <c r="C1948" s="366"/>
      <c r="D1948" s="367"/>
      <c r="E1948" s="321" t="s">
        <v>1455</v>
      </c>
    </row>
    <row r="1949" spans="1:5" x14ac:dyDescent="0.2">
      <c r="A1949" s="348" t="s">
        <v>2256</v>
      </c>
      <c r="B1949" s="350"/>
      <c r="C1949" s="351"/>
      <c r="D1949" s="354" t="s">
        <v>62</v>
      </c>
      <c r="E1949" s="322" t="s">
        <v>1454</v>
      </c>
    </row>
    <row r="1950" spans="1:5" x14ac:dyDescent="0.2">
      <c r="A1950" s="349"/>
      <c r="B1950" s="352"/>
      <c r="C1950" s="353"/>
      <c r="D1950" s="355"/>
      <c r="E1950" s="323" t="s">
        <v>1455</v>
      </c>
    </row>
    <row r="1951" spans="1:5" x14ac:dyDescent="0.2">
      <c r="A1951" s="356" t="s">
        <v>2264</v>
      </c>
      <c r="B1951" s="358"/>
      <c r="C1951" s="359"/>
      <c r="D1951" s="362" t="s">
        <v>62</v>
      </c>
      <c r="E1951" s="320" t="s">
        <v>1454</v>
      </c>
    </row>
    <row r="1952" spans="1:5" x14ac:dyDescent="0.2">
      <c r="A1952" s="364"/>
      <c r="B1952" s="365"/>
      <c r="C1952" s="366"/>
      <c r="D1952" s="367"/>
      <c r="E1952" s="321" t="s">
        <v>1455</v>
      </c>
    </row>
    <row r="1953" spans="1:5" x14ac:dyDescent="0.2">
      <c r="A1953" s="348" t="s">
        <v>2273</v>
      </c>
      <c r="B1953" s="350"/>
      <c r="C1953" s="351"/>
      <c r="D1953" s="354" t="s">
        <v>62</v>
      </c>
      <c r="E1953" s="322" t="s">
        <v>1454</v>
      </c>
    </row>
    <row r="1954" spans="1:5" x14ac:dyDescent="0.2">
      <c r="A1954" s="349"/>
      <c r="B1954" s="352"/>
      <c r="C1954" s="353"/>
      <c r="D1954" s="355"/>
      <c r="E1954" s="323" t="s">
        <v>1455</v>
      </c>
    </row>
    <row r="1955" spans="1:5" x14ac:dyDescent="0.2">
      <c r="A1955" s="356" t="s">
        <v>2425</v>
      </c>
      <c r="B1955" s="358"/>
      <c r="C1955" s="359"/>
      <c r="D1955" s="362" t="s">
        <v>62</v>
      </c>
      <c r="E1955" s="320" t="s">
        <v>1454</v>
      </c>
    </row>
    <row r="1956" spans="1:5" x14ac:dyDescent="0.2">
      <c r="A1956" s="364"/>
      <c r="B1956" s="365"/>
      <c r="C1956" s="366"/>
      <c r="D1956" s="367"/>
      <c r="E1956" s="321" t="s">
        <v>1455</v>
      </c>
    </row>
    <row r="1957" spans="1:5" x14ac:dyDescent="0.2">
      <c r="A1957" s="348" t="s">
        <v>2295</v>
      </c>
      <c r="B1957" s="350"/>
      <c r="C1957" s="351"/>
      <c r="D1957" s="354" t="s">
        <v>62</v>
      </c>
      <c r="E1957" s="322" t="s">
        <v>1454</v>
      </c>
    </row>
    <row r="1958" spans="1:5" x14ac:dyDescent="0.2">
      <c r="A1958" s="349"/>
      <c r="B1958" s="352"/>
      <c r="C1958" s="353"/>
      <c r="D1958" s="355"/>
      <c r="E1958" s="323" t="s">
        <v>1455</v>
      </c>
    </row>
    <row r="1959" spans="1:5" x14ac:dyDescent="0.2">
      <c r="A1959" s="356" t="s">
        <v>2303</v>
      </c>
      <c r="B1959" s="358"/>
      <c r="C1959" s="359"/>
      <c r="D1959" s="362" t="s">
        <v>62</v>
      </c>
      <c r="E1959" s="320" t="s">
        <v>1454</v>
      </c>
    </row>
    <row r="1960" spans="1:5" x14ac:dyDescent="0.2">
      <c r="A1960" s="364"/>
      <c r="B1960" s="365"/>
      <c r="C1960" s="366"/>
      <c r="D1960" s="367"/>
      <c r="E1960" s="321" t="s">
        <v>1455</v>
      </c>
    </row>
    <row r="1961" spans="1:5" x14ac:dyDescent="0.2">
      <c r="A1961" s="348" t="s">
        <v>2317</v>
      </c>
      <c r="B1961" s="350"/>
      <c r="C1961" s="351"/>
      <c r="D1961" s="354" t="s">
        <v>62</v>
      </c>
      <c r="E1961" s="322" t="s">
        <v>1454</v>
      </c>
    </row>
    <row r="1962" spans="1:5" x14ac:dyDescent="0.2">
      <c r="A1962" s="349"/>
      <c r="B1962" s="352"/>
      <c r="C1962" s="353"/>
      <c r="D1962" s="355"/>
      <c r="E1962" s="323" t="s">
        <v>1455</v>
      </c>
    </row>
    <row r="1963" spans="1:5" x14ac:dyDescent="0.2">
      <c r="A1963" s="356" t="s">
        <v>2323</v>
      </c>
      <c r="B1963" s="358"/>
      <c r="C1963" s="359"/>
      <c r="D1963" s="362" t="s">
        <v>62</v>
      </c>
      <c r="E1963" s="320" t="s">
        <v>1454</v>
      </c>
    </row>
    <row r="1964" spans="1:5" x14ac:dyDescent="0.2">
      <c r="A1964" s="364"/>
      <c r="B1964" s="365"/>
      <c r="C1964" s="366"/>
      <c r="D1964" s="367"/>
      <c r="E1964" s="321" t="s">
        <v>1455</v>
      </c>
    </row>
    <row r="1965" spans="1:5" x14ac:dyDescent="0.2">
      <c r="A1965" s="348" t="s">
        <v>2328</v>
      </c>
      <c r="B1965" s="350"/>
      <c r="C1965" s="351"/>
      <c r="D1965" s="354" t="s">
        <v>62</v>
      </c>
      <c r="E1965" s="322" t="s">
        <v>1454</v>
      </c>
    </row>
    <row r="1966" spans="1:5" x14ac:dyDescent="0.2">
      <c r="A1966" s="349"/>
      <c r="B1966" s="352"/>
      <c r="C1966" s="353"/>
      <c r="D1966" s="355"/>
      <c r="E1966" s="323" t="s">
        <v>1455</v>
      </c>
    </row>
    <row r="1967" spans="1:5" x14ac:dyDescent="0.2">
      <c r="A1967" s="356" t="s">
        <v>2338</v>
      </c>
      <c r="B1967" s="358"/>
      <c r="C1967" s="359"/>
      <c r="D1967" s="362" t="s">
        <v>62</v>
      </c>
      <c r="E1967" s="320" t="s">
        <v>1454</v>
      </c>
    </row>
    <row r="1968" spans="1:5" x14ac:dyDescent="0.2">
      <c r="A1968" s="364"/>
      <c r="B1968" s="365"/>
      <c r="C1968" s="366"/>
      <c r="D1968" s="367"/>
      <c r="E1968" s="321" t="s">
        <v>1455</v>
      </c>
    </row>
    <row r="1969" spans="1:5" x14ac:dyDescent="0.2">
      <c r="A1969" s="348" t="s">
        <v>2363</v>
      </c>
      <c r="B1969" s="350"/>
      <c r="C1969" s="351"/>
      <c r="D1969" s="354" t="s">
        <v>62</v>
      </c>
      <c r="E1969" s="322" t="s">
        <v>1454</v>
      </c>
    </row>
    <row r="1970" spans="1:5" x14ac:dyDescent="0.2">
      <c r="A1970" s="349"/>
      <c r="B1970" s="352"/>
      <c r="C1970" s="353"/>
      <c r="D1970" s="355"/>
      <c r="E1970" s="323" t="s">
        <v>1455</v>
      </c>
    </row>
    <row r="1971" spans="1:5" x14ac:dyDescent="0.2">
      <c r="A1971" s="356" t="s">
        <v>2381</v>
      </c>
      <c r="B1971" s="358"/>
      <c r="C1971" s="359"/>
      <c r="D1971" s="362" t="s">
        <v>62</v>
      </c>
      <c r="E1971" s="320" t="s">
        <v>1454</v>
      </c>
    </row>
    <row r="1972" spans="1:5" x14ac:dyDescent="0.2">
      <c r="A1972" s="364"/>
      <c r="B1972" s="365"/>
      <c r="C1972" s="366"/>
      <c r="D1972" s="367"/>
      <c r="E1972" s="321" t="s">
        <v>1455</v>
      </c>
    </row>
    <row r="1973" spans="1:5" x14ac:dyDescent="0.2">
      <c r="A1973" s="348" t="s">
        <v>2387</v>
      </c>
      <c r="B1973" s="350"/>
      <c r="C1973" s="351"/>
      <c r="D1973" s="354" t="s">
        <v>62</v>
      </c>
      <c r="E1973" s="322" t="s">
        <v>1454</v>
      </c>
    </row>
    <row r="1974" spans="1:5" x14ac:dyDescent="0.2">
      <c r="A1974" s="349"/>
      <c r="B1974" s="352"/>
      <c r="C1974" s="353"/>
      <c r="D1974" s="355"/>
      <c r="E1974" s="323" t="s">
        <v>1455</v>
      </c>
    </row>
    <row r="1975" spans="1:5" x14ac:dyDescent="0.2">
      <c r="A1975" s="356" t="s">
        <v>2400</v>
      </c>
      <c r="B1975" s="358"/>
      <c r="C1975" s="359"/>
      <c r="D1975" s="362" t="s">
        <v>62</v>
      </c>
      <c r="E1975" s="320" t="s">
        <v>1454</v>
      </c>
    </row>
    <row r="1976" spans="1:5" x14ac:dyDescent="0.2">
      <c r="A1976" s="364"/>
      <c r="B1976" s="365"/>
      <c r="C1976" s="366"/>
      <c r="D1976" s="367"/>
      <c r="E1976" s="321" t="s">
        <v>1455</v>
      </c>
    </row>
    <row r="1977" spans="1:5" x14ac:dyDescent="0.2">
      <c r="A1977" s="348" t="s">
        <v>2405</v>
      </c>
      <c r="B1977" s="350"/>
      <c r="C1977" s="351"/>
      <c r="D1977" s="354" t="s">
        <v>62</v>
      </c>
      <c r="E1977" s="322" t="s">
        <v>1454</v>
      </c>
    </row>
    <row r="1978" spans="1:5" x14ac:dyDescent="0.2">
      <c r="A1978" s="349"/>
      <c r="B1978" s="352"/>
      <c r="C1978" s="353"/>
      <c r="D1978" s="355"/>
      <c r="E1978" s="323" t="s">
        <v>1455</v>
      </c>
    </row>
    <row r="1979" spans="1:5" x14ac:dyDescent="0.2">
      <c r="A1979" s="356" t="s">
        <v>2409</v>
      </c>
      <c r="B1979" s="358"/>
      <c r="C1979" s="359"/>
      <c r="D1979" s="362" t="s">
        <v>62</v>
      </c>
      <c r="E1979" s="320" t="s">
        <v>1454</v>
      </c>
    </row>
    <row r="1980" spans="1:5" x14ac:dyDescent="0.2">
      <c r="A1980" s="364"/>
      <c r="B1980" s="365"/>
      <c r="C1980" s="366"/>
      <c r="D1980" s="367"/>
      <c r="E1980" s="321" t="s">
        <v>1455</v>
      </c>
    </row>
    <row r="1981" spans="1:5" x14ac:dyDescent="0.2">
      <c r="A1981" s="348" t="s">
        <v>2417</v>
      </c>
      <c r="B1981" s="350"/>
      <c r="C1981" s="351"/>
      <c r="D1981" s="354" t="s">
        <v>62</v>
      </c>
      <c r="E1981" s="322" t="s">
        <v>1454</v>
      </c>
    </row>
    <row r="1982" spans="1:5" x14ac:dyDescent="0.2">
      <c r="A1982" s="349"/>
      <c r="B1982" s="352"/>
      <c r="C1982" s="353"/>
      <c r="D1982" s="355"/>
      <c r="E1982" s="323" t="s">
        <v>1455</v>
      </c>
    </row>
    <row r="1983" spans="1:5" x14ac:dyDescent="0.2">
      <c r="A1983" s="356" t="s">
        <v>2347</v>
      </c>
      <c r="B1983" s="358"/>
      <c r="C1983" s="359"/>
      <c r="D1983" s="362" t="s">
        <v>62</v>
      </c>
      <c r="E1983" s="320" t="s">
        <v>1454</v>
      </c>
    </row>
    <row r="1984" spans="1:5" x14ac:dyDescent="0.2">
      <c r="A1984" s="364"/>
      <c r="B1984" s="365"/>
      <c r="C1984" s="366"/>
      <c r="D1984" s="367"/>
      <c r="E1984" s="321" t="s">
        <v>1455</v>
      </c>
    </row>
    <row r="1985" spans="1:5" x14ac:dyDescent="0.2">
      <c r="A1985" s="348" t="s">
        <v>2426</v>
      </c>
      <c r="B1985" s="350" t="s">
        <v>2231</v>
      </c>
      <c r="C1985" s="351"/>
      <c r="D1985" s="354" t="s">
        <v>62</v>
      </c>
      <c r="E1985" s="322" t="s">
        <v>1454</v>
      </c>
    </row>
    <row r="1986" spans="1:5" x14ac:dyDescent="0.2">
      <c r="A1986" s="349"/>
      <c r="B1986" s="352"/>
      <c r="C1986" s="353"/>
      <c r="D1986" s="355"/>
      <c r="E1986" s="323" t="s">
        <v>1455</v>
      </c>
    </row>
    <row r="1987" spans="1:5" x14ac:dyDescent="0.2">
      <c r="A1987" s="356" t="s">
        <v>2427</v>
      </c>
      <c r="B1987" s="358" t="s">
        <v>2231</v>
      </c>
      <c r="C1987" s="359"/>
      <c r="D1987" s="362" t="s">
        <v>62</v>
      </c>
      <c r="E1987" s="320" t="s">
        <v>1454</v>
      </c>
    </row>
    <row r="1988" spans="1:5" x14ac:dyDescent="0.2">
      <c r="A1988" s="364"/>
      <c r="B1988" s="365"/>
      <c r="C1988" s="366"/>
      <c r="D1988" s="367"/>
      <c r="E1988" s="321" t="s">
        <v>1455</v>
      </c>
    </row>
    <row r="1989" spans="1:5" x14ac:dyDescent="0.2">
      <c r="A1989" s="348" t="s">
        <v>2428</v>
      </c>
      <c r="B1989" s="350" t="s">
        <v>2231</v>
      </c>
      <c r="C1989" s="351"/>
      <c r="D1989" s="354" t="s">
        <v>62</v>
      </c>
      <c r="E1989" s="322" t="s">
        <v>1454</v>
      </c>
    </row>
    <row r="1990" spans="1:5" x14ac:dyDescent="0.2">
      <c r="A1990" s="349"/>
      <c r="B1990" s="352"/>
      <c r="C1990" s="353"/>
      <c r="D1990" s="355"/>
      <c r="E1990" s="323" t="s">
        <v>1455</v>
      </c>
    </row>
    <row r="1991" spans="1:5" x14ac:dyDescent="0.2">
      <c r="A1991" s="356" t="s">
        <v>2429</v>
      </c>
      <c r="B1991" s="358" t="s">
        <v>2256</v>
      </c>
      <c r="C1991" s="359"/>
      <c r="D1991" s="362" t="s">
        <v>62</v>
      </c>
      <c r="E1991" s="320" t="s">
        <v>1454</v>
      </c>
    </row>
    <row r="1992" spans="1:5" x14ac:dyDescent="0.2">
      <c r="A1992" s="364"/>
      <c r="B1992" s="365"/>
      <c r="C1992" s="366"/>
      <c r="D1992" s="367"/>
      <c r="E1992" s="321" t="s">
        <v>1455</v>
      </c>
    </row>
    <row r="1993" spans="1:5" x14ac:dyDescent="0.2">
      <c r="A1993" s="348" t="s">
        <v>2430</v>
      </c>
      <c r="B1993" s="350" t="s">
        <v>2256</v>
      </c>
      <c r="C1993" s="351"/>
      <c r="D1993" s="354" t="s">
        <v>62</v>
      </c>
      <c r="E1993" s="322" t="s">
        <v>1454</v>
      </c>
    </row>
    <row r="1994" spans="1:5" x14ac:dyDescent="0.2">
      <c r="A1994" s="349"/>
      <c r="B1994" s="352"/>
      <c r="C1994" s="353"/>
      <c r="D1994" s="355"/>
      <c r="E1994" s="323" t="s">
        <v>1455</v>
      </c>
    </row>
    <row r="1995" spans="1:5" x14ac:dyDescent="0.2">
      <c r="A1995" s="356" t="s">
        <v>1799</v>
      </c>
      <c r="B1995" s="358" t="s">
        <v>2264</v>
      </c>
      <c r="C1995" s="359"/>
      <c r="D1995" s="362" t="s">
        <v>62</v>
      </c>
      <c r="E1995" s="320" t="s">
        <v>1454</v>
      </c>
    </row>
    <row r="1996" spans="1:5" x14ac:dyDescent="0.2">
      <c r="A1996" s="364"/>
      <c r="B1996" s="365"/>
      <c r="C1996" s="366"/>
      <c r="D1996" s="367"/>
      <c r="E1996" s="321" t="s">
        <v>1455</v>
      </c>
    </row>
    <row r="1997" spans="1:5" x14ac:dyDescent="0.2">
      <c r="A1997" s="348" t="s">
        <v>2431</v>
      </c>
      <c r="B1997" s="350" t="s">
        <v>2264</v>
      </c>
      <c r="C1997" s="351"/>
      <c r="D1997" s="354" t="s">
        <v>62</v>
      </c>
      <c r="E1997" s="322" t="s">
        <v>1454</v>
      </c>
    </row>
    <row r="1998" spans="1:5" x14ac:dyDescent="0.2">
      <c r="A1998" s="349"/>
      <c r="B1998" s="352"/>
      <c r="C1998" s="353"/>
      <c r="D1998" s="355"/>
      <c r="E1998" s="323" t="s">
        <v>1455</v>
      </c>
    </row>
    <row r="1999" spans="1:5" x14ac:dyDescent="0.2">
      <c r="A1999" s="356" t="s">
        <v>2432</v>
      </c>
      <c r="B1999" s="358" t="s">
        <v>2264</v>
      </c>
      <c r="C1999" s="359"/>
      <c r="D1999" s="362" t="s">
        <v>62</v>
      </c>
      <c r="E1999" s="320" t="s">
        <v>1454</v>
      </c>
    </row>
    <row r="2000" spans="1:5" x14ac:dyDescent="0.2">
      <c r="A2000" s="364"/>
      <c r="B2000" s="365"/>
      <c r="C2000" s="366"/>
      <c r="D2000" s="367"/>
      <c r="E2000" s="321" t="s">
        <v>1455</v>
      </c>
    </row>
    <row r="2001" spans="1:5" x14ac:dyDescent="0.2">
      <c r="A2001" s="348" t="s">
        <v>2433</v>
      </c>
      <c r="B2001" s="350" t="s">
        <v>2295</v>
      </c>
      <c r="C2001" s="351"/>
      <c r="D2001" s="354" t="s">
        <v>62</v>
      </c>
      <c r="E2001" s="322" t="s">
        <v>1454</v>
      </c>
    </row>
    <row r="2002" spans="1:5" x14ac:dyDescent="0.2">
      <c r="A2002" s="349"/>
      <c r="B2002" s="352"/>
      <c r="C2002" s="353"/>
      <c r="D2002" s="355"/>
      <c r="E2002" s="323" t="s">
        <v>1455</v>
      </c>
    </row>
    <row r="2003" spans="1:5" x14ac:dyDescent="0.2">
      <c r="A2003" s="356" t="s">
        <v>2434</v>
      </c>
      <c r="B2003" s="358" t="s">
        <v>2303</v>
      </c>
      <c r="C2003" s="359"/>
      <c r="D2003" s="362" t="s">
        <v>62</v>
      </c>
      <c r="E2003" s="320" t="s">
        <v>1454</v>
      </c>
    </row>
    <row r="2004" spans="1:5" x14ac:dyDescent="0.2">
      <c r="A2004" s="364"/>
      <c r="B2004" s="365"/>
      <c r="C2004" s="366"/>
      <c r="D2004" s="367"/>
      <c r="E2004" s="321" t="s">
        <v>1455</v>
      </c>
    </row>
    <row r="2005" spans="1:5" x14ac:dyDescent="0.2">
      <c r="A2005" s="348" t="s">
        <v>2435</v>
      </c>
      <c r="B2005" s="350" t="s">
        <v>2317</v>
      </c>
      <c r="C2005" s="351"/>
      <c r="D2005" s="354" t="s">
        <v>62</v>
      </c>
      <c r="E2005" s="322" t="s">
        <v>1454</v>
      </c>
    </row>
    <row r="2006" spans="1:5" x14ac:dyDescent="0.2">
      <c r="A2006" s="349"/>
      <c r="B2006" s="352"/>
      <c r="C2006" s="353"/>
      <c r="D2006" s="355"/>
      <c r="E2006" s="323" t="s">
        <v>1455</v>
      </c>
    </row>
    <row r="2007" spans="1:5" x14ac:dyDescent="0.2">
      <c r="A2007" s="356" t="s">
        <v>2436</v>
      </c>
      <c r="B2007" s="358" t="s">
        <v>2328</v>
      </c>
      <c r="C2007" s="359"/>
      <c r="D2007" s="362" t="s">
        <v>62</v>
      </c>
      <c r="E2007" s="320" t="s">
        <v>1454</v>
      </c>
    </row>
    <row r="2008" spans="1:5" x14ac:dyDescent="0.2">
      <c r="A2008" s="364"/>
      <c r="B2008" s="365"/>
      <c r="C2008" s="366"/>
      <c r="D2008" s="367"/>
      <c r="E2008" s="321" t="s">
        <v>1455</v>
      </c>
    </row>
    <row r="2009" spans="1:5" x14ac:dyDescent="0.2">
      <c r="A2009" s="348" t="s">
        <v>2437</v>
      </c>
      <c r="B2009" s="350" t="s">
        <v>2328</v>
      </c>
      <c r="C2009" s="351"/>
      <c r="D2009" s="354" t="s">
        <v>62</v>
      </c>
      <c r="E2009" s="322" t="s">
        <v>1454</v>
      </c>
    </row>
    <row r="2010" spans="1:5" x14ac:dyDescent="0.2">
      <c r="A2010" s="349"/>
      <c r="B2010" s="352"/>
      <c r="C2010" s="353"/>
      <c r="D2010" s="355"/>
      <c r="E2010" s="323" t="s">
        <v>1455</v>
      </c>
    </row>
    <row r="2011" spans="1:5" x14ac:dyDescent="0.2">
      <c r="A2011" s="356" t="s">
        <v>2438</v>
      </c>
      <c r="B2011" s="358" t="s">
        <v>2338</v>
      </c>
      <c r="C2011" s="359"/>
      <c r="D2011" s="362" t="s">
        <v>62</v>
      </c>
      <c r="E2011" s="320" t="s">
        <v>1454</v>
      </c>
    </row>
    <row r="2012" spans="1:5" x14ac:dyDescent="0.2">
      <c r="A2012" s="364"/>
      <c r="B2012" s="365"/>
      <c r="C2012" s="366"/>
      <c r="D2012" s="367"/>
      <c r="E2012" s="321" t="s">
        <v>1455</v>
      </c>
    </row>
    <row r="2013" spans="1:5" x14ac:dyDescent="0.2">
      <c r="A2013" s="348" t="s">
        <v>2439</v>
      </c>
      <c r="B2013" s="350" t="s">
        <v>2338</v>
      </c>
      <c r="C2013" s="351"/>
      <c r="D2013" s="354" t="s">
        <v>62</v>
      </c>
      <c r="E2013" s="322" t="s">
        <v>1454</v>
      </c>
    </row>
    <row r="2014" spans="1:5" x14ac:dyDescent="0.2">
      <c r="A2014" s="349"/>
      <c r="B2014" s="352"/>
      <c r="C2014" s="353"/>
      <c r="D2014" s="355"/>
      <c r="E2014" s="323" t="s">
        <v>1455</v>
      </c>
    </row>
    <row r="2015" spans="1:5" x14ac:dyDescent="0.2">
      <c r="A2015" s="356" t="s">
        <v>2440</v>
      </c>
      <c r="B2015" s="358" t="s">
        <v>2381</v>
      </c>
      <c r="C2015" s="359"/>
      <c r="D2015" s="362" t="s">
        <v>62</v>
      </c>
      <c r="E2015" s="320" t="s">
        <v>1454</v>
      </c>
    </row>
    <row r="2016" spans="1:5" x14ac:dyDescent="0.2">
      <c r="A2016" s="364"/>
      <c r="B2016" s="365"/>
      <c r="C2016" s="366"/>
      <c r="D2016" s="367"/>
      <c r="E2016" s="321" t="s">
        <v>1455</v>
      </c>
    </row>
    <row r="2017" spans="1:5" x14ac:dyDescent="0.2">
      <c r="A2017" s="348" t="s">
        <v>2441</v>
      </c>
      <c r="B2017" s="350" t="s">
        <v>2409</v>
      </c>
      <c r="C2017" s="351"/>
      <c r="D2017" s="354" t="s">
        <v>62</v>
      </c>
      <c r="E2017" s="322" t="s">
        <v>1454</v>
      </c>
    </row>
    <row r="2018" spans="1:5" x14ac:dyDescent="0.2">
      <c r="A2018" s="349"/>
      <c r="B2018" s="352"/>
      <c r="C2018" s="353"/>
      <c r="D2018" s="355"/>
      <c r="E2018" s="323" t="s">
        <v>1455</v>
      </c>
    </row>
    <row r="2019" spans="1:5" x14ac:dyDescent="0.2">
      <c r="A2019" s="316" t="s">
        <v>2442</v>
      </c>
      <c r="B2019" s="368"/>
      <c r="C2019" s="369"/>
      <c r="D2019" s="307" t="s">
        <v>62</v>
      </c>
      <c r="E2019" s="317"/>
    </row>
    <row r="2020" spans="1:5" x14ac:dyDescent="0.2">
      <c r="A2020" s="348" t="s">
        <v>2443</v>
      </c>
      <c r="B2020" s="350" t="s">
        <v>2363</v>
      </c>
      <c r="C2020" s="351"/>
      <c r="D2020" s="354" t="s">
        <v>62</v>
      </c>
      <c r="E2020" s="322" t="s">
        <v>1454</v>
      </c>
    </row>
    <row r="2021" spans="1:5" x14ac:dyDescent="0.2">
      <c r="A2021" s="349"/>
      <c r="B2021" s="352"/>
      <c r="C2021" s="353"/>
      <c r="D2021" s="355"/>
      <c r="E2021" s="323" t="s">
        <v>1455</v>
      </c>
    </row>
    <row r="2022" spans="1:5" x14ac:dyDescent="0.2">
      <c r="A2022" s="356" t="s">
        <v>2444</v>
      </c>
      <c r="B2022" s="358" t="s">
        <v>2387</v>
      </c>
      <c r="C2022" s="359"/>
      <c r="D2022" s="362" t="s">
        <v>62</v>
      </c>
      <c r="E2022" s="320" t="s">
        <v>1454</v>
      </c>
    </row>
    <row r="2023" spans="1:5" x14ac:dyDescent="0.2">
      <c r="A2023" s="364"/>
      <c r="B2023" s="365"/>
      <c r="C2023" s="366"/>
      <c r="D2023" s="367"/>
      <c r="E2023" s="321" t="s">
        <v>1455</v>
      </c>
    </row>
    <row r="2024" spans="1:5" x14ac:dyDescent="0.2">
      <c r="A2024" s="348" t="s">
        <v>2445</v>
      </c>
      <c r="B2024" s="350" t="s">
        <v>2417</v>
      </c>
      <c r="C2024" s="351"/>
      <c r="D2024" s="354" t="s">
        <v>62</v>
      </c>
      <c r="E2024" s="322" t="s">
        <v>1454</v>
      </c>
    </row>
    <row r="2025" spans="1:5" x14ac:dyDescent="0.2">
      <c r="A2025" s="349"/>
      <c r="B2025" s="352"/>
      <c r="C2025" s="353"/>
      <c r="D2025" s="355"/>
      <c r="E2025" s="323" t="s">
        <v>1455</v>
      </c>
    </row>
    <row r="2026" spans="1:5" x14ac:dyDescent="0.2">
      <c r="A2026" s="356" t="s">
        <v>2446</v>
      </c>
      <c r="B2026" s="358" t="s">
        <v>2421</v>
      </c>
      <c r="C2026" s="359"/>
      <c r="D2026" s="362" t="s">
        <v>62</v>
      </c>
      <c r="E2026" s="320" t="s">
        <v>1454</v>
      </c>
    </row>
    <row r="2027" spans="1:5" x14ac:dyDescent="0.2">
      <c r="A2027" s="364"/>
      <c r="B2027" s="365"/>
      <c r="C2027" s="366"/>
      <c r="D2027" s="367"/>
      <c r="E2027" s="321" t="s">
        <v>1455</v>
      </c>
    </row>
    <row r="2028" spans="1:5" x14ac:dyDescent="0.2">
      <c r="A2028" s="348" t="s">
        <v>2447</v>
      </c>
      <c r="B2028" s="350" t="s">
        <v>2363</v>
      </c>
      <c r="C2028" s="351"/>
      <c r="D2028" s="354" t="s">
        <v>62</v>
      </c>
      <c r="E2028" s="322" t="s">
        <v>1454</v>
      </c>
    </row>
    <row r="2029" spans="1:5" x14ac:dyDescent="0.2">
      <c r="A2029" s="349"/>
      <c r="B2029" s="352"/>
      <c r="C2029" s="353"/>
      <c r="D2029" s="355"/>
      <c r="E2029" s="323" t="s">
        <v>1455</v>
      </c>
    </row>
    <row r="2030" spans="1:5" x14ac:dyDescent="0.2">
      <c r="A2030" s="356" t="s">
        <v>2448</v>
      </c>
      <c r="B2030" s="358" t="s">
        <v>2256</v>
      </c>
      <c r="C2030" s="359"/>
      <c r="D2030" s="362" t="s">
        <v>62</v>
      </c>
      <c r="E2030" s="320" t="s">
        <v>1454</v>
      </c>
    </row>
    <row r="2031" spans="1:5" x14ac:dyDescent="0.2">
      <c r="A2031" s="364"/>
      <c r="B2031" s="365"/>
      <c r="C2031" s="366"/>
      <c r="D2031" s="367"/>
      <c r="E2031" s="321" t="s">
        <v>1455</v>
      </c>
    </row>
    <row r="2032" spans="1:5" x14ac:dyDescent="0.2">
      <c r="A2032" s="348" t="s">
        <v>2449</v>
      </c>
      <c r="B2032" s="350" t="s">
        <v>2273</v>
      </c>
      <c r="C2032" s="351"/>
      <c r="D2032" s="354" t="s">
        <v>62</v>
      </c>
      <c r="E2032" s="322" t="s">
        <v>1454</v>
      </c>
    </row>
    <row r="2033" spans="1:5" x14ac:dyDescent="0.2">
      <c r="A2033" s="349"/>
      <c r="B2033" s="352"/>
      <c r="C2033" s="353"/>
      <c r="D2033" s="355"/>
      <c r="E2033" s="323" t="s">
        <v>1455</v>
      </c>
    </row>
    <row r="2034" spans="1:5" x14ac:dyDescent="0.2">
      <c r="A2034" s="356" t="s">
        <v>2450</v>
      </c>
      <c r="B2034" s="358" t="s">
        <v>2328</v>
      </c>
      <c r="C2034" s="359"/>
      <c r="D2034" s="362" t="s">
        <v>62</v>
      </c>
      <c r="E2034" s="320" t="s">
        <v>1454</v>
      </c>
    </row>
    <row r="2035" spans="1:5" x14ac:dyDescent="0.2">
      <c r="A2035" s="364"/>
      <c r="B2035" s="365"/>
      <c r="C2035" s="366"/>
      <c r="D2035" s="367"/>
      <c r="E2035" s="321" t="s">
        <v>1455</v>
      </c>
    </row>
    <row r="2036" spans="1:5" x14ac:dyDescent="0.2">
      <c r="A2036" s="348" t="s">
        <v>2451</v>
      </c>
      <c r="B2036" s="350" t="s">
        <v>2363</v>
      </c>
      <c r="C2036" s="351"/>
      <c r="D2036" s="354" t="s">
        <v>62</v>
      </c>
      <c r="E2036" s="322" t="s">
        <v>1454</v>
      </c>
    </row>
    <row r="2037" spans="1:5" x14ac:dyDescent="0.2">
      <c r="A2037" s="349"/>
      <c r="B2037" s="352"/>
      <c r="C2037" s="353"/>
      <c r="D2037" s="355"/>
      <c r="E2037" s="323" t="s">
        <v>1455</v>
      </c>
    </row>
    <row r="2038" spans="1:5" x14ac:dyDescent="0.2">
      <c r="A2038" s="356" t="s">
        <v>1879</v>
      </c>
      <c r="B2038" s="358" t="s">
        <v>2381</v>
      </c>
      <c r="C2038" s="359"/>
      <c r="D2038" s="362" t="s">
        <v>62</v>
      </c>
      <c r="E2038" s="320" t="s">
        <v>1454</v>
      </c>
    </row>
    <row r="2039" spans="1:5" x14ac:dyDescent="0.2">
      <c r="A2039" s="364"/>
      <c r="B2039" s="365"/>
      <c r="C2039" s="366"/>
      <c r="D2039" s="367"/>
      <c r="E2039" s="321" t="s">
        <v>1455</v>
      </c>
    </row>
    <row r="2040" spans="1:5" x14ac:dyDescent="0.2">
      <c r="A2040" s="348" t="s">
        <v>2452</v>
      </c>
      <c r="B2040" s="350" t="s">
        <v>2387</v>
      </c>
      <c r="C2040" s="351"/>
      <c r="D2040" s="354" t="s">
        <v>62</v>
      </c>
      <c r="E2040" s="322" t="s">
        <v>1454</v>
      </c>
    </row>
    <row r="2041" spans="1:5" x14ac:dyDescent="0.2">
      <c r="A2041" s="349"/>
      <c r="B2041" s="352"/>
      <c r="C2041" s="353"/>
      <c r="D2041" s="355"/>
      <c r="E2041" s="323" t="s">
        <v>1455</v>
      </c>
    </row>
    <row r="2042" spans="1:5" x14ac:dyDescent="0.2">
      <c r="A2042" s="356" t="s">
        <v>2453</v>
      </c>
      <c r="B2042" s="358" t="s">
        <v>2409</v>
      </c>
      <c r="C2042" s="359"/>
      <c r="D2042" s="362" t="s">
        <v>62</v>
      </c>
      <c r="E2042" s="320" t="s">
        <v>1454</v>
      </c>
    </row>
    <row r="2043" spans="1:5" x14ac:dyDescent="0.2">
      <c r="A2043" s="364"/>
      <c r="B2043" s="365"/>
      <c r="C2043" s="366"/>
      <c r="D2043" s="367"/>
      <c r="E2043" s="321" t="s">
        <v>1455</v>
      </c>
    </row>
    <row r="2044" spans="1:5" x14ac:dyDescent="0.2">
      <c r="A2044" s="348" t="s">
        <v>2454</v>
      </c>
      <c r="B2044" s="350" t="s">
        <v>2231</v>
      </c>
      <c r="C2044" s="351"/>
      <c r="D2044" s="354" t="s">
        <v>62</v>
      </c>
      <c r="E2044" s="322" t="s">
        <v>1454</v>
      </c>
    </row>
    <row r="2045" spans="1:5" x14ac:dyDescent="0.2">
      <c r="A2045" s="349"/>
      <c r="B2045" s="352"/>
      <c r="C2045" s="353"/>
      <c r="D2045" s="355"/>
      <c r="E2045" s="323" t="s">
        <v>1455</v>
      </c>
    </row>
    <row r="2046" spans="1:5" x14ac:dyDescent="0.2">
      <c r="A2046" s="356" t="s">
        <v>2455</v>
      </c>
      <c r="B2046" s="358" t="s">
        <v>2256</v>
      </c>
      <c r="C2046" s="359"/>
      <c r="D2046" s="362" t="s">
        <v>62</v>
      </c>
      <c r="E2046" s="320" t="s">
        <v>1454</v>
      </c>
    </row>
    <row r="2047" spans="1:5" x14ac:dyDescent="0.2">
      <c r="A2047" s="364"/>
      <c r="B2047" s="365"/>
      <c r="C2047" s="366"/>
      <c r="D2047" s="367"/>
      <c r="E2047" s="321" t="s">
        <v>1455</v>
      </c>
    </row>
    <row r="2048" spans="1:5" x14ac:dyDescent="0.2">
      <c r="A2048" s="348" t="s">
        <v>2421</v>
      </c>
      <c r="B2048" s="350"/>
      <c r="C2048" s="351"/>
      <c r="D2048" s="354" t="s">
        <v>62</v>
      </c>
      <c r="E2048" s="322" t="s">
        <v>1454</v>
      </c>
    </row>
    <row r="2049" spans="1:5" x14ac:dyDescent="0.2">
      <c r="A2049" s="349"/>
      <c r="B2049" s="352"/>
      <c r="C2049" s="353"/>
      <c r="D2049" s="355"/>
      <c r="E2049" s="323" t="s">
        <v>1455</v>
      </c>
    </row>
    <row r="2050" spans="1:5" x14ac:dyDescent="0.2">
      <c r="A2050" s="356" t="s">
        <v>2279</v>
      </c>
      <c r="B2050" s="358"/>
      <c r="C2050" s="359"/>
      <c r="D2050" s="362" t="s">
        <v>62</v>
      </c>
      <c r="E2050" s="320" t="s">
        <v>1454</v>
      </c>
    </row>
    <row r="2051" spans="1:5" ht="15" thickBot="1" x14ac:dyDescent="0.25">
      <c r="A2051" s="357"/>
      <c r="B2051" s="360"/>
      <c r="C2051" s="361"/>
      <c r="D2051" s="363"/>
      <c r="E2051" s="324" t="s">
        <v>1455</v>
      </c>
    </row>
  </sheetData>
  <mergeCells count="3045">
    <mergeCell ref="B11:C11"/>
    <mergeCell ref="B12:C12"/>
    <mergeCell ref="B13:C13"/>
    <mergeCell ref="B14:C14"/>
    <mergeCell ref="B15:C15"/>
    <mergeCell ref="B16:C16"/>
    <mergeCell ref="B4:C4"/>
    <mergeCell ref="B5:C5"/>
    <mergeCell ref="B7:C7"/>
    <mergeCell ref="B8:C8"/>
    <mergeCell ref="B9:C9"/>
    <mergeCell ref="B10:C10"/>
    <mergeCell ref="A6:E6"/>
    <mergeCell ref="A26:A27"/>
    <mergeCell ref="B26:C27"/>
    <mergeCell ref="D26:D27"/>
    <mergeCell ref="A28:A29"/>
    <mergeCell ref="B28:C29"/>
    <mergeCell ref="D28:D29"/>
    <mergeCell ref="A22:A23"/>
    <mergeCell ref="B22:C23"/>
    <mergeCell ref="D22:D23"/>
    <mergeCell ref="A24:A25"/>
    <mergeCell ref="B24:C25"/>
    <mergeCell ref="D24:D25"/>
    <mergeCell ref="B17:C17"/>
    <mergeCell ref="B18:C18"/>
    <mergeCell ref="B19:C19"/>
    <mergeCell ref="A20:A21"/>
    <mergeCell ref="B20:C21"/>
    <mergeCell ref="D20:D21"/>
    <mergeCell ref="A38:A39"/>
    <mergeCell ref="B38:C39"/>
    <mergeCell ref="D38:D39"/>
    <mergeCell ref="A40:A41"/>
    <mergeCell ref="B40:C41"/>
    <mergeCell ref="D40:D41"/>
    <mergeCell ref="A34:A35"/>
    <mergeCell ref="B34:C35"/>
    <mergeCell ref="D34:D35"/>
    <mergeCell ref="A36:A37"/>
    <mergeCell ref="B36:C37"/>
    <mergeCell ref="D36:D37"/>
    <mergeCell ref="A30:A31"/>
    <mergeCell ref="B30:C31"/>
    <mergeCell ref="D30:D31"/>
    <mergeCell ref="A32:A33"/>
    <mergeCell ref="B32:C33"/>
    <mergeCell ref="D32:D33"/>
    <mergeCell ref="A50:A51"/>
    <mergeCell ref="B50:C51"/>
    <mergeCell ref="D50:D51"/>
    <mergeCell ref="A52:A53"/>
    <mergeCell ref="B52:C53"/>
    <mergeCell ref="D52:D53"/>
    <mergeCell ref="A46:A47"/>
    <mergeCell ref="B46:C47"/>
    <mergeCell ref="D46:D47"/>
    <mergeCell ref="A48:A49"/>
    <mergeCell ref="B48:C49"/>
    <mergeCell ref="D48:D49"/>
    <mergeCell ref="A42:A43"/>
    <mergeCell ref="B42:C43"/>
    <mergeCell ref="D42:D43"/>
    <mergeCell ref="A44:A45"/>
    <mergeCell ref="B44:C45"/>
    <mergeCell ref="D44:D45"/>
    <mergeCell ref="A62:A63"/>
    <mergeCell ref="B62:C63"/>
    <mergeCell ref="D62:D63"/>
    <mergeCell ref="A64:A65"/>
    <mergeCell ref="B64:C65"/>
    <mergeCell ref="D64:D65"/>
    <mergeCell ref="A58:A59"/>
    <mergeCell ref="B58:C59"/>
    <mergeCell ref="D58:D59"/>
    <mergeCell ref="A60:A61"/>
    <mergeCell ref="B60:C61"/>
    <mergeCell ref="D60:D61"/>
    <mergeCell ref="A54:A55"/>
    <mergeCell ref="B54:C55"/>
    <mergeCell ref="D54:D55"/>
    <mergeCell ref="A56:A57"/>
    <mergeCell ref="B56:C57"/>
    <mergeCell ref="D56:D57"/>
    <mergeCell ref="A74:A75"/>
    <mergeCell ref="B74:C75"/>
    <mergeCell ref="D74:D75"/>
    <mergeCell ref="A76:A77"/>
    <mergeCell ref="B76:C77"/>
    <mergeCell ref="D76:D77"/>
    <mergeCell ref="A70:A71"/>
    <mergeCell ref="B70:C71"/>
    <mergeCell ref="D70:D71"/>
    <mergeCell ref="A72:A73"/>
    <mergeCell ref="B72:C73"/>
    <mergeCell ref="D72:D73"/>
    <mergeCell ref="A66:A67"/>
    <mergeCell ref="B66:C67"/>
    <mergeCell ref="D66:D67"/>
    <mergeCell ref="A68:A69"/>
    <mergeCell ref="B68:C69"/>
    <mergeCell ref="D68:D69"/>
    <mergeCell ref="A86:A87"/>
    <mergeCell ref="B86:C87"/>
    <mergeCell ref="D86:D87"/>
    <mergeCell ref="A88:A89"/>
    <mergeCell ref="B88:C89"/>
    <mergeCell ref="D88:D89"/>
    <mergeCell ref="A82:A83"/>
    <mergeCell ref="B82:C83"/>
    <mergeCell ref="D82:D83"/>
    <mergeCell ref="A84:A85"/>
    <mergeCell ref="B84:C85"/>
    <mergeCell ref="D84:D85"/>
    <mergeCell ref="A78:A79"/>
    <mergeCell ref="B78:C79"/>
    <mergeCell ref="D78:D79"/>
    <mergeCell ref="A80:A81"/>
    <mergeCell ref="B80:C81"/>
    <mergeCell ref="D80:D81"/>
    <mergeCell ref="A98:A99"/>
    <mergeCell ref="B98:C99"/>
    <mergeCell ref="D98:D99"/>
    <mergeCell ref="A100:A101"/>
    <mergeCell ref="B100:C101"/>
    <mergeCell ref="D100:D101"/>
    <mergeCell ref="A94:A95"/>
    <mergeCell ref="B94:C95"/>
    <mergeCell ref="D94:D95"/>
    <mergeCell ref="A96:A97"/>
    <mergeCell ref="B96:C97"/>
    <mergeCell ref="D96:D97"/>
    <mergeCell ref="A90:A91"/>
    <mergeCell ref="B90:C91"/>
    <mergeCell ref="D90:D91"/>
    <mergeCell ref="A92:A93"/>
    <mergeCell ref="B92:C93"/>
    <mergeCell ref="D92:D93"/>
    <mergeCell ref="A110:A111"/>
    <mergeCell ref="B110:C111"/>
    <mergeCell ref="D110:D111"/>
    <mergeCell ref="A112:A113"/>
    <mergeCell ref="B112:C113"/>
    <mergeCell ref="D112:D113"/>
    <mergeCell ref="A106:A107"/>
    <mergeCell ref="B106:C107"/>
    <mergeCell ref="D106:D107"/>
    <mergeCell ref="A108:A109"/>
    <mergeCell ref="B108:C109"/>
    <mergeCell ref="D108:D109"/>
    <mergeCell ref="A102:A103"/>
    <mergeCell ref="B102:C103"/>
    <mergeCell ref="D102:D103"/>
    <mergeCell ref="A104:A105"/>
    <mergeCell ref="B104:C105"/>
    <mergeCell ref="D104:D105"/>
    <mergeCell ref="A122:A123"/>
    <mergeCell ref="B122:C123"/>
    <mergeCell ref="D122:D123"/>
    <mergeCell ref="A124:A125"/>
    <mergeCell ref="B124:C125"/>
    <mergeCell ref="D124:D125"/>
    <mergeCell ref="A118:A119"/>
    <mergeCell ref="B118:C119"/>
    <mergeCell ref="D118:D119"/>
    <mergeCell ref="A120:A121"/>
    <mergeCell ref="B120:C121"/>
    <mergeCell ref="D120:D121"/>
    <mergeCell ref="A114:A115"/>
    <mergeCell ref="B114:C115"/>
    <mergeCell ref="D114:D115"/>
    <mergeCell ref="A116:A117"/>
    <mergeCell ref="B116:C117"/>
    <mergeCell ref="D116:D117"/>
    <mergeCell ref="A134:A135"/>
    <mergeCell ref="B134:C135"/>
    <mergeCell ref="D134:D135"/>
    <mergeCell ref="A136:A137"/>
    <mergeCell ref="B136:C137"/>
    <mergeCell ref="D136:D137"/>
    <mergeCell ref="A130:A131"/>
    <mergeCell ref="B130:C131"/>
    <mergeCell ref="D130:D131"/>
    <mergeCell ref="A132:A133"/>
    <mergeCell ref="B132:C133"/>
    <mergeCell ref="D132:D133"/>
    <mergeCell ref="A126:A127"/>
    <mergeCell ref="B126:C127"/>
    <mergeCell ref="D126:D127"/>
    <mergeCell ref="A128:A129"/>
    <mergeCell ref="B128:C129"/>
    <mergeCell ref="D128:D129"/>
    <mergeCell ref="A146:A147"/>
    <mergeCell ref="B146:C147"/>
    <mergeCell ref="D146:D147"/>
    <mergeCell ref="A148:A149"/>
    <mergeCell ref="B148:C149"/>
    <mergeCell ref="D148:D149"/>
    <mergeCell ref="A142:A143"/>
    <mergeCell ref="B142:C143"/>
    <mergeCell ref="D142:D143"/>
    <mergeCell ref="A144:A145"/>
    <mergeCell ref="B144:C145"/>
    <mergeCell ref="D144:D145"/>
    <mergeCell ref="A138:A139"/>
    <mergeCell ref="B138:C139"/>
    <mergeCell ref="D138:D139"/>
    <mergeCell ref="A140:A141"/>
    <mergeCell ref="B140:C141"/>
    <mergeCell ref="D140:D141"/>
    <mergeCell ref="A158:A159"/>
    <mergeCell ref="B158:C159"/>
    <mergeCell ref="D158:D159"/>
    <mergeCell ref="A160:A161"/>
    <mergeCell ref="B160:C161"/>
    <mergeCell ref="D160:D161"/>
    <mergeCell ref="A154:A155"/>
    <mergeCell ref="B154:C155"/>
    <mergeCell ref="D154:D155"/>
    <mergeCell ref="A156:A157"/>
    <mergeCell ref="B156:C157"/>
    <mergeCell ref="D156:D157"/>
    <mergeCell ref="A150:A151"/>
    <mergeCell ref="B150:C151"/>
    <mergeCell ref="D150:D151"/>
    <mergeCell ref="A152:A153"/>
    <mergeCell ref="B152:C153"/>
    <mergeCell ref="D152:D153"/>
    <mergeCell ref="A170:A171"/>
    <mergeCell ref="B170:C171"/>
    <mergeCell ref="D170:D171"/>
    <mergeCell ref="A172:A173"/>
    <mergeCell ref="B172:C173"/>
    <mergeCell ref="D172:D173"/>
    <mergeCell ref="A166:A167"/>
    <mergeCell ref="B166:C167"/>
    <mergeCell ref="D166:D167"/>
    <mergeCell ref="A168:A169"/>
    <mergeCell ref="B168:C169"/>
    <mergeCell ref="D168:D169"/>
    <mergeCell ref="A162:A163"/>
    <mergeCell ref="B162:C163"/>
    <mergeCell ref="D162:D163"/>
    <mergeCell ref="A164:A165"/>
    <mergeCell ref="B164:C165"/>
    <mergeCell ref="D164:D165"/>
    <mergeCell ref="A182:A183"/>
    <mergeCell ref="B182:C183"/>
    <mergeCell ref="D182:D183"/>
    <mergeCell ref="A184:A185"/>
    <mergeCell ref="B184:C185"/>
    <mergeCell ref="D184:D185"/>
    <mergeCell ref="A178:A179"/>
    <mergeCell ref="B178:C179"/>
    <mergeCell ref="D178:D179"/>
    <mergeCell ref="A180:A181"/>
    <mergeCell ref="B180:C181"/>
    <mergeCell ref="D180:D181"/>
    <mergeCell ref="A174:A175"/>
    <mergeCell ref="B174:C175"/>
    <mergeCell ref="D174:D175"/>
    <mergeCell ref="A176:A177"/>
    <mergeCell ref="B176:C177"/>
    <mergeCell ref="D176:D177"/>
    <mergeCell ref="A194:A195"/>
    <mergeCell ref="B194:C195"/>
    <mergeCell ref="D194:D195"/>
    <mergeCell ref="A196:A197"/>
    <mergeCell ref="B196:C197"/>
    <mergeCell ref="D196:D197"/>
    <mergeCell ref="A190:A191"/>
    <mergeCell ref="B190:C191"/>
    <mergeCell ref="D190:D191"/>
    <mergeCell ref="A192:A193"/>
    <mergeCell ref="B192:C193"/>
    <mergeCell ref="D192:D193"/>
    <mergeCell ref="A186:A187"/>
    <mergeCell ref="B186:C187"/>
    <mergeCell ref="D186:D187"/>
    <mergeCell ref="A188:A189"/>
    <mergeCell ref="B188:C189"/>
    <mergeCell ref="D188:D189"/>
    <mergeCell ref="A206:A207"/>
    <mergeCell ref="B206:C207"/>
    <mergeCell ref="D206:D207"/>
    <mergeCell ref="A208:A209"/>
    <mergeCell ref="B208:C209"/>
    <mergeCell ref="D208:D209"/>
    <mergeCell ref="A202:A203"/>
    <mergeCell ref="B202:C203"/>
    <mergeCell ref="D202:D203"/>
    <mergeCell ref="A204:A205"/>
    <mergeCell ref="B204:C205"/>
    <mergeCell ref="D204:D205"/>
    <mergeCell ref="A198:A199"/>
    <mergeCell ref="B198:C199"/>
    <mergeCell ref="D198:D199"/>
    <mergeCell ref="A200:A201"/>
    <mergeCell ref="B200:C201"/>
    <mergeCell ref="D200:D201"/>
    <mergeCell ref="A218:A219"/>
    <mergeCell ref="B218:C219"/>
    <mergeCell ref="D218:D219"/>
    <mergeCell ref="A220:A221"/>
    <mergeCell ref="B220:C221"/>
    <mergeCell ref="D220:D221"/>
    <mergeCell ref="A214:A215"/>
    <mergeCell ref="B214:C215"/>
    <mergeCell ref="D214:D215"/>
    <mergeCell ref="A216:A217"/>
    <mergeCell ref="B216:C217"/>
    <mergeCell ref="D216:D217"/>
    <mergeCell ref="A210:A211"/>
    <mergeCell ref="B210:C211"/>
    <mergeCell ref="D210:D211"/>
    <mergeCell ref="A212:A213"/>
    <mergeCell ref="B212:C213"/>
    <mergeCell ref="D212:D213"/>
    <mergeCell ref="A230:A231"/>
    <mergeCell ref="B230:C231"/>
    <mergeCell ref="D230:D231"/>
    <mergeCell ref="A232:A233"/>
    <mergeCell ref="B232:C233"/>
    <mergeCell ref="D232:D233"/>
    <mergeCell ref="A226:A227"/>
    <mergeCell ref="B226:C227"/>
    <mergeCell ref="D226:D227"/>
    <mergeCell ref="A228:A229"/>
    <mergeCell ref="B228:C229"/>
    <mergeCell ref="D228:D229"/>
    <mergeCell ref="A222:A223"/>
    <mergeCell ref="B222:C223"/>
    <mergeCell ref="D222:D223"/>
    <mergeCell ref="A224:A225"/>
    <mergeCell ref="B224:C225"/>
    <mergeCell ref="D224:D225"/>
    <mergeCell ref="A242:A243"/>
    <mergeCell ref="B242:C243"/>
    <mergeCell ref="D242:D243"/>
    <mergeCell ref="A244:A245"/>
    <mergeCell ref="B244:C245"/>
    <mergeCell ref="D244:D245"/>
    <mergeCell ref="A238:A239"/>
    <mergeCell ref="B238:C239"/>
    <mergeCell ref="D238:D239"/>
    <mergeCell ref="A240:A241"/>
    <mergeCell ref="B240:C241"/>
    <mergeCell ref="D240:D241"/>
    <mergeCell ref="A234:A235"/>
    <mergeCell ref="B234:C235"/>
    <mergeCell ref="D234:D235"/>
    <mergeCell ref="A236:A237"/>
    <mergeCell ref="B236:C237"/>
    <mergeCell ref="D236:D237"/>
    <mergeCell ref="A254:A255"/>
    <mergeCell ref="B254:C255"/>
    <mergeCell ref="D254:D255"/>
    <mergeCell ref="A256:A257"/>
    <mergeCell ref="B256:C257"/>
    <mergeCell ref="D256:D257"/>
    <mergeCell ref="A250:A251"/>
    <mergeCell ref="B250:C251"/>
    <mergeCell ref="D250:D251"/>
    <mergeCell ref="A252:A253"/>
    <mergeCell ref="B252:C253"/>
    <mergeCell ref="D252:D253"/>
    <mergeCell ref="A246:A247"/>
    <mergeCell ref="B246:C247"/>
    <mergeCell ref="D246:D247"/>
    <mergeCell ref="A248:A249"/>
    <mergeCell ref="B248:C249"/>
    <mergeCell ref="D248:D249"/>
    <mergeCell ref="A266:A267"/>
    <mergeCell ref="B266:C267"/>
    <mergeCell ref="D266:D267"/>
    <mergeCell ref="A268:A269"/>
    <mergeCell ref="B268:C269"/>
    <mergeCell ref="D268:D269"/>
    <mergeCell ref="A262:A263"/>
    <mergeCell ref="B262:C263"/>
    <mergeCell ref="D262:D263"/>
    <mergeCell ref="A264:A265"/>
    <mergeCell ref="B264:C265"/>
    <mergeCell ref="D264:D265"/>
    <mergeCell ref="A258:A259"/>
    <mergeCell ref="B258:C259"/>
    <mergeCell ref="D258:D259"/>
    <mergeCell ref="A260:A261"/>
    <mergeCell ref="B260:C261"/>
    <mergeCell ref="D260:D261"/>
    <mergeCell ref="A278:A279"/>
    <mergeCell ref="B278:C279"/>
    <mergeCell ref="D278:D279"/>
    <mergeCell ref="A280:A281"/>
    <mergeCell ref="B280:C281"/>
    <mergeCell ref="D280:D281"/>
    <mergeCell ref="A274:A275"/>
    <mergeCell ref="B274:C275"/>
    <mergeCell ref="D274:D275"/>
    <mergeCell ref="A276:A277"/>
    <mergeCell ref="B276:C277"/>
    <mergeCell ref="D276:D277"/>
    <mergeCell ref="A270:A271"/>
    <mergeCell ref="B270:C271"/>
    <mergeCell ref="D270:D271"/>
    <mergeCell ref="A272:A273"/>
    <mergeCell ref="B272:C273"/>
    <mergeCell ref="D272:D273"/>
    <mergeCell ref="A290:A291"/>
    <mergeCell ref="B290:C291"/>
    <mergeCell ref="D290:D291"/>
    <mergeCell ref="A292:A293"/>
    <mergeCell ref="B292:C293"/>
    <mergeCell ref="D292:D293"/>
    <mergeCell ref="A286:A287"/>
    <mergeCell ref="B286:C287"/>
    <mergeCell ref="D286:D287"/>
    <mergeCell ref="A288:A289"/>
    <mergeCell ref="B288:C289"/>
    <mergeCell ref="D288:D289"/>
    <mergeCell ref="A282:A283"/>
    <mergeCell ref="B282:C283"/>
    <mergeCell ref="D282:D283"/>
    <mergeCell ref="A284:A285"/>
    <mergeCell ref="B284:C285"/>
    <mergeCell ref="D284:D285"/>
    <mergeCell ref="A302:A303"/>
    <mergeCell ref="B302:C303"/>
    <mergeCell ref="D302:D303"/>
    <mergeCell ref="A304:A305"/>
    <mergeCell ref="B304:C305"/>
    <mergeCell ref="D304:D305"/>
    <mergeCell ref="A298:A299"/>
    <mergeCell ref="B298:C299"/>
    <mergeCell ref="D298:D299"/>
    <mergeCell ref="A300:A301"/>
    <mergeCell ref="B300:C301"/>
    <mergeCell ref="D300:D301"/>
    <mergeCell ref="A294:A295"/>
    <mergeCell ref="B294:C295"/>
    <mergeCell ref="D294:D295"/>
    <mergeCell ref="A296:A297"/>
    <mergeCell ref="B296:C297"/>
    <mergeCell ref="D296:D297"/>
    <mergeCell ref="A314:A315"/>
    <mergeCell ref="B314:C315"/>
    <mergeCell ref="D314:D315"/>
    <mergeCell ref="A316:A317"/>
    <mergeCell ref="B316:C317"/>
    <mergeCell ref="D316:D317"/>
    <mergeCell ref="A310:A311"/>
    <mergeCell ref="B310:C311"/>
    <mergeCell ref="D310:D311"/>
    <mergeCell ref="A312:A313"/>
    <mergeCell ref="B312:C313"/>
    <mergeCell ref="D312:D313"/>
    <mergeCell ref="A306:A307"/>
    <mergeCell ref="B306:C307"/>
    <mergeCell ref="D306:D307"/>
    <mergeCell ref="A308:A309"/>
    <mergeCell ref="B308:C309"/>
    <mergeCell ref="D308:D309"/>
    <mergeCell ref="A326:A327"/>
    <mergeCell ref="B326:C327"/>
    <mergeCell ref="D326:D327"/>
    <mergeCell ref="A328:A329"/>
    <mergeCell ref="B328:C329"/>
    <mergeCell ref="D328:D329"/>
    <mergeCell ref="A322:A323"/>
    <mergeCell ref="B322:C323"/>
    <mergeCell ref="D322:D323"/>
    <mergeCell ref="A324:A325"/>
    <mergeCell ref="B324:C325"/>
    <mergeCell ref="D324:D325"/>
    <mergeCell ref="A318:A319"/>
    <mergeCell ref="B318:C319"/>
    <mergeCell ref="D318:D319"/>
    <mergeCell ref="A320:A321"/>
    <mergeCell ref="B320:C321"/>
    <mergeCell ref="D320:D321"/>
    <mergeCell ref="A338:A339"/>
    <mergeCell ref="B338:C339"/>
    <mergeCell ref="D338:D339"/>
    <mergeCell ref="A340:A341"/>
    <mergeCell ref="B340:C341"/>
    <mergeCell ref="D340:D341"/>
    <mergeCell ref="A334:A335"/>
    <mergeCell ref="B334:C335"/>
    <mergeCell ref="D334:D335"/>
    <mergeCell ref="A336:A337"/>
    <mergeCell ref="B336:C337"/>
    <mergeCell ref="D336:D337"/>
    <mergeCell ref="A330:A331"/>
    <mergeCell ref="B330:C331"/>
    <mergeCell ref="D330:D331"/>
    <mergeCell ref="A332:A333"/>
    <mergeCell ref="B332:C333"/>
    <mergeCell ref="D332:D333"/>
    <mergeCell ref="D350:D351"/>
    <mergeCell ref="B352:C352"/>
    <mergeCell ref="A353:A354"/>
    <mergeCell ref="B353:C354"/>
    <mergeCell ref="D353:D354"/>
    <mergeCell ref="A355:A356"/>
    <mergeCell ref="B355:C356"/>
    <mergeCell ref="D355:D356"/>
    <mergeCell ref="B346:C346"/>
    <mergeCell ref="B347:C347"/>
    <mergeCell ref="B348:C348"/>
    <mergeCell ref="B349:C349"/>
    <mergeCell ref="A350:A351"/>
    <mergeCell ref="B350:C351"/>
    <mergeCell ref="A342:A343"/>
    <mergeCell ref="B342:C343"/>
    <mergeCell ref="D342:D343"/>
    <mergeCell ref="A344:A345"/>
    <mergeCell ref="B344:C345"/>
    <mergeCell ref="D344:D345"/>
    <mergeCell ref="A365:A366"/>
    <mergeCell ref="B365:C366"/>
    <mergeCell ref="D365:D366"/>
    <mergeCell ref="A367:A368"/>
    <mergeCell ref="B367:C368"/>
    <mergeCell ref="D367:D368"/>
    <mergeCell ref="A361:A362"/>
    <mergeCell ref="B361:C362"/>
    <mergeCell ref="D361:D362"/>
    <mergeCell ref="A363:A364"/>
    <mergeCell ref="B363:C364"/>
    <mergeCell ref="D363:D364"/>
    <mergeCell ref="A357:A358"/>
    <mergeCell ref="B357:C358"/>
    <mergeCell ref="D357:D358"/>
    <mergeCell ref="A359:A360"/>
    <mergeCell ref="B359:C360"/>
    <mergeCell ref="D359:D360"/>
    <mergeCell ref="A377:A378"/>
    <mergeCell ref="B377:C378"/>
    <mergeCell ref="D377:D378"/>
    <mergeCell ref="A379:A380"/>
    <mergeCell ref="B379:C380"/>
    <mergeCell ref="D379:D380"/>
    <mergeCell ref="A373:A374"/>
    <mergeCell ref="B373:C374"/>
    <mergeCell ref="D373:D374"/>
    <mergeCell ref="A375:A376"/>
    <mergeCell ref="B375:C376"/>
    <mergeCell ref="D375:D376"/>
    <mergeCell ref="A369:A370"/>
    <mergeCell ref="B369:C370"/>
    <mergeCell ref="D369:D370"/>
    <mergeCell ref="A371:A372"/>
    <mergeCell ref="B371:C372"/>
    <mergeCell ref="D371:D372"/>
    <mergeCell ref="A389:A390"/>
    <mergeCell ref="B389:C390"/>
    <mergeCell ref="D389:D390"/>
    <mergeCell ref="A391:A392"/>
    <mergeCell ref="B391:C392"/>
    <mergeCell ref="D391:D392"/>
    <mergeCell ref="A385:A386"/>
    <mergeCell ref="B385:C386"/>
    <mergeCell ref="D385:D386"/>
    <mergeCell ref="A387:A388"/>
    <mergeCell ref="B387:C388"/>
    <mergeCell ref="D387:D388"/>
    <mergeCell ref="A381:A382"/>
    <mergeCell ref="B381:C382"/>
    <mergeCell ref="D381:D382"/>
    <mergeCell ref="A383:A384"/>
    <mergeCell ref="B383:C384"/>
    <mergeCell ref="D383:D384"/>
    <mergeCell ref="A401:A402"/>
    <mergeCell ref="B401:C402"/>
    <mergeCell ref="D401:D402"/>
    <mergeCell ref="A403:A404"/>
    <mergeCell ref="B403:C404"/>
    <mergeCell ref="D403:D404"/>
    <mergeCell ref="A397:A398"/>
    <mergeCell ref="B397:C398"/>
    <mergeCell ref="D397:D398"/>
    <mergeCell ref="A399:A400"/>
    <mergeCell ref="B399:C400"/>
    <mergeCell ref="D399:D400"/>
    <mergeCell ref="A393:A394"/>
    <mergeCell ref="B393:C394"/>
    <mergeCell ref="D393:D394"/>
    <mergeCell ref="A395:A396"/>
    <mergeCell ref="B395:C396"/>
    <mergeCell ref="D395:D396"/>
    <mergeCell ref="A413:A414"/>
    <mergeCell ref="B413:C414"/>
    <mergeCell ref="D413:D414"/>
    <mergeCell ref="A415:A416"/>
    <mergeCell ref="B415:C416"/>
    <mergeCell ref="D415:D416"/>
    <mergeCell ref="A409:A410"/>
    <mergeCell ref="B409:C410"/>
    <mergeCell ref="D409:D410"/>
    <mergeCell ref="A411:A412"/>
    <mergeCell ref="B411:C412"/>
    <mergeCell ref="D411:D412"/>
    <mergeCell ref="A405:A406"/>
    <mergeCell ref="B405:C406"/>
    <mergeCell ref="D405:D406"/>
    <mergeCell ref="A407:A408"/>
    <mergeCell ref="B407:C408"/>
    <mergeCell ref="D407:D408"/>
    <mergeCell ref="A425:A426"/>
    <mergeCell ref="B425:C426"/>
    <mergeCell ref="D425:D426"/>
    <mergeCell ref="A427:A428"/>
    <mergeCell ref="B427:C428"/>
    <mergeCell ref="D427:D428"/>
    <mergeCell ref="A421:A422"/>
    <mergeCell ref="B421:C422"/>
    <mergeCell ref="D421:D422"/>
    <mergeCell ref="A423:A424"/>
    <mergeCell ref="B423:C424"/>
    <mergeCell ref="D423:D424"/>
    <mergeCell ref="A417:A418"/>
    <mergeCell ref="B417:C418"/>
    <mergeCell ref="D417:D418"/>
    <mergeCell ref="A419:A420"/>
    <mergeCell ref="B419:C420"/>
    <mergeCell ref="D419:D420"/>
    <mergeCell ref="A437:A438"/>
    <mergeCell ref="B437:C438"/>
    <mergeCell ref="D437:D438"/>
    <mergeCell ref="A439:A440"/>
    <mergeCell ref="B439:C440"/>
    <mergeCell ref="D439:D440"/>
    <mergeCell ref="A433:A434"/>
    <mergeCell ref="B433:C434"/>
    <mergeCell ref="D433:D434"/>
    <mergeCell ref="A435:A436"/>
    <mergeCell ref="B435:C436"/>
    <mergeCell ref="D435:D436"/>
    <mergeCell ref="A429:A430"/>
    <mergeCell ref="B429:C430"/>
    <mergeCell ref="D429:D430"/>
    <mergeCell ref="A431:A432"/>
    <mergeCell ref="B431:C432"/>
    <mergeCell ref="D431:D432"/>
    <mergeCell ref="A449:A450"/>
    <mergeCell ref="B449:C450"/>
    <mergeCell ref="D449:D450"/>
    <mergeCell ref="A451:A452"/>
    <mergeCell ref="B451:C452"/>
    <mergeCell ref="D451:D452"/>
    <mergeCell ref="A445:A446"/>
    <mergeCell ref="B445:C446"/>
    <mergeCell ref="D445:D446"/>
    <mergeCell ref="A447:A448"/>
    <mergeCell ref="B447:C448"/>
    <mergeCell ref="D447:D448"/>
    <mergeCell ref="A441:A442"/>
    <mergeCell ref="B441:C442"/>
    <mergeCell ref="D441:D442"/>
    <mergeCell ref="A443:A444"/>
    <mergeCell ref="B443:C444"/>
    <mergeCell ref="D443:D444"/>
    <mergeCell ref="A461:A462"/>
    <mergeCell ref="B461:C462"/>
    <mergeCell ref="D461:D462"/>
    <mergeCell ref="A463:A464"/>
    <mergeCell ref="B463:C464"/>
    <mergeCell ref="D463:D464"/>
    <mergeCell ref="A457:A458"/>
    <mergeCell ref="B457:C458"/>
    <mergeCell ref="D457:D458"/>
    <mergeCell ref="A459:A460"/>
    <mergeCell ref="B459:C460"/>
    <mergeCell ref="D459:D460"/>
    <mergeCell ref="A453:A454"/>
    <mergeCell ref="B453:C454"/>
    <mergeCell ref="D453:D454"/>
    <mergeCell ref="A455:A456"/>
    <mergeCell ref="B455:C456"/>
    <mergeCell ref="D455:D456"/>
    <mergeCell ref="A473:A474"/>
    <mergeCell ref="B473:C474"/>
    <mergeCell ref="D473:D474"/>
    <mergeCell ref="A475:A476"/>
    <mergeCell ref="B475:C476"/>
    <mergeCell ref="D475:D476"/>
    <mergeCell ref="A469:A470"/>
    <mergeCell ref="B469:C470"/>
    <mergeCell ref="D469:D470"/>
    <mergeCell ref="A471:A472"/>
    <mergeCell ref="B471:C472"/>
    <mergeCell ref="D471:D472"/>
    <mergeCell ref="A465:A466"/>
    <mergeCell ref="B465:C466"/>
    <mergeCell ref="D465:D466"/>
    <mergeCell ref="A467:A468"/>
    <mergeCell ref="B467:C468"/>
    <mergeCell ref="D467:D468"/>
    <mergeCell ref="A485:A486"/>
    <mergeCell ref="B485:C486"/>
    <mergeCell ref="D485:D486"/>
    <mergeCell ref="A487:A488"/>
    <mergeCell ref="B487:C488"/>
    <mergeCell ref="D487:D488"/>
    <mergeCell ref="A481:A482"/>
    <mergeCell ref="B481:C482"/>
    <mergeCell ref="D481:D482"/>
    <mergeCell ref="A483:A484"/>
    <mergeCell ref="B483:C484"/>
    <mergeCell ref="D483:D484"/>
    <mergeCell ref="A477:A478"/>
    <mergeCell ref="B477:C478"/>
    <mergeCell ref="D477:D478"/>
    <mergeCell ref="A479:A480"/>
    <mergeCell ref="B479:C480"/>
    <mergeCell ref="D479:D480"/>
    <mergeCell ref="B498:C498"/>
    <mergeCell ref="B499:C499"/>
    <mergeCell ref="B500:C500"/>
    <mergeCell ref="B501:C501"/>
    <mergeCell ref="B502:C502"/>
    <mergeCell ref="B503:C503"/>
    <mergeCell ref="A493:A494"/>
    <mergeCell ref="B493:C494"/>
    <mergeCell ref="D493:D494"/>
    <mergeCell ref="B495:C495"/>
    <mergeCell ref="B496:C496"/>
    <mergeCell ref="B497:C497"/>
    <mergeCell ref="A489:A490"/>
    <mergeCell ref="B489:C490"/>
    <mergeCell ref="D489:D490"/>
    <mergeCell ref="A491:A492"/>
    <mergeCell ref="B491:C492"/>
    <mergeCell ref="D491:D492"/>
    <mergeCell ref="A514:A515"/>
    <mergeCell ref="B514:C515"/>
    <mergeCell ref="D514:D515"/>
    <mergeCell ref="A516:A517"/>
    <mergeCell ref="B516:C517"/>
    <mergeCell ref="D516:D517"/>
    <mergeCell ref="D508:D509"/>
    <mergeCell ref="A510:A511"/>
    <mergeCell ref="B510:C511"/>
    <mergeCell ref="D510:D511"/>
    <mergeCell ref="A512:A513"/>
    <mergeCell ref="B512:C513"/>
    <mergeCell ref="D512:D513"/>
    <mergeCell ref="B504:C504"/>
    <mergeCell ref="B505:C505"/>
    <mergeCell ref="B506:C506"/>
    <mergeCell ref="B507:C507"/>
    <mergeCell ref="A508:A509"/>
    <mergeCell ref="B508:C509"/>
    <mergeCell ref="A526:A527"/>
    <mergeCell ref="B526:C527"/>
    <mergeCell ref="D526:D527"/>
    <mergeCell ref="A528:A529"/>
    <mergeCell ref="B528:C529"/>
    <mergeCell ref="D528:D529"/>
    <mergeCell ref="A522:A523"/>
    <mergeCell ref="B522:C523"/>
    <mergeCell ref="D522:D523"/>
    <mergeCell ref="A524:A525"/>
    <mergeCell ref="B524:C525"/>
    <mergeCell ref="D524:D525"/>
    <mergeCell ref="A518:A519"/>
    <mergeCell ref="B518:C519"/>
    <mergeCell ref="D518:D519"/>
    <mergeCell ref="A520:A521"/>
    <mergeCell ref="B520:C521"/>
    <mergeCell ref="D520:D521"/>
    <mergeCell ref="A538:A539"/>
    <mergeCell ref="B538:C539"/>
    <mergeCell ref="D538:D539"/>
    <mergeCell ref="A540:A541"/>
    <mergeCell ref="B540:C541"/>
    <mergeCell ref="D540:D541"/>
    <mergeCell ref="A534:A535"/>
    <mergeCell ref="B534:C535"/>
    <mergeCell ref="D534:D535"/>
    <mergeCell ref="A536:A537"/>
    <mergeCell ref="B536:C537"/>
    <mergeCell ref="D536:D537"/>
    <mergeCell ref="A530:A531"/>
    <mergeCell ref="B530:C531"/>
    <mergeCell ref="D530:D531"/>
    <mergeCell ref="A532:A533"/>
    <mergeCell ref="B532:C533"/>
    <mergeCell ref="D532:D533"/>
    <mergeCell ref="A550:A551"/>
    <mergeCell ref="B550:C551"/>
    <mergeCell ref="D550:D551"/>
    <mergeCell ref="A552:A553"/>
    <mergeCell ref="B552:C553"/>
    <mergeCell ref="D552:D553"/>
    <mergeCell ref="A546:A547"/>
    <mergeCell ref="B546:C547"/>
    <mergeCell ref="D546:D547"/>
    <mergeCell ref="A548:A549"/>
    <mergeCell ref="B548:C549"/>
    <mergeCell ref="D548:D549"/>
    <mergeCell ref="A542:A543"/>
    <mergeCell ref="B542:C543"/>
    <mergeCell ref="D542:D543"/>
    <mergeCell ref="A544:A545"/>
    <mergeCell ref="B544:C545"/>
    <mergeCell ref="D544:D545"/>
    <mergeCell ref="A562:A563"/>
    <mergeCell ref="B562:C563"/>
    <mergeCell ref="D562:D563"/>
    <mergeCell ref="A564:A565"/>
    <mergeCell ref="B564:C565"/>
    <mergeCell ref="D564:D565"/>
    <mergeCell ref="A558:A559"/>
    <mergeCell ref="B558:C559"/>
    <mergeCell ref="D558:D559"/>
    <mergeCell ref="A560:A561"/>
    <mergeCell ref="B560:C561"/>
    <mergeCell ref="D560:D561"/>
    <mergeCell ref="A554:A555"/>
    <mergeCell ref="B554:C555"/>
    <mergeCell ref="D554:D555"/>
    <mergeCell ref="A556:A557"/>
    <mergeCell ref="B556:C557"/>
    <mergeCell ref="D556:D557"/>
    <mergeCell ref="A574:A575"/>
    <mergeCell ref="B574:C575"/>
    <mergeCell ref="D574:D575"/>
    <mergeCell ref="A576:A577"/>
    <mergeCell ref="B576:C577"/>
    <mergeCell ref="D576:D577"/>
    <mergeCell ref="A570:A571"/>
    <mergeCell ref="B570:C571"/>
    <mergeCell ref="D570:D571"/>
    <mergeCell ref="A572:A573"/>
    <mergeCell ref="B572:C573"/>
    <mergeCell ref="D572:D573"/>
    <mergeCell ref="A566:A567"/>
    <mergeCell ref="B566:C567"/>
    <mergeCell ref="D566:D567"/>
    <mergeCell ref="A568:A569"/>
    <mergeCell ref="B568:C569"/>
    <mergeCell ref="D568:D569"/>
    <mergeCell ref="A586:A587"/>
    <mergeCell ref="B586:C587"/>
    <mergeCell ref="D586:D587"/>
    <mergeCell ref="A588:A589"/>
    <mergeCell ref="B588:C589"/>
    <mergeCell ref="D588:D589"/>
    <mergeCell ref="A582:A583"/>
    <mergeCell ref="B582:C583"/>
    <mergeCell ref="D582:D583"/>
    <mergeCell ref="A584:A585"/>
    <mergeCell ref="B584:C585"/>
    <mergeCell ref="D584:D585"/>
    <mergeCell ref="A578:A579"/>
    <mergeCell ref="B578:C579"/>
    <mergeCell ref="D578:D579"/>
    <mergeCell ref="A580:A581"/>
    <mergeCell ref="B580:C581"/>
    <mergeCell ref="D580:D581"/>
    <mergeCell ref="A598:A599"/>
    <mergeCell ref="B598:C599"/>
    <mergeCell ref="D598:D599"/>
    <mergeCell ref="A600:A601"/>
    <mergeCell ref="B600:C601"/>
    <mergeCell ref="D600:D601"/>
    <mergeCell ref="A594:A595"/>
    <mergeCell ref="B594:C595"/>
    <mergeCell ref="D594:D595"/>
    <mergeCell ref="A596:A597"/>
    <mergeCell ref="B596:C597"/>
    <mergeCell ref="D596:D597"/>
    <mergeCell ref="A590:A591"/>
    <mergeCell ref="B590:C591"/>
    <mergeCell ref="D590:D591"/>
    <mergeCell ref="A592:A593"/>
    <mergeCell ref="B592:C593"/>
    <mergeCell ref="D592:D593"/>
    <mergeCell ref="A610:A611"/>
    <mergeCell ref="B610:C611"/>
    <mergeCell ref="D610:D611"/>
    <mergeCell ref="A612:A613"/>
    <mergeCell ref="B612:C613"/>
    <mergeCell ref="D612:D613"/>
    <mergeCell ref="A606:A607"/>
    <mergeCell ref="B606:C607"/>
    <mergeCell ref="D606:D607"/>
    <mergeCell ref="A608:A609"/>
    <mergeCell ref="B608:C609"/>
    <mergeCell ref="D608:D609"/>
    <mergeCell ref="A602:A603"/>
    <mergeCell ref="B602:C603"/>
    <mergeCell ref="D602:D603"/>
    <mergeCell ref="A604:A605"/>
    <mergeCell ref="B604:C605"/>
    <mergeCell ref="D604:D605"/>
    <mergeCell ref="A622:A623"/>
    <mergeCell ref="B622:C623"/>
    <mergeCell ref="D622:D623"/>
    <mergeCell ref="A624:A625"/>
    <mergeCell ref="B624:C625"/>
    <mergeCell ref="D624:D625"/>
    <mergeCell ref="A618:A619"/>
    <mergeCell ref="B618:C619"/>
    <mergeCell ref="D618:D619"/>
    <mergeCell ref="A620:A621"/>
    <mergeCell ref="B620:C621"/>
    <mergeCell ref="D620:D621"/>
    <mergeCell ref="A614:A615"/>
    <mergeCell ref="B614:C615"/>
    <mergeCell ref="D614:D615"/>
    <mergeCell ref="A616:A617"/>
    <mergeCell ref="B616:C617"/>
    <mergeCell ref="D616:D617"/>
    <mergeCell ref="A634:A635"/>
    <mergeCell ref="B634:C635"/>
    <mergeCell ref="D634:D635"/>
    <mergeCell ref="A636:A637"/>
    <mergeCell ref="B636:C637"/>
    <mergeCell ref="D636:D637"/>
    <mergeCell ref="A630:A631"/>
    <mergeCell ref="B630:C631"/>
    <mergeCell ref="D630:D631"/>
    <mergeCell ref="A632:A633"/>
    <mergeCell ref="B632:C633"/>
    <mergeCell ref="D632:D633"/>
    <mergeCell ref="A626:A627"/>
    <mergeCell ref="B626:C627"/>
    <mergeCell ref="D626:D627"/>
    <mergeCell ref="A628:A629"/>
    <mergeCell ref="B628:C629"/>
    <mergeCell ref="D628:D629"/>
    <mergeCell ref="A646:A647"/>
    <mergeCell ref="B646:C647"/>
    <mergeCell ref="D646:D647"/>
    <mergeCell ref="A648:A649"/>
    <mergeCell ref="B648:C649"/>
    <mergeCell ref="D648:D649"/>
    <mergeCell ref="A642:A643"/>
    <mergeCell ref="B642:C643"/>
    <mergeCell ref="D642:D643"/>
    <mergeCell ref="A644:A645"/>
    <mergeCell ref="B644:C645"/>
    <mergeCell ref="D644:D645"/>
    <mergeCell ref="A638:A639"/>
    <mergeCell ref="B638:C639"/>
    <mergeCell ref="D638:D639"/>
    <mergeCell ref="A640:A641"/>
    <mergeCell ref="B640:C641"/>
    <mergeCell ref="D640:D641"/>
    <mergeCell ref="A658:A659"/>
    <mergeCell ref="B658:C659"/>
    <mergeCell ref="D658:D659"/>
    <mergeCell ref="A660:A661"/>
    <mergeCell ref="B660:C661"/>
    <mergeCell ref="D660:D661"/>
    <mergeCell ref="A654:A655"/>
    <mergeCell ref="B654:C655"/>
    <mergeCell ref="D654:D655"/>
    <mergeCell ref="A656:A657"/>
    <mergeCell ref="B656:C657"/>
    <mergeCell ref="D656:D657"/>
    <mergeCell ref="A650:A651"/>
    <mergeCell ref="B650:C651"/>
    <mergeCell ref="D650:D651"/>
    <mergeCell ref="A652:A653"/>
    <mergeCell ref="B652:C653"/>
    <mergeCell ref="D652:D653"/>
    <mergeCell ref="A670:A671"/>
    <mergeCell ref="B670:C671"/>
    <mergeCell ref="D670:D671"/>
    <mergeCell ref="A672:A673"/>
    <mergeCell ref="B672:C673"/>
    <mergeCell ref="D672:D673"/>
    <mergeCell ref="A666:A667"/>
    <mergeCell ref="B666:C667"/>
    <mergeCell ref="D666:D667"/>
    <mergeCell ref="A668:A669"/>
    <mergeCell ref="B668:C669"/>
    <mergeCell ref="D668:D669"/>
    <mergeCell ref="A662:A663"/>
    <mergeCell ref="B662:C663"/>
    <mergeCell ref="D662:D663"/>
    <mergeCell ref="A664:A665"/>
    <mergeCell ref="B664:C665"/>
    <mergeCell ref="D664:D665"/>
    <mergeCell ref="A682:A683"/>
    <mergeCell ref="B682:C683"/>
    <mergeCell ref="D682:D683"/>
    <mergeCell ref="A684:A685"/>
    <mergeCell ref="B684:C685"/>
    <mergeCell ref="D684:D685"/>
    <mergeCell ref="A678:A679"/>
    <mergeCell ref="B678:C679"/>
    <mergeCell ref="D678:D679"/>
    <mergeCell ref="A680:A681"/>
    <mergeCell ref="B680:C681"/>
    <mergeCell ref="D680:D681"/>
    <mergeCell ref="A674:A675"/>
    <mergeCell ref="B674:C675"/>
    <mergeCell ref="D674:D675"/>
    <mergeCell ref="A676:A677"/>
    <mergeCell ref="B676:C677"/>
    <mergeCell ref="D676:D677"/>
    <mergeCell ref="A694:A695"/>
    <mergeCell ref="B694:C695"/>
    <mergeCell ref="D694:D695"/>
    <mergeCell ref="A696:A697"/>
    <mergeCell ref="B696:C697"/>
    <mergeCell ref="D696:D697"/>
    <mergeCell ref="A690:A691"/>
    <mergeCell ref="B690:C691"/>
    <mergeCell ref="D690:D691"/>
    <mergeCell ref="A692:A693"/>
    <mergeCell ref="B692:C693"/>
    <mergeCell ref="D692:D693"/>
    <mergeCell ref="A686:A687"/>
    <mergeCell ref="B686:C687"/>
    <mergeCell ref="D686:D687"/>
    <mergeCell ref="A688:A689"/>
    <mergeCell ref="B688:C689"/>
    <mergeCell ref="D688:D689"/>
    <mergeCell ref="A706:A707"/>
    <mergeCell ref="B706:C707"/>
    <mergeCell ref="D706:D707"/>
    <mergeCell ref="A708:A709"/>
    <mergeCell ref="B708:C709"/>
    <mergeCell ref="D708:D709"/>
    <mergeCell ref="A702:A703"/>
    <mergeCell ref="B702:C703"/>
    <mergeCell ref="D702:D703"/>
    <mergeCell ref="A704:A705"/>
    <mergeCell ref="B704:C705"/>
    <mergeCell ref="D704:D705"/>
    <mergeCell ref="A698:A699"/>
    <mergeCell ref="B698:C699"/>
    <mergeCell ref="D698:D699"/>
    <mergeCell ref="A700:A701"/>
    <mergeCell ref="B700:C701"/>
    <mergeCell ref="D700:D701"/>
    <mergeCell ref="A718:A719"/>
    <mergeCell ref="B718:C719"/>
    <mergeCell ref="D718:D719"/>
    <mergeCell ref="A720:A721"/>
    <mergeCell ref="B720:C721"/>
    <mergeCell ref="D720:D721"/>
    <mergeCell ref="A714:A715"/>
    <mergeCell ref="B714:C715"/>
    <mergeCell ref="D714:D715"/>
    <mergeCell ref="A716:A717"/>
    <mergeCell ref="B716:C717"/>
    <mergeCell ref="D716:D717"/>
    <mergeCell ref="A710:A711"/>
    <mergeCell ref="B710:C711"/>
    <mergeCell ref="D710:D711"/>
    <mergeCell ref="A712:A713"/>
    <mergeCell ref="B712:C713"/>
    <mergeCell ref="D712:D713"/>
    <mergeCell ref="A730:A731"/>
    <mergeCell ref="B730:C731"/>
    <mergeCell ref="D730:D731"/>
    <mergeCell ref="A732:A733"/>
    <mergeCell ref="B732:C733"/>
    <mergeCell ref="D732:D733"/>
    <mergeCell ref="A726:A727"/>
    <mergeCell ref="B726:C727"/>
    <mergeCell ref="D726:D727"/>
    <mergeCell ref="A728:A729"/>
    <mergeCell ref="B728:C729"/>
    <mergeCell ref="D728:D729"/>
    <mergeCell ref="A722:A723"/>
    <mergeCell ref="B722:C723"/>
    <mergeCell ref="D722:D723"/>
    <mergeCell ref="A724:A725"/>
    <mergeCell ref="B724:C725"/>
    <mergeCell ref="D724:D725"/>
    <mergeCell ref="A742:A743"/>
    <mergeCell ref="B742:C743"/>
    <mergeCell ref="D742:D743"/>
    <mergeCell ref="A744:A745"/>
    <mergeCell ref="B744:C745"/>
    <mergeCell ref="D744:D745"/>
    <mergeCell ref="A738:A739"/>
    <mergeCell ref="B738:C739"/>
    <mergeCell ref="D738:D739"/>
    <mergeCell ref="A740:A741"/>
    <mergeCell ref="B740:C741"/>
    <mergeCell ref="D740:D741"/>
    <mergeCell ref="A734:A735"/>
    <mergeCell ref="B734:C735"/>
    <mergeCell ref="D734:D735"/>
    <mergeCell ref="A736:A737"/>
    <mergeCell ref="B736:C737"/>
    <mergeCell ref="D736:D737"/>
    <mergeCell ref="A754:A755"/>
    <mergeCell ref="B754:C755"/>
    <mergeCell ref="D754:D755"/>
    <mergeCell ref="A756:A757"/>
    <mergeCell ref="B756:C757"/>
    <mergeCell ref="D756:D757"/>
    <mergeCell ref="A750:A751"/>
    <mergeCell ref="B750:C751"/>
    <mergeCell ref="D750:D751"/>
    <mergeCell ref="A752:A753"/>
    <mergeCell ref="B752:C753"/>
    <mergeCell ref="D752:D753"/>
    <mergeCell ref="A746:A747"/>
    <mergeCell ref="B746:C747"/>
    <mergeCell ref="D746:D747"/>
    <mergeCell ref="A748:A749"/>
    <mergeCell ref="B748:C749"/>
    <mergeCell ref="D748:D749"/>
    <mergeCell ref="A766:A767"/>
    <mergeCell ref="B766:C767"/>
    <mergeCell ref="D766:D767"/>
    <mergeCell ref="A768:A769"/>
    <mergeCell ref="B768:C769"/>
    <mergeCell ref="D768:D769"/>
    <mergeCell ref="A762:A763"/>
    <mergeCell ref="B762:C763"/>
    <mergeCell ref="D762:D763"/>
    <mergeCell ref="A764:A765"/>
    <mergeCell ref="B764:C765"/>
    <mergeCell ref="D764:D765"/>
    <mergeCell ref="A758:A759"/>
    <mergeCell ref="B758:C759"/>
    <mergeCell ref="D758:D759"/>
    <mergeCell ref="A760:A761"/>
    <mergeCell ref="B760:C761"/>
    <mergeCell ref="D760:D761"/>
    <mergeCell ref="A779:A780"/>
    <mergeCell ref="B779:C780"/>
    <mergeCell ref="D779:D780"/>
    <mergeCell ref="A781:A782"/>
    <mergeCell ref="B781:C782"/>
    <mergeCell ref="D781:D782"/>
    <mergeCell ref="A774:A775"/>
    <mergeCell ref="B774:C775"/>
    <mergeCell ref="D774:D775"/>
    <mergeCell ref="B776:C776"/>
    <mergeCell ref="A777:A778"/>
    <mergeCell ref="B777:C778"/>
    <mergeCell ref="D777:D778"/>
    <mergeCell ref="A770:A771"/>
    <mergeCell ref="B770:C771"/>
    <mergeCell ref="D770:D771"/>
    <mergeCell ref="A772:A773"/>
    <mergeCell ref="B772:C773"/>
    <mergeCell ref="D772:D773"/>
    <mergeCell ref="A791:A792"/>
    <mergeCell ref="B791:C792"/>
    <mergeCell ref="D791:D792"/>
    <mergeCell ref="A793:A794"/>
    <mergeCell ref="B793:C794"/>
    <mergeCell ref="D793:D794"/>
    <mergeCell ref="A787:A788"/>
    <mergeCell ref="B787:C788"/>
    <mergeCell ref="D787:D788"/>
    <mergeCell ref="A789:A790"/>
    <mergeCell ref="B789:C790"/>
    <mergeCell ref="D789:D790"/>
    <mergeCell ref="A783:A784"/>
    <mergeCell ref="B783:C784"/>
    <mergeCell ref="D783:D784"/>
    <mergeCell ref="A785:A786"/>
    <mergeCell ref="B785:C786"/>
    <mergeCell ref="D785:D786"/>
    <mergeCell ref="A803:A804"/>
    <mergeCell ref="B803:C804"/>
    <mergeCell ref="D803:D804"/>
    <mergeCell ref="A805:A806"/>
    <mergeCell ref="B805:C806"/>
    <mergeCell ref="D805:D806"/>
    <mergeCell ref="A799:A800"/>
    <mergeCell ref="B799:C800"/>
    <mergeCell ref="D799:D800"/>
    <mergeCell ref="A801:A802"/>
    <mergeCell ref="B801:C802"/>
    <mergeCell ref="D801:D802"/>
    <mergeCell ref="A795:A796"/>
    <mergeCell ref="B795:C796"/>
    <mergeCell ref="D795:D796"/>
    <mergeCell ref="A797:A798"/>
    <mergeCell ref="B797:C798"/>
    <mergeCell ref="D797:D798"/>
    <mergeCell ref="A815:A816"/>
    <mergeCell ref="B815:C816"/>
    <mergeCell ref="D815:D816"/>
    <mergeCell ref="A817:A818"/>
    <mergeCell ref="B817:C818"/>
    <mergeCell ref="D817:D818"/>
    <mergeCell ref="A811:A812"/>
    <mergeCell ref="B811:C812"/>
    <mergeCell ref="D811:D812"/>
    <mergeCell ref="A813:A814"/>
    <mergeCell ref="B813:C814"/>
    <mergeCell ref="D813:D814"/>
    <mergeCell ref="A807:A808"/>
    <mergeCell ref="B807:C808"/>
    <mergeCell ref="D807:D808"/>
    <mergeCell ref="A809:A810"/>
    <mergeCell ref="B809:C810"/>
    <mergeCell ref="D809:D810"/>
    <mergeCell ref="A827:A828"/>
    <mergeCell ref="B827:C828"/>
    <mergeCell ref="D827:D828"/>
    <mergeCell ref="A829:A830"/>
    <mergeCell ref="B829:C830"/>
    <mergeCell ref="D829:D830"/>
    <mergeCell ref="A823:A824"/>
    <mergeCell ref="B823:C824"/>
    <mergeCell ref="D823:D824"/>
    <mergeCell ref="A825:A826"/>
    <mergeCell ref="B825:C826"/>
    <mergeCell ref="D825:D826"/>
    <mergeCell ref="A819:A820"/>
    <mergeCell ref="B819:C820"/>
    <mergeCell ref="D819:D820"/>
    <mergeCell ref="A821:A822"/>
    <mergeCell ref="B821:C822"/>
    <mergeCell ref="D821:D822"/>
    <mergeCell ref="A839:A840"/>
    <mergeCell ref="B839:C840"/>
    <mergeCell ref="D839:D840"/>
    <mergeCell ref="A841:A842"/>
    <mergeCell ref="B841:C842"/>
    <mergeCell ref="D841:D842"/>
    <mergeCell ref="A835:A836"/>
    <mergeCell ref="B835:C836"/>
    <mergeCell ref="D835:D836"/>
    <mergeCell ref="A837:A838"/>
    <mergeCell ref="B837:C838"/>
    <mergeCell ref="D837:D838"/>
    <mergeCell ref="A831:A832"/>
    <mergeCell ref="B831:C832"/>
    <mergeCell ref="D831:D832"/>
    <mergeCell ref="A833:A834"/>
    <mergeCell ref="B833:C834"/>
    <mergeCell ref="D833:D834"/>
    <mergeCell ref="A851:A852"/>
    <mergeCell ref="B851:C852"/>
    <mergeCell ref="D851:D852"/>
    <mergeCell ref="A853:A854"/>
    <mergeCell ref="B853:C854"/>
    <mergeCell ref="D853:D854"/>
    <mergeCell ref="A847:A848"/>
    <mergeCell ref="B847:C848"/>
    <mergeCell ref="D847:D848"/>
    <mergeCell ref="A849:A850"/>
    <mergeCell ref="B849:C850"/>
    <mergeCell ref="D849:D850"/>
    <mergeCell ref="A843:A844"/>
    <mergeCell ref="B843:C844"/>
    <mergeCell ref="D843:D844"/>
    <mergeCell ref="A845:A846"/>
    <mergeCell ref="B845:C846"/>
    <mergeCell ref="D845:D846"/>
    <mergeCell ref="A863:A864"/>
    <mergeCell ref="B863:C864"/>
    <mergeCell ref="D863:D864"/>
    <mergeCell ref="A865:A866"/>
    <mergeCell ref="B865:C866"/>
    <mergeCell ref="D865:D866"/>
    <mergeCell ref="A859:A860"/>
    <mergeCell ref="B859:C860"/>
    <mergeCell ref="D859:D860"/>
    <mergeCell ref="A861:A862"/>
    <mergeCell ref="B861:C862"/>
    <mergeCell ref="D861:D862"/>
    <mergeCell ref="A855:A856"/>
    <mergeCell ref="B855:C856"/>
    <mergeCell ref="D855:D856"/>
    <mergeCell ref="A857:A858"/>
    <mergeCell ref="B857:C858"/>
    <mergeCell ref="D857:D858"/>
    <mergeCell ref="A875:A876"/>
    <mergeCell ref="B875:C876"/>
    <mergeCell ref="D875:D876"/>
    <mergeCell ref="A877:A878"/>
    <mergeCell ref="B877:C878"/>
    <mergeCell ref="D877:D878"/>
    <mergeCell ref="A871:A872"/>
    <mergeCell ref="B871:C872"/>
    <mergeCell ref="D871:D872"/>
    <mergeCell ref="A873:A874"/>
    <mergeCell ref="B873:C874"/>
    <mergeCell ref="D873:D874"/>
    <mergeCell ref="A867:A868"/>
    <mergeCell ref="B867:C868"/>
    <mergeCell ref="D867:D868"/>
    <mergeCell ref="A869:A870"/>
    <mergeCell ref="B869:C870"/>
    <mergeCell ref="D869:D870"/>
    <mergeCell ref="A887:A888"/>
    <mergeCell ref="B887:C888"/>
    <mergeCell ref="D887:D888"/>
    <mergeCell ref="A889:A890"/>
    <mergeCell ref="B889:C890"/>
    <mergeCell ref="D889:D890"/>
    <mergeCell ref="A883:A884"/>
    <mergeCell ref="B883:C884"/>
    <mergeCell ref="D883:D884"/>
    <mergeCell ref="A885:A886"/>
    <mergeCell ref="B885:C886"/>
    <mergeCell ref="D885:D886"/>
    <mergeCell ref="A879:A880"/>
    <mergeCell ref="B879:C880"/>
    <mergeCell ref="D879:D880"/>
    <mergeCell ref="A881:A882"/>
    <mergeCell ref="B881:C882"/>
    <mergeCell ref="D881:D882"/>
    <mergeCell ref="A899:A900"/>
    <mergeCell ref="B899:C900"/>
    <mergeCell ref="D899:D900"/>
    <mergeCell ref="A901:A902"/>
    <mergeCell ref="B901:C902"/>
    <mergeCell ref="D901:D902"/>
    <mergeCell ref="A895:A896"/>
    <mergeCell ref="B895:C896"/>
    <mergeCell ref="D895:D896"/>
    <mergeCell ref="A897:A898"/>
    <mergeCell ref="B897:C898"/>
    <mergeCell ref="D897:D898"/>
    <mergeCell ref="A891:A892"/>
    <mergeCell ref="B891:C892"/>
    <mergeCell ref="D891:D892"/>
    <mergeCell ref="A893:A894"/>
    <mergeCell ref="B893:C894"/>
    <mergeCell ref="D893:D894"/>
    <mergeCell ref="A911:A912"/>
    <mergeCell ref="B911:C912"/>
    <mergeCell ref="D911:D912"/>
    <mergeCell ref="A913:A914"/>
    <mergeCell ref="B913:C914"/>
    <mergeCell ref="D913:D914"/>
    <mergeCell ref="A907:A908"/>
    <mergeCell ref="B907:C908"/>
    <mergeCell ref="D907:D908"/>
    <mergeCell ref="A909:A910"/>
    <mergeCell ref="B909:C910"/>
    <mergeCell ref="D909:D910"/>
    <mergeCell ref="A903:A904"/>
    <mergeCell ref="B903:C904"/>
    <mergeCell ref="D903:D904"/>
    <mergeCell ref="A905:A906"/>
    <mergeCell ref="B905:C906"/>
    <mergeCell ref="D905:D906"/>
    <mergeCell ref="A923:A924"/>
    <mergeCell ref="B923:C924"/>
    <mergeCell ref="D923:D924"/>
    <mergeCell ref="A925:A926"/>
    <mergeCell ref="B925:C926"/>
    <mergeCell ref="D925:D926"/>
    <mergeCell ref="A919:A920"/>
    <mergeCell ref="B919:C920"/>
    <mergeCell ref="D919:D920"/>
    <mergeCell ref="A921:A922"/>
    <mergeCell ref="B921:C922"/>
    <mergeCell ref="D921:D922"/>
    <mergeCell ref="A915:A916"/>
    <mergeCell ref="B915:C916"/>
    <mergeCell ref="D915:D916"/>
    <mergeCell ref="A917:A918"/>
    <mergeCell ref="B917:C918"/>
    <mergeCell ref="D917:D918"/>
    <mergeCell ref="A935:A936"/>
    <mergeCell ref="B935:C936"/>
    <mergeCell ref="D935:D936"/>
    <mergeCell ref="A937:A938"/>
    <mergeCell ref="B937:C938"/>
    <mergeCell ref="D937:D938"/>
    <mergeCell ref="A931:A932"/>
    <mergeCell ref="B931:C932"/>
    <mergeCell ref="D931:D932"/>
    <mergeCell ref="A933:A934"/>
    <mergeCell ref="B933:C934"/>
    <mergeCell ref="D933:D934"/>
    <mergeCell ref="A927:A928"/>
    <mergeCell ref="B927:C928"/>
    <mergeCell ref="D927:D928"/>
    <mergeCell ref="A929:A930"/>
    <mergeCell ref="B929:C930"/>
    <mergeCell ref="D929:D930"/>
    <mergeCell ref="A947:A948"/>
    <mergeCell ref="B947:C948"/>
    <mergeCell ref="D947:D948"/>
    <mergeCell ref="A949:A950"/>
    <mergeCell ref="B949:C950"/>
    <mergeCell ref="D949:D950"/>
    <mergeCell ref="A943:A944"/>
    <mergeCell ref="B943:C944"/>
    <mergeCell ref="D943:D944"/>
    <mergeCell ref="A945:A946"/>
    <mergeCell ref="B945:C946"/>
    <mergeCell ref="D945:D946"/>
    <mergeCell ref="A939:A940"/>
    <mergeCell ref="B939:C940"/>
    <mergeCell ref="D939:D940"/>
    <mergeCell ref="A941:A942"/>
    <mergeCell ref="B941:C942"/>
    <mergeCell ref="D941:D942"/>
    <mergeCell ref="A959:A960"/>
    <mergeCell ref="B959:C960"/>
    <mergeCell ref="D959:D960"/>
    <mergeCell ref="A961:A962"/>
    <mergeCell ref="B961:C962"/>
    <mergeCell ref="D961:D962"/>
    <mergeCell ref="A955:A956"/>
    <mergeCell ref="B955:C956"/>
    <mergeCell ref="D955:D956"/>
    <mergeCell ref="A957:A958"/>
    <mergeCell ref="B957:C958"/>
    <mergeCell ref="D957:D958"/>
    <mergeCell ref="A951:A952"/>
    <mergeCell ref="B951:C952"/>
    <mergeCell ref="D951:D952"/>
    <mergeCell ref="A953:A954"/>
    <mergeCell ref="B953:C954"/>
    <mergeCell ref="D953:D954"/>
    <mergeCell ref="A971:A972"/>
    <mergeCell ref="B971:C972"/>
    <mergeCell ref="D971:D972"/>
    <mergeCell ref="A973:A974"/>
    <mergeCell ref="B973:C974"/>
    <mergeCell ref="D973:D974"/>
    <mergeCell ref="A967:A968"/>
    <mergeCell ref="B967:C968"/>
    <mergeCell ref="D967:D968"/>
    <mergeCell ref="A969:A970"/>
    <mergeCell ref="B969:C970"/>
    <mergeCell ref="D969:D970"/>
    <mergeCell ref="A963:A964"/>
    <mergeCell ref="B963:C964"/>
    <mergeCell ref="D963:D964"/>
    <mergeCell ref="A965:A966"/>
    <mergeCell ref="B965:C966"/>
    <mergeCell ref="D965:D966"/>
    <mergeCell ref="A983:A984"/>
    <mergeCell ref="B983:C984"/>
    <mergeCell ref="D983:D984"/>
    <mergeCell ref="A985:A986"/>
    <mergeCell ref="B985:C986"/>
    <mergeCell ref="D985:D986"/>
    <mergeCell ref="A979:A980"/>
    <mergeCell ref="B979:C980"/>
    <mergeCell ref="D979:D980"/>
    <mergeCell ref="A981:A982"/>
    <mergeCell ref="B981:C982"/>
    <mergeCell ref="D981:D982"/>
    <mergeCell ref="A975:A976"/>
    <mergeCell ref="B975:C976"/>
    <mergeCell ref="D975:D976"/>
    <mergeCell ref="A977:A978"/>
    <mergeCell ref="B977:C978"/>
    <mergeCell ref="D977:D978"/>
    <mergeCell ref="A995:A996"/>
    <mergeCell ref="B995:C996"/>
    <mergeCell ref="D995:D996"/>
    <mergeCell ref="A997:A998"/>
    <mergeCell ref="B997:C998"/>
    <mergeCell ref="D997:D998"/>
    <mergeCell ref="A991:A992"/>
    <mergeCell ref="B991:C992"/>
    <mergeCell ref="D991:D992"/>
    <mergeCell ref="A993:A994"/>
    <mergeCell ref="B993:C994"/>
    <mergeCell ref="D993:D994"/>
    <mergeCell ref="A987:A988"/>
    <mergeCell ref="B987:C988"/>
    <mergeCell ref="D987:D988"/>
    <mergeCell ref="A989:A990"/>
    <mergeCell ref="B989:C990"/>
    <mergeCell ref="D989:D990"/>
    <mergeCell ref="A1007:A1008"/>
    <mergeCell ref="B1007:C1008"/>
    <mergeCell ref="D1007:D1008"/>
    <mergeCell ref="A1009:A1010"/>
    <mergeCell ref="B1009:C1010"/>
    <mergeCell ref="D1009:D1010"/>
    <mergeCell ref="A1003:A1004"/>
    <mergeCell ref="B1003:C1004"/>
    <mergeCell ref="D1003:D1004"/>
    <mergeCell ref="A1005:A1006"/>
    <mergeCell ref="B1005:C1006"/>
    <mergeCell ref="D1005:D1006"/>
    <mergeCell ref="A999:A1000"/>
    <mergeCell ref="B999:C1000"/>
    <mergeCell ref="D999:D1000"/>
    <mergeCell ref="A1001:A1002"/>
    <mergeCell ref="B1001:C1002"/>
    <mergeCell ref="D1001:D1002"/>
    <mergeCell ref="A1019:A1020"/>
    <mergeCell ref="B1019:C1020"/>
    <mergeCell ref="D1019:D1020"/>
    <mergeCell ref="A1021:A1022"/>
    <mergeCell ref="B1021:C1022"/>
    <mergeCell ref="D1021:D1022"/>
    <mergeCell ref="A1015:A1016"/>
    <mergeCell ref="B1015:C1016"/>
    <mergeCell ref="D1015:D1016"/>
    <mergeCell ref="A1017:A1018"/>
    <mergeCell ref="B1017:C1018"/>
    <mergeCell ref="D1017:D1018"/>
    <mergeCell ref="A1011:A1012"/>
    <mergeCell ref="B1011:C1012"/>
    <mergeCell ref="D1011:D1012"/>
    <mergeCell ref="A1013:A1014"/>
    <mergeCell ref="B1013:C1014"/>
    <mergeCell ref="D1013:D1014"/>
    <mergeCell ref="A1031:A1032"/>
    <mergeCell ref="B1031:C1032"/>
    <mergeCell ref="D1031:D1032"/>
    <mergeCell ref="A1033:A1034"/>
    <mergeCell ref="B1033:C1034"/>
    <mergeCell ref="D1033:D1034"/>
    <mergeCell ref="A1027:A1028"/>
    <mergeCell ref="B1027:C1028"/>
    <mergeCell ref="D1027:D1028"/>
    <mergeCell ref="A1029:A1030"/>
    <mergeCell ref="B1029:C1030"/>
    <mergeCell ref="D1029:D1030"/>
    <mergeCell ref="A1023:A1024"/>
    <mergeCell ref="B1023:C1024"/>
    <mergeCell ref="D1023:D1024"/>
    <mergeCell ref="A1025:A1026"/>
    <mergeCell ref="B1025:C1026"/>
    <mergeCell ref="D1025:D1026"/>
    <mergeCell ref="A1043:A1044"/>
    <mergeCell ref="B1043:C1044"/>
    <mergeCell ref="D1043:D1044"/>
    <mergeCell ref="A1045:A1046"/>
    <mergeCell ref="B1045:C1046"/>
    <mergeCell ref="D1045:D1046"/>
    <mergeCell ref="A1039:A1040"/>
    <mergeCell ref="B1039:C1040"/>
    <mergeCell ref="D1039:D1040"/>
    <mergeCell ref="A1041:A1042"/>
    <mergeCell ref="B1041:C1042"/>
    <mergeCell ref="D1041:D1042"/>
    <mergeCell ref="A1035:A1036"/>
    <mergeCell ref="B1035:C1036"/>
    <mergeCell ref="D1035:D1036"/>
    <mergeCell ref="A1037:A1038"/>
    <mergeCell ref="B1037:C1038"/>
    <mergeCell ref="D1037:D1038"/>
    <mergeCell ref="A1055:A1056"/>
    <mergeCell ref="B1055:C1056"/>
    <mergeCell ref="D1055:D1056"/>
    <mergeCell ref="A1057:A1058"/>
    <mergeCell ref="B1057:C1058"/>
    <mergeCell ref="D1057:D1058"/>
    <mergeCell ref="A1051:A1052"/>
    <mergeCell ref="B1051:C1052"/>
    <mergeCell ref="D1051:D1052"/>
    <mergeCell ref="A1053:A1054"/>
    <mergeCell ref="B1053:C1054"/>
    <mergeCell ref="D1053:D1054"/>
    <mergeCell ref="A1047:A1048"/>
    <mergeCell ref="B1047:C1048"/>
    <mergeCell ref="D1047:D1048"/>
    <mergeCell ref="A1049:A1050"/>
    <mergeCell ref="B1049:C1050"/>
    <mergeCell ref="D1049:D1050"/>
    <mergeCell ref="A1067:A1068"/>
    <mergeCell ref="B1067:C1068"/>
    <mergeCell ref="D1067:D1068"/>
    <mergeCell ref="A1069:A1070"/>
    <mergeCell ref="B1069:C1070"/>
    <mergeCell ref="D1069:D1070"/>
    <mergeCell ref="A1063:A1064"/>
    <mergeCell ref="B1063:C1064"/>
    <mergeCell ref="D1063:D1064"/>
    <mergeCell ref="A1065:A1066"/>
    <mergeCell ref="B1065:C1066"/>
    <mergeCell ref="D1065:D1066"/>
    <mergeCell ref="A1059:A1060"/>
    <mergeCell ref="B1059:C1060"/>
    <mergeCell ref="D1059:D1060"/>
    <mergeCell ref="A1061:A1062"/>
    <mergeCell ref="B1061:C1062"/>
    <mergeCell ref="D1061:D1062"/>
    <mergeCell ref="A1079:A1080"/>
    <mergeCell ref="B1079:C1080"/>
    <mergeCell ref="D1079:D1080"/>
    <mergeCell ref="A1081:A1082"/>
    <mergeCell ref="B1081:C1082"/>
    <mergeCell ref="D1081:D1082"/>
    <mergeCell ref="A1075:A1076"/>
    <mergeCell ref="B1075:C1076"/>
    <mergeCell ref="D1075:D1076"/>
    <mergeCell ref="A1077:A1078"/>
    <mergeCell ref="B1077:C1078"/>
    <mergeCell ref="D1077:D1078"/>
    <mergeCell ref="A1071:A1072"/>
    <mergeCell ref="B1071:C1072"/>
    <mergeCell ref="D1071:D1072"/>
    <mergeCell ref="A1073:A1074"/>
    <mergeCell ref="B1073:C1074"/>
    <mergeCell ref="D1073:D1074"/>
    <mergeCell ref="A1091:A1092"/>
    <mergeCell ref="B1091:C1092"/>
    <mergeCell ref="D1091:D1092"/>
    <mergeCell ref="A1093:A1094"/>
    <mergeCell ref="B1093:C1094"/>
    <mergeCell ref="D1093:D1094"/>
    <mergeCell ref="A1087:A1088"/>
    <mergeCell ref="B1087:C1088"/>
    <mergeCell ref="D1087:D1088"/>
    <mergeCell ref="A1089:A1090"/>
    <mergeCell ref="B1089:C1090"/>
    <mergeCell ref="D1089:D1090"/>
    <mergeCell ref="A1083:A1084"/>
    <mergeCell ref="B1083:C1084"/>
    <mergeCell ref="D1083:D1084"/>
    <mergeCell ref="A1085:A1086"/>
    <mergeCell ref="B1085:C1086"/>
    <mergeCell ref="D1085:D1086"/>
    <mergeCell ref="A1103:A1104"/>
    <mergeCell ref="B1103:C1104"/>
    <mergeCell ref="D1103:D1104"/>
    <mergeCell ref="A1105:A1106"/>
    <mergeCell ref="B1105:C1106"/>
    <mergeCell ref="D1105:D1106"/>
    <mergeCell ref="A1099:A1100"/>
    <mergeCell ref="B1099:C1100"/>
    <mergeCell ref="D1099:D1100"/>
    <mergeCell ref="A1101:A1102"/>
    <mergeCell ref="B1101:C1102"/>
    <mergeCell ref="D1101:D1102"/>
    <mergeCell ref="A1095:A1096"/>
    <mergeCell ref="B1095:C1096"/>
    <mergeCell ref="D1095:D1096"/>
    <mergeCell ref="A1097:A1098"/>
    <mergeCell ref="B1097:C1098"/>
    <mergeCell ref="D1097:D1098"/>
    <mergeCell ref="A1115:A1116"/>
    <mergeCell ref="B1115:C1116"/>
    <mergeCell ref="D1115:D1116"/>
    <mergeCell ref="A1117:A1118"/>
    <mergeCell ref="B1117:C1118"/>
    <mergeCell ref="D1117:D1118"/>
    <mergeCell ref="A1111:A1112"/>
    <mergeCell ref="B1111:C1112"/>
    <mergeCell ref="D1111:D1112"/>
    <mergeCell ref="A1113:A1114"/>
    <mergeCell ref="B1113:C1114"/>
    <mergeCell ref="D1113:D1114"/>
    <mergeCell ref="A1107:A1108"/>
    <mergeCell ref="B1107:C1108"/>
    <mergeCell ref="D1107:D1108"/>
    <mergeCell ref="A1109:A1110"/>
    <mergeCell ref="B1109:C1110"/>
    <mergeCell ref="D1109:D1110"/>
    <mergeCell ref="A1127:A1128"/>
    <mergeCell ref="B1127:C1128"/>
    <mergeCell ref="D1127:D1128"/>
    <mergeCell ref="A1129:A1130"/>
    <mergeCell ref="B1129:C1130"/>
    <mergeCell ref="D1129:D1130"/>
    <mergeCell ref="A1123:A1124"/>
    <mergeCell ref="B1123:C1124"/>
    <mergeCell ref="D1123:D1124"/>
    <mergeCell ref="A1125:A1126"/>
    <mergeCell ref="B1125:C1126"/>
    <mergeCell ref="D1125:D1126"/>
    <mergeCell ref="A1119:A1120"/>
    <mergeCell ref="B1119:C1120"/>
    <mergeCell ref="D1119:D1120"/>
    <mergeCell ref="A1121:A1122"/>
    <mergeCell ref="B1121:C1122"/>
    <mergeCell ref="D1121:D1122"/>
    <mergeCell ref="A1139:A1140"/>
    <mergeCell ref="B1139:C1140"/>
    <mergeCell ref="D1139:D1140"/>
    <mergeCell ref="A1141:A1142"/>
    <mergeCell ref="B1141:C1142"/>
    <mergeCell ref="D1141:D1142"/>
    <mergeCell ref="A1135:A1136"/>
    <mergeCell ref="B1135:C1136"/>
    <mergeCell ref="D1135:D1136"/>
    <mergeCell ref="A1137:A1138"/>
    <mergeCell ref="B1137:C1138"/>
    <mergeCell ref="D1137:D1138"/>
    <mergeCell ref="A1131:A1132"/>
    <mergeCell ref="B1131:C1132"/>
    <mergeCell ref="D1131:D1132"/>
    <mergeCell ref="A1133:A1134"/>
    <mergeCell ref="B1133:C1134"/>
    <mergeCell ref="D1133:D1134"/>
    <mergeCell ref="A1151:A1152"/>
    <mergeCell ref="B1151:C1152"/>
    <mergeCell ref="D1151:D1152"/>
    <mergeCell ref="A1153:A1154"/>
    <mergeCell ref="B1153:C1154"/>
    <mergeCell ref="D1153:D1154"/>
    <mergeCell ref="A1147:A1148"/>
    <mergeCell ref="B1147:C1148"/>
    <mergeCell ref="D1147:D1148"/>
    <mergeCell ref="A1149:A1150"/>
    <mergeCell ref="B1149:C1150"/>
    <mergeCell ref="D1149:D1150"/>
    <mergeCell ref="A1143:A1144"/>
    <mergeCell ref="B1143:C1144"/>
    <mergeCell ref="D1143:D1144"/>
    <mergeCell ref="A1145:A1146"/>
    <mergeCell ref="B1145:C1146"/>
    <mergeCell ref="D1145:D1146"/>
    <mergeCell ref="A1163:A1164"/>
    <mergeCell ref="B1163:C1164"/>
    <mergeCell ref="D1163:D1164"/>
    <mergeCell ref="A1165:A1166"/>
    <mergeCell ref="B1165:C1166"/>
    <mergeCell ref="D1165:D1166"/>
    <mergeCell ref="A1159:A1160"/>
    <mergeCell ref="B1159:C1160"/>
    <mergeCell ref="D1159:D1160"/>
    <mergeCell ref="A1161:A1162"/>
    <mergeCell ref="B1161:C1162"/>
    <mergeCell ref="D1161:D1162"/>
    <mergeCell ref="A1155:A1156"/>
    <mergeCell ref="B1155:C1156"/>
    <mergeCell ref="D1155:D1156"/>
    <mergeCell ref="A1157:A1158"/>
    <mergeCell ref="B1157:C1158"/>
    <mergeCell ref="D1157:D1158"/>
    <mergeCell ref="A1175:A1176"/>
    <mergeCell ref="B1175:C1176"/>
    <mergeCell ref="D1175:D1176"/>
    <mergeCell ref="A1177:A1178"/>
    <mergeCell ref="B1177:C1178"/>
    <mergeCell ref="D1177:D1178"/>
    <mergeCell ref="A1171:A1172"/>
    <mergeCell ref="B1171:C1172"/>
    <mergeCell ref="D1171:D1172"/>
    <mergeCell ref="A1173:A1174"/>
    <mergeCell ref="B1173:C1174"/>
    <mergeCell ref="D1173:D1174"/>
    <mergeCell ref="A1167:A1168"/>
    <mergeCell ref="B1167:C1168"/>
    <mergeCell ref="D1167:D1168"/>
    <mergeCell ref="A1169:A1170"/>
    <mergeCell ref="B1169:C1170"/>
    <mergeCell ref="D1169:D1170"/>
    <mergeCell ref="A1187:A1188"/>
    <mergeCell ref="B1187:C1188"/>
    <mergeCell ref="D1187:D1188"/>
    <mergeCell ref="A1189:A1190"/>
    <mergeCell ref="B1189:C1190"/>
    <mergeCell ref="D1189:D1190"/>
    <mergeCell ref="A1183:A1184"/>
    <mergeCell ref="B1183:C1184"/>
    <mergeCell ref="D1183:D1184"/>
    <mergeCell ref="A1185:A1186"/>
    <mergeCell ref="B1185:C1186"/>
    <mergeCell ref="D1185:D1186"/>
    <mergeCell ref="A1179:A1180"/>
    <mergeCell ref="B1179:C1180"/>
    <mergeCell ref="D1179:D1180"/>
    <mergeCell ref="A1181:A1182"/>
    <mergeCell ref="B1181:C1182"/>
    <mergeCell ref="D1181:D1182"/>
    <mergeCell ref="A1199:A1200"/>
    <mergeCell ref="B1199:C1200"/>
    <mergeCell ref="D1199:D1200"/>
    <mergeCell ref="A1201:A1202"/>
    <mergeCell ref="B1201:C1202"/>
    <mergeCell ref="D1201:D1202"/>
    <mergeCell ref="A1195:A1196"/>
    <mergeCell ref="B1195:C1196"/>
    <mergeCell ref="D1195:D1196"/>
    <mergeCell ref="A1197:A1198"/>
    <mergeCell ref="B1197:C1198"/>
    <mergeCell ref="D1197:D1198"/>
    <mergeCell ref="A1191:A1192"/>
    <mergeCell ref="B1191:C1192"/>
    <mergeCell ref="D1191:D1192"/>
    <mergeCell ref="A1193:A1194"/>
    <mergeCell ref="B1193:C1194"/>
    <mergeCell ref="D1193:D1194"/>
    <mergeCell ref="A1211:A1212"/>
    <mergeCell ref="B1211:C1212"/>
    <mergeCell ref="D1211:D1212"/>
    <mergeCell ref="A1213:A1214"/>
    <mergeCell ref="B1213:C1214"/>
    <mergeCell ref="D1213:D1214"/>
    <mergeCell ref="A1207:A1208"/>
    <mergeCell ref="B1207:C1208"/>
    <mergeCell ref="D1207:D1208"/>
    <mergeCell ref="A1209:A1210"/>
    <mergeCell ref="B1209:C1210"/>
    <mergeCell ref="D1209:D1210"/>
    <mergeCell ref="A1203:A1204"/>
    <mergeCell ref="B1203:C1204"/>
    <mergeCell ref="D1203:D1204"/>
    <mergeCell ref="A1205:A1206"/>
    <mergeCell ref="B1205:C1206"/>
    <mergeCell ref="D1205:D1206"/>
    <mergeCell ref="A1223:A1224"/>
    <mergeCell ref="B1223:C1224"/>
    <mergeCell ref="D1223:D1224"/>
    <mergeCell ref="A1225:A1226"/>
    <mergeCell ref="B1225:C1226"/>
    <mergeCell ref="D1225:D1226"/>
    <mergeCell ref="A1219:A1220"/>
    <mergeCell ref="B1219:C1220"/>
    <mergeCell ref="D1219:D1220"/>
    <mergeCell ref="A1221:A1222"/>
    <mergeCell ref="B1221:C1222"/>
    <mergeCell ref="D1221:D1222"/>
    <mergeCell ref="A1215:A1216"/>
    <mergeCell ref="B1215:C1216"/>
    <mergeCell ref="D1215:D1216"/>
    <mergeCell ref="A1217:A1218"/>
    <mergeCell ref="B1217:C1218"/>
    <mergeCell ref="D1217:D1218"/>
    <mergeCell ref="A1235:A1236"/>
    <mergeCell ref="B1235:C1236"/>
    <mergeCell ref="D1235:D1236"/>
    <mergeCell ref="A1237:A1238"/>
    <mergeCell ref="B1237:C1238"/>
    <mergeCell ref="D1237:D1238"/>
    <mergeCell ref="A1231:A1232"/>
    <mergeCell ref="B1231:C1232"/>
    <mergeCell ref="D1231:D1232"/>
    <mergeCell ref="A1233:A1234"/>
    <mergeCell ref="B1233:C1234"/>
    <mergeCell ref="D1233:D1234"/>
    <mergeCell ref="A1227:A1228"/>
    <mergeCell ref="B1227:C1228"/>
    <mergeCell ref="D1227:D1228"/>
    <mergeCell ref="A1229:A1230"/>
    <mergeCell ref="B1229:C1230"/>
    <mergeCell ref="D1229:D1230"/>
    <mergeCell ref="A1247:A1248"/>
    <mergeCell ref="B1247:C1248"/>
    <mergeCell ref="D1247:D1248"/>
    <mergeCell ref="A1249:A1250"/>
    <mergeCell ref="B1249:C1250"/>
    <mergeCell ref="D1249:D1250"/>
    <mergeCell ref="A1243:A1244"/>
    <mergeCell ref="B1243:C1244"/>
    <mergeCell ref="D1243:D1244"/>
    <mergeCell ref="A1245:A1246"/>
    <mergeCell ref="B1245:C1246"/>
    <mergeCell ref="D1245:D1246"/>
    <mergeCell ref="A1239:A1240"/>
    <mergeCell ref="B1239:C1240"/>
    <mergeCell ref="D1239:D1240"/>
    <mergeCell ref="A1241:A1242"/>
    <mergeCell ref="B1241:C1242"/>
    <mergeCell ref="D1241:D1242"/>
    <mergeCell ref="A1259:A1260"/>
    <mergeCell ref="B1259:C1260"/>
    <mergeCell ref="D1259:D1260"/>
    <mergeCell ref="A1261:A1262"/>
    <mergeCell ref="B1261:C1262"/>
    <mergeCell ref="D1261:D1262"/>
    <mergeCell ref="A1255:A1256"/>
    <mergeCell ref="B1255:C1256"/>
    <mergeCell ref="D1255:D1256"/>
    <mergeCell ref="A1257:A1258"/>
    <mergeCell ref="B1257:C1258"/>
    <mergeCell ref="D1257:D1258"/>
    <mergeCell ref="A1251:A1252"/>
    <mergeCell ref="B1251:C1252"/>
    <mergeCell ref="D1251:D1252"/>
    <mergeCell ref="A1253:A1254"/>
    <mergeCell ref="B1253:C1254"/>
    <mergeCell ref="D1253:D1254"/>
    <mergeCell ref="A1271:A1272"/>
    <mergeCell ref="B1271:C1272"/>
    <mergeCell ref="D1271:D1272"/>
    <mergeCell ref="A1273:A1274"/>
    <mergeCell ref="B1273:C1274"/>
    <mergeCell ref="D1273:D1274"/>
    <mergeCell ref="A1267:A1268"/>
    <mergeCell ref="B1267:C1268"/>
    <mergeCell ref="D1267:D1268"/>
    <mergeCell ref="A1269:A1270"/>
    <mergeCell ref="B1269:C1270"/>
    <mergeCell ref="D1269:D1270"/>
    <mergeCell ref="A1263:A1264"/>
    <mergeCell ref="B1263:C1264"/>
    <mergeCell ref="D1263:D1264"/>
    <mergeCell ref="A1265:A1266"/>
    <mergeCell ref="B1265:C1266"/>
    <mergeCell ref="D1265:D1266"/>
    <mergeCell ref="A1283:A1284"/>
    <mergeCell ref="B1283:C1284"/>
    <mergeCell ref="D1283:D1284"/>
    <mergeCell ref="A1285:A1286"/>
    <mergeCell ref="B1285:C1286"/>
    <mergeCell ref="D1285:D1286"/>
    <mergeCell ref="A1279:A1280"/>
    <mergeCell ref="B1279:C1280"/>
    <mergeCell ref="D1279:D1280"/>
    <mergeCell ref="A1281:A1282"/>
    <mergeCell ref="B1281:C1282"/>
    <mergeCell ref="D1281:D1282"/>
    <mergeCell ref="A1275:A1276"/>
    <mergeCell ref="B1275:C1276"/>
    <mergeCell ref="D1275:D1276"/>
    <mergeCell ref="A1277:A1278"/>
    <mergeCell ref="B1277:C1278"/>
    <mergeCell ref="D1277:D1278"/>
    <mergeCell ref="A1295:A1296"/>
    <mergeCell ref="B1295:C1296"/>
    <mergeCell ref="D1295:D1296"/>
    <mergeCell ref="A1297:A1298"/>
    <mergeCell ref="B1297:C1298"/>
    <mergeCell ref="D1297:D1298"/>
    <mergeCell ref="A1291:A1292"/>
    <mergeCell ref="B1291:C1292"/>
    <mergeCell ref="D1291:D1292"/>
    <mergeCell ref="A1293:A1294"/>
    <mergeCell ref="B1293:C1294"/>
    <mergeCell ref="D1293:D1294"/>
    <mergeCell ref="A1287:A1288"/>
    <mergeCell ref="B1287:C1288"/>
    <mergeCell ref="D1287:D1288"/>
    <mergeCell ref="A1289:A1290"/>
    <mergeCell ref="B1289:C1290"/>
    <mergeCell ref="D1289:D1290"/>
    <mergeCell ref="A1307:A1308"/>
    <mergeCell ref="B1307:C1308"/>
    <mergeCell ref="D1307:D1308"/>
    <mergeCell ref="A1309:A1310"/>
    <mergeCell ref="B1309:C1310"/>
    <mergeCell ref="D1309:D1310"/>
    <mergeCell ref="A1303:A1304"/>
    <mergeCell ref="B1303:C1304"/>
    <mergeCell ref="D1303:D1304"/>
    <mergeCell ref="A1305:A1306"/>
    <mergeCell ref="B1305:C1306"/>
    <mergeCell ref="D1305:D1306"/>
    <mergeCell ref="A1299:A1300"/>
    <mergeCell ref="B1299:C1300"/>
    <mergeCell ref="D1299:D1300"/>
    <mergeCell ref="A1301:A1302"/>
    <mergeCell ref="B1301:C1302"/>
    <mergeCell ref="D1301:D1302"/>
    <mergeCell ref="A1319:A1320"/>
    <mergeCell ref="B1319:C1320"/>
    <mergeCell ref="D1319:D1320"/>
    <mergeCell ref="A1321:A1322"/>
    <mergeCell ref="B1321:C1322"/>
    <mergeCell ref="D1321:D1322"/>
    <mergeCell ref="A1315:A1316"/>
    <mergeCell ref="B1315:C1316"/>
    <mergeCell ref="D1315:D1316"/>
    <mergeCell ref="A1317:A1318"/>
    <mergeCell ref="B1317:C1318"/>
    <mergeCell ref="D1317:D1318"/>
    <mergeCell ref="A1311:A1312"/>
    <mergeCell ref="B1311:C1312"/>
    <mergeCell ref="D1311:D1312"/>
    <mergeCell ref="A1313:A1314"/>
    <mergeCell ref="B1313:C1314"/>
    <mergeCell ref="D1313:D1314"/>
    <mergeCell ref="A1331:A1332"/>
    <mergeCell ref="B1331:C1332"/>
    <mergeCell ref="D1331:D1332"/>
    <mergeCell ref="A1333:A1334"/>
    <mergeCell ref="B1333:C1334"/>
    <mergeCell ref="D1333:D1334"/>
    <mergeCell ref="A1327:A1328"/>
    <mergeCell ref="B1327:C1328"/>
    <mergeCell ref="D1327:D1328"/>
    <mergeCell ref="A1329:A1330"/>
    <mergeCell ref="B1329:C1330"/>
    <mergeCell ref="D1329:D1330"/>
    <mergeCell ref="A1323:A1324"/>
    <mergeCell ref="B1323:C1324"/>
    <mergeCell ref="D1323:D1324"/>
    <mergeCell ref="A1325:A1326"/>
    <mergeCell ref="B1325:C1326"/>
    <mergeCell ref="D1325:D1326"/>
    <mergeCell ref="A1343:A1344"/>
    <mergeCell ref="B1343:C1344"/>
    <mergeCell ref="D1343:D1344"/>
    <mergeCell ref="A1345:A1346"/>
    <mergeCell ref="B1345:C1346"/>
    <mergeCell ref="D1345:D1346"/>
    <mergeCell ref="A1339:A1340"/>
    <mergeCell ref="B1339:C1340"/>
    <mergeCell ref="D1339:D1340"/>
    <mergeCell ref="A1341:A1342"/>
    <mergeCell ref="B1341:C1342"/>
    <mergeCell ref="D1341:D1342"/>
    <mergeCell ref="A1335:A1336"/>
    <mergeCell ref="B1335:C1336"/>
    <mergeCell ref="D1335:D1336"/>
    <mergeCell ref="A1337:A1338"/>
    <mergeCell ref="B1337:C1338"/>
    <mergeCell ref="D1337:D1338"/>
    <mergeCell ref="A1355:A1356"/>
    <mergeCell ref="B1355:C1356"/>
    <mergeCell ref="D1355:D1356"/>
    <mergeCell ref="A1357:A1358"/>
    <mergeCell ref="B1357:C1358"/>
    <mergeCell ref="D1357:D1358"/>
    <mergeCell ref="A1351:A1352"/>
    <mergeCell ref="B1351:C1352"/>
    <mergeCell ref="D1351:D1352"/>
    <mergeCell ref="A1353:A1354"/>
    <mergeCell ref="B1353:C1354"/>
    <mergeCell ref="D1353:D1354"/>
    <mergeCell ref="A1347:A1348"/>
    <mergeCell ref="B1347:C1348"/>
    <mergeCell ref="D1347:D1348"/>
    <mergeCell ref="A1349:A1350"/>
    <mergeCell ref="B1349:C1350"/>
    <mergeCell ref="D1349:D1350"/>
    <mergeCell ref="A1367:A1368"/>
    <mergeCell ref="B1367:C1368"/>
    <mergeCell ref="D1367:D1368"/>
    <mergeCell ref="A1369:A1370"/>
    <mergeCell ref="B1369:C1370"/>
    <mergeCell ref="D1369:D1370"/>
    <mergeCell ref="A1363:A1364"/>
    <mergeCell ref="B1363:C1364"/>
    <mergeCell ref="D1363:D1364"/>
    <mergeCell ref="A1365:A1366"/>
    <mergeCell ref="B1365:C1366"/>
    <mergeCell ref="D1365:D1366"/>
    <mergeCell ref="A1359:A1360"/>
    <mergeCell ref="B1359:C1360"/>
    <mergeCell ref="D1359:D1360"/>
    <mergeCell ref="A1361:A1362"/>
    <mergeCell ref="B1361:C1362"/>
    <mergeCell ref="D1361:D1362"/>
    <mergeCell ref="A1379:A1380"/>
    <mergeCell ref="B1379:C1380"/>
    <mergeCell ref="D1379:D1380"/>
    <mergeCell ref="A1381:A1382"/>
    <mergeCell ref="B1381:C1382"/>
    <mergeCell ref="D1381:D1382"/>
    <mergeCell ref="A1375:A1376"/>
    <mergeCell ref="B1375:C1376"/>
    <mergeCell ref="D1375:D1376"/>
    <mergeCell ref="A1377:A1378"/>
    <mergeCell ref="B1377:C1378"/>
    <mergeCell ref="D1377:D1378"/>
    <mergeCell ref="A1371:A1372"/>
    <mergeCell ref="B1371:C1372"/>
    <mergeCell ref="D1371:D1372"/>
    <mergeCell ref="A1373:A1374"/>
    <mergeCell ref="B1373:C1374"/>
    <mergeCell ref="D1373:D1374"/>
    <mergeCell ref="A1391:A1392"/>
    <mergeCell ref="B1391:C1392"/>
    <mergeCell ref="D1391:D1392"/>
    <mergeCell ref="A1393:A1394"/>
    <mergeCell ref="B1393:C1394"/>
    <mergeCell ref="D1393:D1394"/>
    <mergeCell ref="A1387:A1388"/>
    <mergeCell ref="B1387:C1388"/>
    <mergeCell ref="D1387:D1388"/>
    <mergeCell ref="A1389:A1390"/>
    <mergeCell ref="B1389:C1390"/>
    <mergeCell ref="D1389:D1390"/>
    <mergeCell ref="A1383:A1384"/>
    <mergeCell ref="B1383:C1384"/>
    <mergeCell ref="D1383:D1384"/>
    <mergeCell ref="A1385:A1386"/>
    <mergeCell ref="B1385:C1386"/>
    <mergeCell ref="D1385:D1386"/>
    <mergeCell ref="A1403:A1404"/>
    <mergeCell ref="B1403:C1404"/>
    <mergeCell ref="D1403:D1404"/>
    <mergeCell ref="A1405:A1406"/>
    <mergeCell ref="B1405:C1406"/>
    <mergeCell ref="D1405:D1406"/>
    <mergeCell ref="A1399:A1400"/>
    <mergeCell ref="B1399:C1400"/>
    <mergeCell ref="D1399:D1400"/>
    <mergeCell ref="A1401:A1402"/>
    <mergeCell ref="B1401:C1402"/>
    <mergeCell ref="D1401:D1402"/>
    <mergeCell ref="A1395:A1396"/>
    <mergeCell ref="B1395:C1396"/>
    <mergeCell ref="D1395:D1396"/>
    <mergeCell ref="A1397:A1398"/>
    <mergeCell ref="B1397:C1398"/>
    <mergeCell ref="D1397:D1398"/>
    <mergeCell ref="A1415:A1416"/>
    <mergeCell ref="B1415:C1416"/>
    <mergeCell ref="D1415:D1416"/>
    <mergeCell ref="A1417:A1418"/>
    <mergeCell ref="B1417:C1418"/>
    <mergeCell ref="D1417:D1418"/>
    <mergeCell ref="A1411:A1412"/>
    <mergeCell ref="B1411:C1412"/>
    <mergeCell ref="D1411:D1412"/>
    <mergeCell ref="A1413:A1414"/>
    <mergeCell ref="B1413:C1414"/>
    <mergeCell ref="D1413:D1414"/>
    <mergeCell ref="A1407:A1408"/>
    <mergeCell ref="B1407:C1408"/>
    <mergeCell ref="D1407:D1408"/>
    <mergeCell ref="A1409:A1410"/>
    <mergeCell ref="B1409:C1410"/>
    <mergeCell ref="D1409:D1410"/>
    <mergeCell ref="A1427:A1428"/>
    <mergeCell ref="B1427:C1428"/>
    <mergeCell ref="D1427:D1428"/>
    <mergeCell ref="A1429:A1430"/>
    <mergeCell ref="B1429:C1430"/>
    <mergeCell ref="D1429:D1430"/>
    <mergeCell ref="A1423:A1424"/>
    <mergeCell ref="B1423:C1424"/>
    <mergeCell ref="D1423:D1424"/>
    <mergeCell ref="A1425:A1426"/>
    <mergeCell ref="B1425:C1426"/>
    <mergeCell ref="D1425:D1426"/>
    <mergeCell ref="A1419:A1420"/>
    <mergeCell ref="B1419:C1420"/>
    <mergeCell ref="D1419:D1420"/>
    <mergeCell ref="A1421:A1422"/>
    <mergeCell ref="B1421:C1422"/>
    <mergeCell ref="D1421:D1422"/>
    <mergeCell ref="A1439:A1440"/>
    <mergeCell ref="B1439:C1440"/>
    <mergeCell ref="D1439:D1440"/>
    <mergeCell ref="A1441:A1442"/>
    <mergeCell ref="B1441:C1442"/>
    <mergeCell ref="D1441:D1442"/>
    <mergeCell ref="A1435:A1436"/>
    <mergeCell ref="B1435:C1436"/>
    <mergeCell ref="D1435:D1436"/>
    <mergeCell ref="A1437:A1438"/>
    <mergeCell ref="B1437:C1438"/>
    <mergeCell ref="D1437:D1438"/>
    <mergeCell ref="A1431:A1432"/>
    <mergeCell ref="B1431:C1432"/>
    <mergeCell ref="D1431:D1432"/>
    <mergeCell ref="A1433:A1434"/>
    <mergeCell ref="B1433:C1434"/>
    <mergeCell ref="D1433:D1434"/>
    <mergeCell ref="A1451:A1452"/>
    <mergeCell ref="B1451:C1452"/>
    <mergeCell ref="D1451:D1452"/>
    <mergeCell ref="A1453:A1454"/>
    <mergeCell ref="B1453:C1454"/>
    <mergeCell ref="D1453:D1454"/>
    <mergeCell ref="A1447:A1448"/>
    <mergeCell ref="B1447:C1448"/>
    <mergeCell ref="D1447:D1448"/>
    <mergeCell ref="A1449:A1450"/>
    <mergeCell ref="B1449:C1450"/>
    <mergeCell ref="D1449:D1450"/>
    <mergeCell ref="A1443:A1444"/>
    <mergeCell ref="B1443:C1444"/>
    <mergeCell ref="D1443:D1444"/>
    <mergeCell ref="A1445:A1446"/>
    <mergeCell ref="B1445:C1446"/>
    <mergeCell ref="D1445:D1446"/>
    <mergeCell ref="A1463:A1464"/>
    <mergeCell ref="B1463:C1464"/>
    <mergeCell ref="D1463:D1464"/>
    <mergeCell ref="A1465:A1466"/>
    <mergeCell ref="B1465:C1466"/>
    <mergeCell ref="D1465:D1466"/>
    <mergeCell ref="A1459:A1460"/>
    <mergeCell ref="B1459:C1460"/>
    <mergeCell ref="D1459:D1460"/>
    <mergeCell ref="A1461:A1462"/>
    <mergeCell ref="B1461:C1462"/>
    <mergeCell ref="D1461:D1462"/>
    <mergeCell ref="A1455:A1456"/>
    <mergeCell ref="B1455:C1456"/>
    <mergeCell ref="D1455:D1456"/>
    <mergeCell ref="A1457:A1458"/>
    <mergeCell ref="B1457:C1458"/>
    <mergeCell ref="D1457:D1458"/>
    <mergeCell ref="A1475:A1476"/>
    <mergeCell ref="B1475:C1476"/>
    <mergeCell ref="D1475:D1476"/>
    <mergeCell ref="A1477:A1478"/>
    <mergeCell ref="B1477:C1478"/>
    <mergeCell ref="D1477:D1478"/>
    <mergeCell ref="A1471:A1472"/>
    <mergeCell ref="B1471:C1472"/>
    <mergeCell ref="D1471:D1472"/>
    <mergeCell ref="A1473:A1474"/>
    <mergeCell ref="B1473:C1474"/>
    <mergeCell ref="D1473:D1474"/>
    <mergeCell ref="A1467:A1468"/>
    <mergeCell ref="B1467:C1468"/>
    <mergeCell ref="D1467:D1468"/>
    <mergeCell ref="A1469:A1470"/>
    <mergeCell ref="B1469:C1470"/>
    <mergeCell ref="D1469:D1470"/>
    <mergeCell ref="A1487:A1488"/>
    <mergeCell ref="B1487:C1488"/>
    <mergeCell ref="D1487:D1488"/>
    <mergeCell ref="A1489:A1490"/>
    <mergeCell ref="B1489:C1490"/>
    <mergeCell ref="D1489:D1490"/>
    <mergeCell ref="A1483:A1484"/>
    <mergeCell ref="B1483:C1484"/>
    <mergeCell ref="D1483:D1484"/>
    <mergeCell ref="A1485:A1486"/>
    <mergeCell ref="B1485:C1486"/>
    <mergeCell ref="D1485:D1486"/>
    <mergeCell ref="A1479:A1480"/>
    <mergeCell ref="B1479:C1480"/>
    <mergeCell ref="D1479:D1480"/>
    <mergeCell ref="A1481:A1482"/>
    <mergeCell ref="B1481:C1482"/>
    <mergeCell ref="D1481:D1482"/>
    <mergeCell ref="A1499:A1500"/>
    <mergeCell ref="B1499:C1500"/>
    <mergeCell ref="D1499:D1500"/>
    <mergeCell ref="A1501:A1502"/>
    <mergeCell ref="B1501:C1502"/>
    <mergeCell ref="D1501:D1502"/>
    <mergeCell ref="A1495:A1496"/>
    <mergeCell ref="B1495:C1496"/>
    <mergeCell ref="D1495:D1496"/>
    <mergeCell ref="A1497:A1498"/>
    <mergeCell ref="B1497:C1498"/>
    <mergeCell ref="D1497:D1498"/>
    <mergeCell ref="A1491:A1492"/>
    <mergeCell ref="B1491:C1492"/>
    <mergeCell ref="D1491:D1492"/>
    <mergeCell ref="A1493:A1494"/>
    <mergeCell ref="B1493:C1494"/>
    <mergeCell ref="D1493:D1494"/>
    <mergeCell ref="A1511:A1512"/>
    <mergeCell ref="B1511:C1512"/>
    <mergeCell ref="D1511:D1512"/>
    <mergeCell ref="A1513:A1514"/>
    <mergeCell ref="B1513:C1514"/>
    <mergeCell ref="D1513:D1514"/>
    <mergeCell ref="A1507:A1508"/>
    <mergeCell ref="B1507:C1508"/>
    <mergeCell ref="D1507:D1508"/>
    <mergeCell ref="A1509:A1510"/>
    <mergeCell ref="B1509:C1510"/>
    <mergeCell ref="D1509:D1510"/>
    <mergeCell ref="A1503:A1504"/>
    <mergeCell ref="B1503:C1504"/>
    <mergeCell ref="D1503:D1504"/>
    <mergeCell ref="A1505:A1506"/>
    <mergeCell ref="B1505:C1506"/>
    <mergeCell ref="D1505:D1506"/>
    <mergeCell ref="A1523:A1524"/>
    <mergeCell ref="B1523:C1524"/>
    <mergeCell ref="D1523:D1524"/>
    <mergeCell ref="A1525:A1526"/>
    <mergeCell ref="B1525:C1526"/>
    <mergeCell ref="D1525:D1526"/>
    <mergeCell ref="A1519:A1520"/>
    <mergeCell ref="B1519:C1520"/>
    <mergeCell ref="D1519:D1520"/>
    <mergeCell ref="A1521:A1522"/>
    <mergeCell ref="B1521:C1522"/>
    <mergeCell ref="D1521:D1522"/>
    <mergeCell ref="A1515:A1516"/>
    <mergeCell ref="B1515:C1516"/>
    <mergeCell ref="D1515:D1516"/>
    <mergeCell ref="A1517:A1518"/>
    <mergeCell ref="B1517:C1518"/>
    <mergeCell ref="D1517:D1518"/>
    <mergeCell ref="A1535:A1536"/>
    <mergeCell ref="B1535:C1536"/>
    <mergeCell ref="D1535:D1536"/>
    <mergeCell ref="A1537:A1538"/>
    <mergeCell ref="B1537:C1538"/>
    <mergeCell ref="D1537:D1538"/>
    <mergeCell ref="A1531:A1532"/>
    <mergeCell ref="B1531:C1532"/>
    <mergeCell ref="D1531:D1532"/>
    <mergeCell ref="A1533:A1534"/>
    <mergeCell ref="B1533:C1534"/>
    <mergeCell ref="D1533:D1534"/>
    <mergeCell ref="A1527:A1528"/>
    <mergeCell ref="B1527:C1528"/>
    <mergeCell ref="D1527:D1528"/>
    <mergeCell ref="A1529:A1530"/>
    <mergeCell ref="B1529:C1530"/>
    <mergeCell ref="D1529:D1530"/>
    <mergeCell ref="A1547:A1548"/>
    <mergeCell ref="B1547:C1548"/>
    <mergeCell ref="D1547:D1548"/>
    <mergeCell ref="A1549:A1550"/>
    <mergeCell ref="B1549:C1550"/>
    <mergeCell ref="D1549:D1550"/>
    <mergeCell ref="A1543:A1544"/>
    <mergeCell ref="B1543:C1544"/>
    <mergeCell ref="D1543:D1544"/>
    <mergeCell ref="A1545:A1546"/>
    <mergeCell ref="B1545:C1546"/>
    <mergeCell ref="D1545:D1546"/>
    <mergeCell ref="A1539:A1540"/>
    <mergeCell ref="B1539:C1540"/>
    <mergeCell ref="D1539:D1540"/>
    <mergeCell ref="A1541:A1542"/>
    <mergeCell ref="B1541:C1542"/>
    <mergeCell ref="D1541:D1542"/>
    <mergeCell ref="A1559:A1560"/>
    <mergeCell ref="B1559:C1560"/>
    <mergeCell ref="D1559:D1560"/>
    <mergeCell ref="A1561:A1562"/>
    <mergeCell ref="B1561:C1562"/>
    <mergeCell ref="D1561:D1562"/>
    <mergeCell ref="A1555:A1556"/>
    <mergeCell ref="B1555:C1556"/>
    <mergeCell ref="D1555:D1556"/>
    <mergeCell ref="A1557:A1558"/>
    <mergeCell ref="B1557:C1558"/>
    <mergeCell ref="D1557:D1558"/>
    <mergeCell ref="A1551:A1552"/>
    <mergeCell ref="B1551:C1552"/>
    <mergeCell ref="D1551:D1552"/>
    <mergeCell ref="A1553:A1554"/>
    <mergeCell ref="B1553:C1554"/>
    <mergeCell ref="D1553:D1554"/>
    <mergeCell ref="B1573:C1573"/>
    <mergeCell ref="B1574:C1574"/>
    <mergeCell ref="B1575:C1575"/>
    <mergeCell ref="B1576:C1576"/>
    <mergeCell ref="B1577:C1577"/>
    <mergeCell ref="A1578:A1579"/>
    <mergeCell ref="B1578:C1579"/>
    <mergeCell ref="B1567:C1567"/>
    <mergeCell ref="B1568:C1568"/>
    <mergeCell ref="B1569:C1569"/>
    <mergeCell ref="B1570:C1570"/>
    <mergeCell ref="B1571:C1571"/>
    <mergeCell ref="B1572:C1572"/>
    <mergeCell ref="A1563:A1564"/>
    <mergeCell ref="B1563:C1564"/>
    <mergeCell ref="D1563:D1564"/>
    <mergeCell ref="A1565:A1566"/>
    <mergeCell ref="B1565:C1566"/>
    <mergeCell ref="D1565:D1566"/>
    <mergeCell ref="A1591:A1592"/>
    <mergeCell ref="B1591:C1592"/>
    <mergeCell ref="D1591:D1592"/>
    <mergeCell ref="A1593:A1594"/>
    <mergeCell ref="B1593:C1594"/>
    <mergeCell ref="D1593:D1594"/>
    <mergeCell ref="B1585:C1585"/>
    <mergeCell ref="B1586:C1586"/>
    <mergeCell ref="A1587:A1588"/>
    <mergeCell ref="B1587:C1588"/>
    <mergeCell ref="D1587:D1588"/>
    <mergeCell ref="A1589:A1590"/>
    <mergeCell ref="B1589:C1590"/>
    <mergeCell ref="D1589:D1590"/>
    <mergeCell ref="D1578:D1579"/>
    <mergeCell ref="B1580:C1580"/>
    <mergeCell ref="B1581:C1581"/>
    <mergeCell ref="B1582:C1582"/>
    <mergeCell ref="B1583:C1583"/>
    <mergeCell ref="B1584:C1584"/>
    <mergeCell ref="A1603:A1604"/>
    <mergeCell ref="B1603:C1604"/>
    <mergeCell ref="D1603:D1604"/>
    <mergeCell ref="A1605:A1606"/>
    <mergeCell ref="B1605:C1606"/>
    <mergeCell ref="D1605:D1606"/>
    <mergeCell ref="A1599:A1600"/>
    <mergeCell ref="B1599:C1600"/>
    <mergeCell ref="D1599:D1600"/>
    <mergeCell ref="A1601:A1602"/>
    <mergeCell ref="B1601:C1602"/>
    <mergeCell ref="D1601:D1602"/>
    <mergeCell ref="A1595:A1596"/>
    <mergeCell ref="B1595:C1596"/>
    <mergeCell ref="D1595:D1596"/>
    <mergeCell ref="A1597:A1598"/>
    <mergeCell ref="B1597:C1598"/>
    <mergeCell ref="D1597:D1598"/>
    <mergeCell ref="A1615:A1616"/>
    <mergeCell ref="B1615:C1616"/>
    <mergeCell ref="D1615:D1616"/>
    <mergeCell ref="A1617:A1618"/>
    <mergeCell ref="B1617:C1618"/>
    <mergeCell ref="D1617:D1618"/>
    <mergeCell ref="A1611:A1612"/>
    <mergeCell ref="B1611:C1612"/>
    <mergeCell ref="D1611:D1612"/>
    <mergeCell ref="A1613:A1614"/>
    <mergeCell ref="B1613:C1614"/>
    <mergeCell ref="D1613:D1614"/>
    <mergeCell ref="A1607:A1608"/>
    <mergeCell ref="B1607:C1608"/>
    <mergeCell ref="D1607:D1608"/>
    <mergeCell ref="A1609:A1610"/>
    <mergeCell ref="B1609:C1610"/>
    <mergeCell ref="D1609:D1610"/>
    <mergeCell ref="A1627:A1628"/>
    <mergeCell ref="B1627:C1628"/>
    <mergeCell ref="D1627:D1628"/>
    <mergeCell ref="A1629:A1630"/>
    <mergeCell ref="B1629:C1630"/>
    <mergeCell ref="D1629:D1630"/>
    <mergeCell ref="A1623:A1624"/>
    <mergeCell ref="B1623:C1624"/>
    <mergeCell ref="D1623:D1624"/>
    <mergeCell ref="A1625:A1626"/>
    <mergeCell ref="B1625:C1626"/>
    <mergeCell ref="D1625:D1626"/>
    <mergeCell ref="A1619:A1620"/>
    <mergeCell ref="B1619:C1620"/>
    <mergeCell ref="D1619:D1620"/>
    <mergeCell ref="A1621:A1622"/>
    <mergeCell ref="B1621:C1622"/>
    <mergeCell ref="D1621:D1622"/>
    <mergeCell ref="A1639:A1640"/>
    <mergeCell ref="B1639:C1640"/>
    <mergeCell ref="D1639:D1640"/>
    <mergeCell ref="A1641:A1642"/>
    <mergeCell ref="B1641:C1642"/>
    <mergeCell ref="D1641:D1642"/>
    <mergeCell ref="A1635:A1636"/>
    <mergeCell ref="B1635:C1636"/>
    <mergeCell ref="D1635:D1636"/>
    <mergeCell ref="A1637:A1638"/>
    <mergeCell ref="B1637:C1638"/>
    <mergeCell ref="D1637:D1638"/>
    <mergeCell ref="A1631:A1632"/>
    <mergeCell ref="B1631:C1632"/>
    <mergeCell ref="D1631:D1632"/>
    <mergeCell ref="A1633:A1634"/>
    <mergeCell ref="B1633:C1634"/>
    <mergeCell ref="D1633:D1634"/>
    <mergeCell ref="A1651:A1652"/>
    <mergeCell ref="B1651:C1652"/>
    <mergeCell ref="D1651:D1652"/>
    <mergeCell ref="A1653:A1654"/>
    <mergeCell ref="B1653:C1654"/>
    <mergeCell ref="D1653:D1654"/>
    <mergeCell ref="A1647:A1648"/>
    <mergeCell ref="B1647:C1648"/>
    <mergeCell ref="D1647:D1648"/>
    <mergeCell ref="A1649:A1650"/>
    <mergeCell ref="B1649:C1650"/>
    <mergeCell ref="D1649:D1650"/>
    <mergeCell ref="A1643:A1644"/>
    <mergeCell ref="B1643:C1644"/>
    <mergeCell ref="D1643:D1644"/>
    <mergeCell ref="A1645:A1646"/>
    <mergeCell ref="B1645:C1646"/>
    <mergeCell ref="D1645:D1646"/>
    <mergeCell ref="A1663:A1664"/>
    <mergeCell ref="B1663:C1664"/>
    <mergeCell ref="D1663:D1664"/>
    <mergeCell ref="A1665:A1666"/>
    <mergeCell ref="B1665:C1666"/>
    <mergeCell ref="D1665:D1666"/>
    <mergeCell ref="A1659:A1660"/>
    <mergeCell ref="B1659:C1660"/>
    <mergeCell ref="D1659:D1660"/>
    <mergeCell ref="A1661:A1662"/>
    <mergeCell ref="B1661:C1662"/>
    <mergeCell ref="D1661:D1662"/>
    <mergeCell ref="A1655:A1656"/>
    <mergeCell ref="B1655:C1656"/>
    <mergeCell ref="D1655:D1656"/>
    <mergeCell ref="A1657:A1658"/>
    <mergeCell ref="B1657:C1658"/>
    <mergeCell ref="D1657:D1658"/>
    <mergeCell ref="A1675:A1676"/>
    <mergeCell ref="B1675:C1676"/>
    <mergeCell ref="D1675:D1676"/>
    <mergeCell ref="A1677:A1678"/>
    <mergeCell ref="B1677:C1678"/>
    <mergeCell ref="D1677:D1678"/>
    <mergeCell ref="A1671:A1672"/>
    <mergeCell ref="B1671:C1672"/>
    <mergeCell ref="D1671:D1672"/>
    <mergeCell ref="A1673:A1674"/>
    <mergeCell ref="B1673:C1674"/>
    <mergeCell ref="D1673:D1674"/>
    <mergeCell ref="A1667:A1668"/>
    <mergeCell ref="B1667:C1668"/>
    <mergeCell ref="D1667:D1668"/>
    <mergeCell ref="A1669:A1670"/>
    <mergeCell ref="B1669:C1670"/>
    <mergeCell ref="D1669:D1670"/>
    <mergeCell ref="A1687:A1688"/>
    <mergeCell ref="B1687:C1688"/>
    <mergeCell ref="D1687:D1688"/>
    <mergeCell ref="A1689:A1690"/>
    <mergeCell ref="B1689:C1690"/>
    <mergeCell ref="D1689:D1690"/>
    <mergeCell ref="A1683:A1684"/>
    <mergeCell ref="B1683:C1684"/>
    <mergeCell ref="D1683:D1684"/>
    <mergeCell ref="A1685:A1686"/>
    <mergeCell ref="B1685:C1686"/>
    <mergeCell ref="D1685:D1686"/>
    <mergeCell ref="A1679:A1680"/>
    <mergeCell ref="B1679:C1680"/>
    <mergeCell ref="D1679:D1680"/>
    <mergeCell ref="A1681:A1682"/>
    <mergeCell ref="B1681:C1682"/>
    <mergeCell ref="D1681:D1682"/>
    <mergeCell ref="A1699:A1700"/>
    <mergeCell ref="B1699:C1700"/>
    <mergeCell ref="D1699:D1700"/>
    <mergeCell ref="A1701:A1702"/>
    <mergeCell ref="B1701:C1702"/>
    <mergeCell ref="D1701:D1702"/>
    <mergeCell ref="A1695:A1696"/>
    <mergeCell ref="B1695:C1696"/>
    <mergeCell ref="D1695:D1696"/>
    <mergeCell ref="A1697:A1698"/>
    <mergeCell ref="B1697:C1698"/>
    <mergeCell ref="D1697:D1698"/>
    <mergeCell ref="A1691:A1692"/>
    <mergeCell ref="B1691:C1692"/>
    <mergeCell ref="D1691:D1692"/>
    <mergeCell ref="A1693:A1694"/>
    <mergeCell ref="B1693:C1694"/>
    <mergeCell ref="D1693:D1694"/>
    <mergeCell ref="A1711:A1712"/>
    <mergeCell ref="B1711:C1712"/>
    <mergeCell ref="D1711:D1712"/>
    <mergeCell ref="A1713:A1714"/>
    <mergeCell ref="B1713:C1714"/>
    <mergeCell ref="D1713:D1714"/>
    <mergeCell ref="A1707:A1708"/>
    <mergeCell ref="B1707:C1708"/>
    <mergeCell ref="D1707:D1708"/>
    <mergeCell ref="A1709:A1710"/>
    <mergeCell ref="B1709:C1710"/>
    <mergeCell ref="D1709:D1710"/>
    <mergeCell ref="A1703:A1704"/>
    <mergeCell ref="B1703:C1704"/>
    <mergeCell ref="D1703:D1704"/>
    <mergeCell ref="A1705:A1706"/>
    <mergeCell ref="B1705:C1706"/>
    <mergeCell ref="D1705:D1706"/>
    <mergeCell ref="A1723:A1724"/>
    <mergeCell ref="B1723:C1724"/>
    <mergeCell ref="D1723:D1724"/>
    <mergeCell ref="A1725:A1726"/>
    <mergeCell ref="B1725:C1726"/>
    <mergeCell ref="D1725:D1726"/>
    <mergeCell ref="A1719:A1720"/>
    <mergeCell ref="B1719:C1720"/>
    <mergeCell ref="D1719:D1720"/>
    <mergeCell ref="A1721:A1722"/>
    <mergeCell ref="B1721:C1722"/>
    <mergeCell ref="D1721:D1722"/>
    <mergeCell ref="A1715:A1716"/>
    <mergeCell ref="B1715:C1716"/>
    <mergeCell ref="D1715:D1716"/>
    <mergeCell ref="A1717:A1718"/>
    <mergeCell ref="B1717:C1718"/>
    <mergeCell ref="D1717:D1718"/>
    <mergeCell ref="A1735:A1736"/>
    <mergeCell ref="B1735:C1736"/>
    <mergeCell ref="D1735:D1736"/>
    <mergeCell ref="A1737:A1738"/>
    <mergeCell ref="B1737:C1738"/>
    <mergeCell ref="D1737:D1738"/>
    <mergeCell ref="A1731:A1732"/>
    <mergeCell ref="B1731:C1732"/>
    <mergeCell ref="D1731:D1732"/>
    <mergeCell ref="A1733:A1734"/>
    <mergeCell ref="B1733:C1734"/>
    <mergeCell ref="D1733:D1734"/>
    <mergeCell ref="A1727:A1728"/>
    <mergeCell ref="B1727:C1728"/>
    <mergeCell ref="D1727:D1728"/>
    <mergeCell ref="A1729:A1730"/>
    <mergeCell ref="B1729:C1730"/>
    <mergeCell ref="D1729:D1730"/>
    <mergeCell ref="A1747:A1748"/>
    <mergeCell ref="B1747:C1748"/>
    <mergeCell ref="D1747:D1748"/>
    <mergeCell ref="A1749:A1750"/>
    <mergeCell ref="B1749:C1750"/>
    <mergeCell ref="D1749:D1750"/>
    <mergeCell ref="A1743:A1744"/>
    <mergeCell ref="B1743:C1744"/>
    <mergeCell ref="D1743:D1744"/>
    <mergeCell ref="A1745:A1746"/>
    <mergeCell ref="B1745:C1746"/>
    <mergeCell ref="D1745:D1746"/>
    <mergeCell ref="A1739:A1740"/>
    <mergeCell ref="B1739:C1740"/>
    <mergeCell ref="D1739:D1740"/>
    <mergeCell ref="A1741:A1742"/>
    <mergeCell ref="B1741:C1742"/>
    <mergeCell ref="D1741:D1742"/>
    <mergeCell ref="A1759:A1760"/>
    <mergeCell ref="B1759:C1760"/>
    <mergeCell ref="D1759:D1760"/>
    <mergeCell ref="A1761:A1762"/>
    <mergeCell ref="B1761:C1762"/>
    <mergeCell ref="D1761:D1762"/>
    <mergeCell ref="A1755:A1756"/>
    <mergeCell ref="B1755:C1756"/>
    <mergeCell ref="D1755:D1756"/>
    <mergeCell ref="A1757:A1758"/>
    <mergeCell ref="B1757:C1758"/>
    <mergeCell ref="D1757:D1758"/>
    <mergeCell ref="A1751:A1752"/>
    <mergeCell ref="B1751:C1752"/>
    <mergeCell ref="D1751:D1752"/>
    <mergeCell ref="A1753:A1754"/>
    <mergeCell ref="B1753:C1754"/>
    <mergeCell ref="D1753:D1754"/>
    <mergeCell ref="A1771:A1772"/>
    <mergeCell ref="B1771:C1772"/>
    <mergeCell ref="D1771:D1772"/>
    <mergeCell ref="A1773:A1774"/>
    <mergeCell ref="B1773:C1774"/>
    <mergeCell ref="D1773:D1774"/>
    <mergeCell ref="A1767:A1768"/>
    <mergeCell ref="B1767:C1768"/>
    <mergeCell ref="D1767:D1768"/>
    <mergeCell ref="A1769:A1770"/>
    <mergeCell ref="B1769:C1770"/>
    <mergeCell ref="D1769:D1770"/>
    <mergeCell ref="A1763:A1764"/>
    <mergeCell ref="B1763:C1764"/>
    <mergeCell ref="D1763:D1764"/>
    <mergeCell ref="A1765:A1766"/>
    <mergeCell ref="B1765:C1766"/>
    <mergeCell ref="D1765:D1766"/>
    <mergeCell ref="A1783:A1784"/>
    <mergeCell ref="B1783:C1784"/>
    <mergeCell ref="D1783:D1784"/>
    <mergeCell ref="A1785:A1786"/>
    <mergeCell ref="B1785:C1786"/>
    <mergeCell ref="D1785:D1786"/>
    <mergeCell ref="A1779:A1780"/>
    <mergeCell ref="B1779:C1780"/>
    <mergeCell ref="D1779:D1780"/>
    <mergeCell ref="A1781:A1782"/>
    <mergeCell ref="B1781:C1782"/>
    <mergeCell ref="D1781:D1782"/>
    <mergeCell ref="A1775:A1776"/>
    <mergeCell ref="B1775:C1776"/>
    <mergeCell ref="D1775:D1776"/>
    <mergeCell ref="A1777:A1778"/>
    <mergeCell ref="B1777:C1778"/>
    <mergeCell ref="D1777:D1778"/>
    <mergeCell ref="A1795:A1796"/>
    <mergeCell ref="B1795:C1796"/>
    <mergeCell ref="D1795:D1796"/>
    <mergeCell ref="A1797:A1798"/>
    <mergeCell ref="B1797:C1798"/>
    <mergeCell ref="D1797:D1798"/>
    <mergeCell ref="A1791:A1792"/>
    <mergeCell ref="B1791:C1792"/>
    <mergeCell ref="D1791:D1792"/>
    <mergeCell ref="A1793:A1794"/>
    <mergeCell ref="B1793:C1794"/>
    <mergeCell ref="D1793:D1794"/>
    <mergeCell ref="A1787:A1788"/>
    <mergeCell ref="B1787:C1788"/>
    <mergeCell ref="D1787:D1788"/>
    <mergeCell ref="A1789:A1790"/>
    <mergeCell ref="B1789:C1790"/>
    <mergeCell ref="D1789:D1790"/>
    <mergeCell ref="A1807:A1808"/>
    <mergeCell ref="B1807:C1808"/>
    <mergeCell ref="D1807:D1808"/>
    <mergeCell ref="A1809:A1810"/>
    <mergeCell ref="B1809:C1810"/>
    <mergeCell ref="D1809:D1810"/>
    <mergeCell ref="A1803:A1804"/>
    <mergeCell ref="B1803:C1804"/>
    <mergeCell ref="D1803:D1804"/>
    <mergeCell ref="A1805:A1806"/>
    <mergeCell ref="B1805:C1806"/>
    <mergeCell ref="D1805:D1806"/>
    <mergeCell ref="A1799:A1800"/>
    <mergeCell ref="B1799:C1800"/>
    <mergeCell ref="D1799:D1800"/>
    <mergeCell ref="A1801:A1802"/>
    <mergeCell ref="B1801:C1802"/>
    <mergeCell ref="D1801:D1802"/>
    <mergeCell ref="A1819:A1820"/>
    <mergeCell ref="B1819:C1820"/>
    <mergeCell ref="D1819:D1820"/>
    <mergeCell ref="A1821:A1822"/>
    <mergeCell ref="B1821:C1822"/>
    <mergeCell ref="D1821:D1822"/>
    <mergeCell ref="A1815:A1816"/>
    <mergeCell ref="B1815:C1816"/>
    <mergeCell ref="D1815:D1816"/>
    <mergeCell ref="A1817:A1818"/>
    <mergeCell ref="B1817:C1818"/>
    <mergeCell ref="D1817:D1818"/>
    <mergeCell ref="A1811:A1812"/>
    <mergeCell ref="B1811:C1812"/>
    <mergeCell ref="D1811:D1812"/>
    <mergeCell ref="A1813:A1814"/>
    <mergeCell ref="B1813:C1814"/>
    <mergeCell ref="D1813:D1814"/>
    <mergeCell ref="A1831:A1832"/>
    <mergeCell ref="B1831:C1832"/>
    <mergeCell ref="D1831:D1832"/>
    <mergeCell ref="A1833:A1834"/>
    <mergeCell ref="B1833:C1834"/>
    <mergeCell ref="D1833:D1834"/>
    <mergeCell ref="A1827:A1828"/>
    <mergeCell ref="B1827:C1828"/>
    <mergeCell ref="D1827:D1828"/>
    <mergeCell ref="A1829:A1830"/>
    <mergeCell ref="B1829:C1830"/>
    <mergeCell ref="D1829:D1830"/>
    <mergeCell ref="A1823:A1824"/>
    <mergeCell ref="B1823:C1824"/>
    <mergeCell ref="D1823:D1824"/>
    <mergeCell ref="A1825:A1826"/>
    <mergeCell ref="B1825:C1826"/>
    <mergeCell ref="D1825:D1826"/>
    <mergeCell ref="A1843:A1844"/>
    <mergeCell ref="B1843:C1844"/>
    <mergeCell ref="D1843:D1844"/>
    <mergeCell ref="A1845:A1846"/>
    <mergeCell ref="B1845:C1846"/>
    <mergeCell ref="D1845:D1846"/>
    <mergeCell ref="A1839:A1840"/>
    <mergeCell ref="B1839:C1840"/>
    <mergeCell ref="D1839:D1840"/>
    <mergeCell ref="A1841:A1842"/>
    <mergeCell ref="B1841:C1842"/>
    <mergeCell ref="D1841:D1842"/>
    <mergeCell ref="A1835:A1836"/>
    <mergeCell ref="B1835:C1836"/>
    <mergeCell ref="D1835:D1836"/>
    <mergeCell ref="A1837:A1838"/>
    <mergeCell ref="B1837:C1838"/>
    <mergeCell ref="D1837:D1838"/>
    <mergeCell ref="A1855:A1856"/>
    <mergeCell ref="B1855:C1856"/>
    <mergeCell ref="D1855:D1856"/>
    <mergeCell ref="A1857:A1858"/>
    <mergeCell ref="B1857:C1858"/>
    <mergeCell ref="D1857:D1858"/>
    <mergeCell ref="A1851:A1852"/>
    <mergeCell ref="B1851:C1852"/>
    <mergeCell ref="D1851:D1852"/>
    <mergeCell ref="A1853:A1854"/>
    <mergeCell ref="B1853:C1854"/>
    <mergeCell ref="D1853:D1854"/>
    <mergeCell ref="A1847:A1848"/>
    <mergeCell ref="B1847:C1848"/>
    <mergeCell ref="D1847:D1848"/>
    <mergeCell ref="A1849:A1850"/>
    <mergeCell ref="B1849:C1850"/>
    <mergeCell ref="D1849:D1850"/>
    <mergeCell ref="A1867:A1868"/>
    <mergeCell ref="B1867:C1868"/>
    <mergeCell ref="D1867:D1868"/>
    <mergeCell ref="A1869:A1870"/>
    <mergeCell ref="B1869:C1870"/>
    <mergeCell ref="D1869:D1870"/>
    <mergeCell ref="A1863:A1864"/>
    <mergeCell ref="B1863:C1864"/>
    <mergeCell ref="D1863:D1864"/>
    <mergeCell ref="A1865:A1866"/>
    <mergeCell ref="B1865:C1866"/>
    <mergeCell ref="D1865:D1866"/>
    <mergeCell ref="A1859:A1860"/>
    <mergeCell ref="B1859:C1860"/>
    <mergeCell ref="D1859:D1860"/>
    <mergeCell ref="A1861:A1862"/>
    <mergeCell ref="B1861:C1862"/>
    <mergeCell ref="D1861:D1862"/>
    <mergeCell ref="A1879:A1880"/>
    <mergeCell ref="B1879:C1880"/>
    <mergeCell ref="D1879:D1880"/>
    <mergeCell ref="A1881:A1882"/>
    <mergeCell ref="B1881:C1882"/>
    <mergeCell ref="D1881:D1882"/>
    <mergeCell ref="A1875:A1876"/>
    <mergeCell ref="B1875:C1876"/>
    <mergeCell ref="D1875:D1876"/>
    <mergeCell ref="A1877:A1878"/>
    <mergeCell ref="B1877:C1878"/>
    <mergeCell ref="D1877:D1878"/>
    <mergeCell ref="A1871:A1872"/>
    <mergeCell ref="B1871:C1872"/>
    <mergeCell ref="D1871:D1872"/>
    <mergeCell ref="A1873:A1874"/>
    <mergeCell ref="B1873:C1874"/>
    <mergeCell ref="D1873:D1874"/>
    <mergeCell ref="A1891:A1892"/>
    <mergeCell ref="B1891:C1892"/>
    <mergeCell ref="D1891:D1892"/>
    <mergeCell ref="A1893:A1894"/>
    <mergeCell ref="B1893:C1894"/>
    <mergeCell ref="D1893:D1894"/>
    <mergeCell ref="A1887:A1888"/>
    <mergeCell ref="B1887:C1888"/>
    <mergeCell ref="D1887:D1888"/>
    <mergeCell ref="A1889:A1890"/>
    <mergeCell ref="B1889:C1890"/>
    <mergeCell ref="D1889:D1890"/>
    <mergeCell ref="A1883:A1884"/>
    <mergeCell ref="B1883:C1884"/>
    <mergeCell ref="D1883:D1884"/>
    <mergeCell ref="A1885:A1886"/>
    <mergeCell ref="B1885:C1886"/>
    <mergeCell ref="D1885:D1886"/>
    <mergeCell ref="A1903:A1904"/>
    <mergeCell ref="B1903:C1904"/>
    <mergeCell ref="D1903:D1904"/>
    <mergeCell ref="A1905:A1906"/>
    <mergeCell ref="B1905:C1906"/>
    <mergeCell ref="D1905:D1906"/>
    <mergeCell ref="A1899:A1900"/>
    <mergeCell ref="B1899:C1900"/>
    <mergeCell ref="D1899:D1900"/>
    <mergeCell ref="A1901:A1902"/>
    <mergeCell ref="B1901:C1902"/>
    <mergeCell ref="D1901:D1902"/>
    <mergeCell ref="A1895:A1896"/>
    <mergeCell ref="B1895:C1896"/>
    <mergeCell ref="D1895:D1896"/>
    <mergeCell ref="A1897:A1898"/>
    <mergeCell ref="B1897:C1898"/>
    <mergeCell ref="D1897:D1898"/>
    <mergeCell ref="A1915:A1916"/>
    <mergeCell ref="B1915:C1916"/>
    <mergeCell ref="D1915:D1916"/>
    <mergeCell ref="A1917:A1918"/>
    <mergeCell ref="B1917:C1918"/>
    <mergeCell ref="D1917:D1918"/>
    <mergeCell ref="A1911:A1912"/>
    <mergeCell ref="B1911:C1912"/>
    <mergeCell ref="D1911:D1912"/>
    <mergeCell ref="A1913:A1914"/>
    <mergeCell ref="B1913:C1914"/>
    <mergeCell ref="D1913:D1914"/>
    <mergeCell ref="A1907:A1908"/>
    <mergeCell ref="B1907:C1908"/>
    <mergeCell ref="D1907:D1908"/>
    <mergeCell ref="A1909:A1910"/>
    <mergeCell ref="B1909:C1910"/>
    <mergeCell ref="D1909:D1910"/>
    <mergeCell ref="A1927:A1928"/>
    <mergeCell ref="B1927:C1928"/>
    <mergeCell ref="D1927:D1928"/>
    <mergeCell ref="A1929:A1930"/>
    <mergeCell ref="B1929:C1930"/>
    <mergeCell ref="D1929:D1930"/>
    <mergeCell ref="A1923:A1924"/>
    <mergeCell ref="B1923:C1924"/>
    <mergeCell ref="D1923:D1924"/>
    <mergeCell ref="A1925:A1926"/>
    <mergeCell ref="B1925:C1926"/>
    <mergeCell ref="D1925:D1926"/>
    <mergeCell ref="A1919:A1920"/>
    <mergeCell ref="B1919:C1920"/>
    <mergeCell ref="D1919:D1920"/>
    <mergeCell ref="A1921:A1922"/>
    <mergeCell ref="B1921:C1922"/>
    <mergeCell ref="D1921:D1922"/>
    <mergeCell ref="A1939:A1940"/>
    <mergeCell ref="B1939:C1940"/>
    <mergeCell ref="D1939:D1940"/>
    <mergeCell ref="A1941:A1942"/>
    <mergeCell ref="B1941:C1942"/>
    <mergeCell ref="D1941:D1942"/>
    <mergeCell ref="A1935:A1936"/>
    <mergeCell ref="B1935:C1936"/>
    <mergeCell ref="D1935:D1936"/>
    <mergeCell ref="A1937:A1938"/>
    <mergeCell ref="B1937:C1938"/>
    <mergeCell ref="D1937:D1938"/>
    <mergeCell ref="A1931:A1932"/>
    <mergeCell ref="B1931:C1932"/>
    <mergeCell ref="D1931:D1932"/>
    <mergeCell ref="A1933:A1934"/>
    <mergeCell ref="B1933:C1934"/>
    <mergeCell ref="D1933:D1934"/>
    <mergeCell ref="A1951:A1952"/>
    <mergeCell ref="B1951:C1952"/>
    <mergeCell ref="D1951:D1952"/>
    <mergeCell ref="A1953:A1954"/>
    <mergeCell ref="B1953:C1954"/>
    <mergeCell ref="D1953:D1954"/>
    <mergeCell ref="A1947:A1948"/>
    <mergeCell ref="B1947:C1948"/>
    <mergeCell ref="D1947:D1948"/>
    <mergeCell ref="A1949:A1950"/>
    <mergeCell ref="B1949:C1950"/>
    <mergeCell ref="D1949:D1950"/>
    <mergeCell ref="A1943:A1944"/>
    <mergeCell ref="B1943:C1944"/>
    <mergeCell ref="D1943:D1944"/>
    <mergeCell ref="A1945:A1946"/>
    <mergeCell ref="B1945:C1946"/>
    <mergeCell ref="D1945:D1946"/>
    <mergeCell ref="A1963:A1964"/>
    <mergeCell ref="B1963:C1964"/>
    <mergeCell ref="D1963:D1964"/>
    <mergeCell ref="A1965:A1966"/>
    <mergeCell ref="B1965:C1966"/>
    <mergeCell ref="D1965:D1966"/>
    <mergeCell ref="A1959:A1960"/>
    <mergeCell ref="B1959:C1960"/>
    <mergeCell ref="D1959:D1960"/>
    <mergeCell ref="A1961:A1962"/>
    <mergeCell ref="B1961:C1962"/>
    <mergeCell ref="D1961:D1962"/>
    <mergeCell ref="A1955:A1956"/>
    <mergeCell ref="B1955:C1956"/>
    <mergeCell ref="D1955:D1956"/>
    <mergeCell ref="A1957:A1958"/>
    <mergeCell ref="B1957:C1958"/>
    <mergeCell ref="D1957:D1958"/>
    <mergeCell ref="A1975:A1976"/>
    <mergeCell ref="B1975:C1976"/>
    <mergeCell ref="D1975:D1976"/>
    <mergeCell ref="A1977:A1978"/>
    <mergeCell ref="B1977:C1978"/>
    <mergeCell ref="D1977:D1978"/>
    <mergeCell ref="A1971:A1972"/>
    <mergeCell ref="B1971:C1972"/>
    <mergeCell ref="D1971:D1972"/>
    <mergeCell ref="A1973:A1974"/>
    <mergeCell ref="B1973:C1974"/>
    <mergeCell ref="D1973:D1974"/>
    <mergeCell ref="A1967:A1968"/>
    <mergeCell ref="B1967:C1968"/>
    <mergeCell ref="D1967:D1968"/>
    <mergeCell ref="A1969:A1970"/>
    <mergeCell ref="B1969:C1970"/>
    <mergeCell ref="D1969:D1970"/>
    <mergeCell ref="A1987:A1988"/>
    <mergeCell ref="B1987:C1988"/>
    <mergeCell ref="D1987:D1988"/>
    <mergeCell ref="A1989:A1990"/>
    <mergeCell ref="B1989:C1990"/>
    <mergeCell ref="D1989:D1990"/>
    <mergeCell ref="A1983:A1984"/>
    <mergeCell ref="B1983:C1984"/>
    <mergeCell ref="D1983:D1984"/>
    <mergeCell ref="A1985:A1986"/>
    <mergeCell ref="B1985:C1986"/>
    <mergeCell ref="D1985:D1986"/>
    <mergeCell ref="A1979:A1980"/>
    <mergeCell ref="B1979:C1980"/>
    <mergeCell ref="D1979:D1980"/>
    <mergeCell ref="A1981:A1982"/>
    <mergeCell ref="B1981:C1982"/>
    <mergeCell ref="D1981:D1982"/>
    <mergeCell ref="A1999:A2000"/>
    <mergeCell ref="B1999:C2000"/>
    <mergeCell ref="D1999:D2000"/>
    <mergeCell ref="A2001:A2002"/>
    <mergeCell ref="B2001:C2002"/>
    <mergeCell ref="D2001:D2002"/>
    <mergeCell ref="A1995:A1996"/>
    <mergeCell ref="B1995:C1996"/>
    <mergeCell ref="D1995:D1996"/>
    <mergeCell ref="A1997:A1998"/>
    <mergeCell ref="B1997:C1998"/>
    <mergeCell ref="D1997:D1998"/>
    <mergeCell ref="A1991:A1992"/>
    <mergeCell ref="B1991:C1992"/>
    <mergeCell ref="D1991:D1992"/>
    <mergeCell ref="A1993:A1994"/>
    <mergeCell ref="B1993:C1994"/>
    <mergeCell ref="D1993:D1994"/>
    <mergeCell ref="A2011:A2012"/>
    <mergeCell ref="B2011:C2012"/>
    <mergeCell ref="D2011:D2012"/>
    <mergeCell ref="A2013:A2014"/>
    <mergeCell ref="B2013:C2014"/>
    <mergeCell ref="D2013:D2014"/>
    <mergeCell ref="A2007:A2008"/>
    <mergeCell ref="B2007:C2008"/>
    <mergeCell ref="D2007:D2008"/>
    <mergeCell ref="A2009:A2010"/>
    <mergeCell ref="B2009:C2010"/>
    <mergeCell ref="D2009:D2010"/>
    <mergeCell ref="A2003:A2004"/>
    <mergeCell ref="B2003:C2004"/>
    <mergeCell ref="D2003:D2004"/>
    <mergeCell ref="A2005:A2006"/>
    <mergeCell ref="B2005:C2006"/>
    <mergeCell ref="D2005:D2006"/>
    <mergeCell ref="A2024:A2025"/>
    <mergeCell ref="B2024:C2025"/>
    <mergeCell ref="D2024:D2025"/>
    <mergeCell ref="A2026:A2027"/>
    <mergeCell ref="B2026:C2027"/>
    <mergeCell ref="D2026:D2027"/>
    <mergeCell ref="B2019:C2019"/>
    <mergeCell ref="A2020:A2021"/>
    <mergeCell ref="B2020:C2021"/>
    <mergeCell ref="D2020:D2021"/>
    <mergeCell ref="A2022:A2023"/>
    <mergeCell ref="B2022:C2023"/>
    <mergeCell ref="D2022:D2023"/>
    <mergeCell ref="A2015:A2016"/>
    <mergeCell ref="B2015:C2016"/>
    <mergeCell ref="D2015:D2016"/>
    <mergeCell ref="A2017:A2018"/>
    <mergeCell ref="B2017:C2018"/>
    <mergeCell ref="D2017:D2018"/>
    <mergeCell ref="A2036:A2037"/>
    <mergeCell ref="B2036:C2037"/>
    <mergeCell ref="D2036:D2037"/>
    <mergeCell ref="A2038:A2039"/>
    <mergeCell ref="B2038:C2039"/>
    <mergeCell ref="D2038:D2039"/>
    <mergeCell ref="A2032:A2033"/>
    <mergeCell ref="B2032:C2033"/>
    <mergeCell ref="D2032:D2033"/>
    <mergeCell ref="A2034:A2035"/>
    <mergeCell ref="B2034:C2035"/>
    <mergeCell ref="D2034:D2035"/>
    <mergeCell ref="A2028:A2029"/>
    <mergeCell ref="B2028:C2029"/>
    <mergeCell ref="D2028:D2029"/>
    <mergeCell ref="A2030:A2031"/>
    <mergeCell ref="B2030:C2031"/>
    <mergeCell ref="D2030:D2031"/>
    <mergeCell ref="A2048:A2049"/>
    <mergeCell ref="B2048:C2049"/>
    <mergeCell ref="D2048:D2049"/>
    <mergeCell ref="A2050:A2051"/>
    <mergeCell ref="B2050:C2051"/>
    <mergeCell ref="D2050:D2051"/>
    <mergeCell ref="A2044:A2045"/>
    <mergeCell ref="B2044:C2045"/>
    <mergeCell ref="D2044:D2045"/>
    <mergeCell ref="A2046:A2047"/>
    <mergeCell ref="B2046:C2047"/>
    <mergeCell ref="D2046:D2047"/>
    <mergeCell ref="A2040:A2041"/>
    <mergeCell ref="B2040:C2041"/>
    <mergeCell ref="D2040:D2041"/>
    <mergeCell ref="A2042:A2043"/>
    <mergeCell ref="B2042:C2043"/>
    <mergeCell ref="D2042:D2043"/>
  </mergeCells>
  <hyperlinks>
    <hyperlink ref="E8" r:id="rId1" display="http://hfo63.cfo.in.th/CheckDataDtl.aspx?orgid=00511&amp;balance=&amp;month=4&amp;year=2020&amp;thetype=%A7%BA%CB%B9%E8%C7%C2%A7%D2%B9"/>
    <hyperlink ref="E9" r:id="rId2" display="http://hfo63.cfo.in.th/CheckDataDtl.aspx?orgid=00512&amp;balance=&amp;month=4&amp;year=2020&amp;thetype=%A7%BA%CB%B9%E8%C7%C2%A7%D2%B9"/>
    <hyperlink ref="E10" r:id="rId3" display="http://hfo63.cfo.in.th/CheckDataDtl.aspx?orgid=00513&amp;balance=&amp;month=4&amp;year=2020&amp;thetype=%A7%BA%CB%B9%E8%C7%C2%A7%D2%B9"/>
    <hyperlink ref="E11" r:id="rId4" display="http://hfo63.cfo.in.th/CheckDataDtl.aspx?orgid=00514&amp;balance=&amp;month=4&amp;year=2020&amp;thetype=%A7%BA%CB%B9%E8%C7%C2%A7%D2%B9"/>
    <hyperlink ref="E12" r:id="rId5" display="http://hfo63.cfo.in.th/CheckDataDtl.aspx?orgid=00515&amp;balance=&amp;month=4&amp;year=2020&amp;thetype=%A7%BA%CB%B9%E8%C7%C2%A7%D2%B9"/>
    <hyperlink ref="E13" r:id="rId6" display="http://hfo63.cfo.in.th/CheckDataDtl.aspx?orgid=00516&amp;balance=&amp;month=4&amp;year=2020&amp;thetype=%A7%BA%CB%B9%E8%C7%C2%A7%D2%B9"/>
    <hyperlink ref="E14" r:id="rId7" display="http://hfo63.cfo.in.th/CheckDataDtl.aspx?orgid=00517&amp;balance=&amp;month=4&amp;year=2020&amp;thetype=%A7%BA%CB%B9%E8%C7%C2%A7%D2%B9"/>
    <hyperlink ref="E15" r:id="rId8" display="http://hfo63.cfo.in.th/CheckDataDtl.aspx?orgid=00518&amp;balance=&amp;month=4&amp;year=2020&amp;thetype=%A7%BA%CB%B9%E8%C7%C2%A7%D2%B9"/>
    <hyperlink ref="E16" r:id="rId9" display="http://hfo63.cfo.in.th/CheckDataDtl.aspx?orgid=00519&amp;balance=&amp;month=4&amp;year=2020&amp;thetype=%A7%BA%CB%B9%E8%C7%C2%A7%D2%B9"/>
    <hyperlink ref="E17" r:id="rId10" display="http://hfo63.cfo.in.th/CheckDataDtl.aspx?orgid=00520&amp;balance=&amp;month=4&amp;year=2020&amp;thetype=%A7%BA%CB%B9%E8%C7%C2%A7%D2%B9"/>
    <hyperlink ref="E18" r:id="rId11" display="http://hfo63.cfo.in.th/CheckDataDtl.aspx?orgid=00521&amp;balance=&amp;month=4&amp;year=2020&amp;thetype=%A7%BA%CB%B9%E8%C7%C2%A7%D2%B9"/>
    <hyperlink ref="E19" r:id="rId12" display="http://hfo63.cfo.in.th/CheckDataDtl.aspx?orgid=00522&amp;balance=&amp;month=4&amp;year=2020&amp;thetype=%A7%BA%CB%B9%E8%C7%C2%A7%D2%B9"/>
    <hyperlink ref="E20" r:id="rId13" display="http://hfo63.cfo.in.th/CheckDataDtl.aspx?orgid=05595&amp;balance=%A7%BA%B4%D8%C5%3Cbr/%3E%A7%BA%CA%D1%C1%BE%D1%B9%B8%EC%A1%D1%B9&amp;month=4&amp;year=2020&amp;thetype=%A7%BA%CB%B9%E8%C7%C2%A7%D2%B9"/>
    <hyperlink ref="E21" r:id="rId14" display="http://hfo63.cfo.in.th/CheckDataDtl.aspx?orgid=05595&amp;balance=%A7%BA%B4%D8%C5%3Cbr/%3E%A7%BA%CA%D1%C1%BE%D1%B9%B8%EC%A1%D1%B9&amp;month=4&amp;year=2020&amp;thetype=%A7%BA%CB%B9%E8%C7%C2%A7%D2%B9"/>
    <hyperlink ref="E22" r:id="rId15" display="http://hfo63.cfo.in.th/CheckDataDtl.aspx?orgid=05596&amp;balance=%A7%BA%B4%D8%C5%3Cbr/%3E%A7%BA%CA%D1%C1%BE%D1%B9%B8%EC%A1%D1%B9&amp;month=4&amp;year=2020&amp;thetype=%A7%BA%CB%B9%E8%C7%C2%A7%D2%B9"/>
    <hyperlink ref="E23" r:id="rId16" display="http://hfo63.cfo.in.th/CheckDataDtl.aspx?orgid=05596&amp;balance=%A7%BA%B4%D8%C5%3Cbr/%3E%A7%BA%CA%D1%C1%BE%D1%B9%B8%EC%A1%D1%B9&amp;month=4&amp;year=2020&amp;thetype=%A7%BA%CB%B9%E8%C7%C2%A7%D2%B9"/>
    <hyperlink ref="E24" r:id="rId17" display="http://hfo63.cfo.in.th/CheckDataDtl.aspx?orgid=05597&amp;balance=%A7%BA%B4%D8%C5%3Cbr/%3E%A7%BA%CA%D1%C1%BE%D1%B9%B8%EC%A1%D1%B9&amp;month=4&amp;year=2020&amp;thetype=%A7%BA%CB%B9%E8%C7%C2%A7%D2%B9"/>
    <hyperlink ref="E25" r:id="rId18" display="http://hfo63.cfo.in.th/CheckDataDtl.aspx?orgid=05597&amp;balance=%A7%BA%B4%D8%C5%3Cbr/%3E%A7%BA%CA%D1%C1%BE%D1%B9%B8%EC%A1%D1%B9&amp;month=4&amp;year=2020&amp;thetype=%A7%BA%CB%B9%E8%C7%C2%A7%D2%B9"/>
    <hyperlink ref="E26" r:id="rId19" display="http://hfo63.cfo.in.th/CheckDataDtl.aspx?orgid=05598&amp;balance=%A7%BA%B4%D8%C5%3Cbr/%3E%A7%BA%CA%D1%C1%BE%D1%B9%B8%EC%A1%D1%B9&amp;month=4&amp;year=2020&amp;thetype=%A7%BA%CB%B9%E8%C7%C2%A7%D2%B9"/>
    <hyperlink ref="E27" r:id="rId20" display="http://hfo63.cfo.in.th/CheckDataDtl.aspx?orgid=05598&amp;balance=%A7%BA%B4%D8%C5%3Cbr/%3E%A7%BA%CA%D1%C1%BE%D1%B9%B8%EC%A1%D1%B9&amp;month=4&amp;year=2020&amp;thetype=%A7%BA%CB%B9%E8%C7%C2%A7%D2%B9"/>
    <hyperlink ref="E28" r:id="rId21" display="http://hfo63.cfo.in.th/CheckDataDtl.aspx?orgid=05599&amp;balance=%A7%BA%B4%D8%C5%3Cbr/%3E%A7%BA%CA%D1%C1%BE%D1%B9%B8%EC%A1%D1%B9&amp;month=4&amp;year=2020&amp;thetype=%A7%BA%CB%B9%E8%C7%C2%A7%D2%B9"/>
    <hyperlink ref="E29" r:id="rId22" display="http://hfo63.cfo.in.th/CheckDataDtl.aspx?orgid=05599&amp;balance=%A7%BA%B4%D8%C5%3Cbr/%3E%A7%BA%CA%D1%C1%BE%D1%B9%B8%EC%A1%D1%B9&amp;month=4&amp;year=2020&amp;thetype=%A7%BA%CB%B9%E8%C7%C2%A7%D2%B9"/>
    <hyperlink ref="E30" r:id="rId23" display="http://hfo63.cfo.in.th/CheckDataDtl.aspx?orgid=05600&amp;balance=%A7%BA%B4%D8%C5%3Cbr/%3E%A7%BA%CA%D1%C1%BE%D1%B9%B8%EC%A1%D1%B9&amp;month=4&amp;year=2020&amp;thetype=%A7%BA%CB%B9%E8%C7%C2%A7%D2%B9"/>
    <hyperlink ref="E31" r:id="rId24" display="http://hfo63.cfo.in.th/CheckDataDtl.aspx?orgid=05600&amp;balance=%A7%BA%B4%D8%C5%3Cbr/%3E%A7%BA%CA%D1%C1%BE%D1%B9%B8%EC%A1%D1%B9&amp;month=4&amp;year=2020&amp;thetype=%A7%BA%CB%B9%E8%C7%C2%A7%D2%B9"/>
    <hyperlink ref="E32" r:id="rId25" display="http://hfo63.cfo.in.th/CheckDataDtl.aspx?orgid=05601&amp;balance=%A7%BA%B4%D8%C5%3Cbr/%3E%A7%BA%CA%D1%C1%BE%D1%B9%B8%EC%A1%D1%B9&amp;month=4&amp;year=2020&amp;thetype=%A7%BA%CB%B9%E8%C7%C2%A7%D2%B9"/>
    <hyperlink ref="E33" r:id="rId26" display="http://hfo63.cfo.in.th/CheckDataDtl.aspx?orgid=05601&amp;balance=%A7%BA%B4%D8%C5%3Cbr/%3E%A7%BA%CA%D1%C1%BE%D1%B9%B8%EC%A1%D1%B9&amp;month=4&amp;year=2020&amp;thetype=%A7%BA%CB%B9%E8%C7%C2%A7%D2%B9"/>
    <hyperlink ref="E34" r:id="rId27" display="http://hfo63.cfo.in.th/CheckDataDtl.aspx?orgid=05602&amp;balance=%A7%BA%B4%D8%C5%3Cbr/%3E%A7%BA%CA%D1%C1%BE%D1%B9%B8%EC%A1%D1%B9&amp;month=4&amp;year=2020&amp;thetype=%A7%BA%CB%B9%E8%C7%C2%A7%D2%B9"/>
    <hyperlink ref="E35" r:id="rId28" display="http://hfo63.cfo.in.th/CheckDataDtl.aspx?orgid=05602&amp;balance=%A7%BA%B4%D8%C5%3Cbr/%3E%A7%BA%CA%D1%C1%BE%D1%B9%B8%EC%A1%D1%B9&amp;month=4&amp;year=2020&amp;thetype=%A7%BA%CB%B9%E8%C7%C2%A7%D2%B9"/>
    <hyperlink ref="E36" r:id="rId29" display="http://hfo63.cfo.in.th/CheckDataDtl.aspx?orgid=05603&amp;balance=%A7%BA%B4%D8%C5%3Cbr/%3E%A7%BA%CA%D1%C1%BE%D1%B9%B8%EC%A1%D1%B9&amp;month=4&amp;year=2020&amp;thetype=%A7%BA%CB%B9%E8%C7%C2%A7%D2%B9"/>
    <hyperlink ref="E37" r:id="rId30" display="http://hfo63.cfo.in.th/CheckDataDtl.aspx?orgid=05603&amp;balance=%A7%BA%B4%D8%C5%3Cbr/%3E%A7%BA%CA%D1%C1%BE%D1%B9%B8%EC%A1%D1%B9&amp;month=4&amp;year=2020&amp;thetype=%A7%BA%CB%B9%E8%C7%C2%A7%D2%B9"/>
    <hyperlink ref="E38" r:id="rId31" display="http://hfo63.cfo.in.th/CheckDataDtl.aspx?orgid=05604&amp;balance=%A7%BA%B4%D8%C5%3Cbr/%3E%A7%BA%CA%D1%C1%BE%D1%B9%B8%EC%A1%D1%B9&amp;month=4&amp;year=2020&amp;thetype=%A7%BA%CB%B9%E8%C7%C2%A7%D2%B9"/>
    <hyperlink ref="E39" r:id="rId32" display="http://hfo63.cfo.in.th/CheckDataDtl.aspx?orgid=05604&amp;balance=%A7%BA%B4%D8%C5%3Cbr/%3E%A7%BA%CA%D1%C1%BE%D1%B9%B8%EC%A1%D1%B9&amp;month=4&amp;year=2020&amp;thetype=%A7%BA%CB%B9%E8%C7%C2%A7%D2%B9"/>
    <hyperlink ref="E40" r:id="rId33" display="http://hfo63.cfo.in.th/CheckDataDtl.aspx?orgid=05605&amp;balance=%A7%BA%B4%D8%C5%3Cbr/%3E%A7%BA%CA%D1%C1%BE%D1%B9%B8%EC%A1%D1%B9&amp;month=4&amp;year=2020&amp;thetype=%A7%BA%CB%B9%E8%C7%C2%A7%D2%B9"/>
    <hyperlink ref="E41" r:id="rId34" display="http://hfo63.cfo.in.th/CheckDataDtl.aspx?orgid=05605&amp;balance=%A7%BA%B4%D8%C5%3Cbr/%3E%A7%BA%CA%D1%C1%BE%D1%B9%B8%EC%A1%D1%B9&amp;month=4&amp;year=2020&amp;thetype=%A7%BA%CB%B9%E8%C7%C2%A7%D2%B9"/>
    <hyperlink ref="E42" r:id="rId35" display="http://hfo63.cfo.in.th/CheckDataDtl.aspx?orgid=05606&amp;balance=%A7%BA%B4%D8%C5%3Cbr/%3E%A7%BA%CA%D1%C1%BE%D1%B9%B8%EC%A1%D1%B9&amp;month=4&amp;year=2020&amp;thetype=%A7%BA%CB%B9%E8%C7%C2%A7%D2%B9"/>
    <hyperlink ref="E43" r:id="rId36" display="http://hfo63.cfo.in.th/CheckDataDtl.aspx?orgid=05606&amp;balance=%A7%BA%B4%D8%C5%3Cbr/%3E%A7%BA%CA%D1%C1%BE%D1%B9%B8%EC%A1%D1%B9&amp;month=4&amp;year=2020&amp;thetype=%A7%BA%CB%B9%E8%C7%C2%A7%D2%B9"/>
    <hyperlink ref="E44" r:id="rId37" display="http://hfo63.cfo.in.th/CheckDataDtl.aspx?orgid=05607&amp;balance=%A7%BA%B4%D8%C5%3Cbr/%3E%A7%BA%CA%D1%C1%BE%D1%B9%B8%EC%A1%D1%B9&amp;month=4&amp;year=2020&amp;thetype=%A7%BA%CB%B9%E8%C7%C2%A7%D2%B9"/>
    <hyperlink ref="E45" r:id="rId38" display="http://hfo63.cfo.in.th/CheckDataDtl.aspx?orgid=05607&amp;balance=%A7%BA%B4%D8%C5%3Cbr/%3E%A7%BA%CA%D1%C1%BE%D1%B9%B8%EC%A1%D1%B9&amp;month=4&amp;year=2020&amp;thetype=%A7%BA%CB%B9%E8%C7%C2%A7%D2%B9"/>
    <hyperlink ref="E46" r:id="rId39" display="http://hfo63.cfo.in.th/CheckDataDtl.aspx?orgid=05608&amp;balance=%A7%BA%B4%D8%C5%3Cbr/%3E%A7%BA%CA%D1%C1%BE%D1%B9%B8%EC%A1%D1%B9&amp;month=4&amp;year=2020&amp;thetype=%A7%BA%CB%B9%E8%C7%C2%A7%D2%B9"/>
    <hyperlink ref="E47" r:id="rId40" display="http://hfo63.cfo.in.th/CheckDataDtl.aspx?orgid=05608&amp;balance=%A7%BA%B4%D8%C5%3Cbr/%3E%A7%BA%CA%D1%C1%BE%D1%B9%B8%EC%A1%D1%B9&amp;month=4&amp;year=2020&amp;thetype=%A7%BA%CB%B9%E8%C7%C2%A7%D2%B9"/>
    <hyperlink ref="E48" r:id="rId41" display="http://hfo63.cfo.in.th/CheckDataDtl.aspx?orgid=05609&amp;balance=%A7%BA%B4%D8%C5%3Cbr/%3E%A7%BA%CA%D1%C1%BE%D1%B9%B8%EC%A1%D1%B9&amp;month=4&amp;year=2020&amp;thetype=%A7%BA%CB%B9%E8%C7%C2%A7%D2%B9"/>
    <hyperlink ref="E49" r:id="rId42" display="http://hfo63.cfo.in.th/CheckDataDtl.aspx?orgid=05609&amp;balance=%A7%BA%B4%D8%C5%3Cbr/%3E%A7%BA%CA%D1%C1%BE%D1%B9%B8%EC%A1%D1%B9&amp;month=4&amp;year=2020&amp;thetype=%A7%BA%CB%B9%E8%C7%C2%A7%D2%B9"/>
    <hyperlink ref="E50" r:id="rId43" display="http://hfo63.cfo.in.th/CheckDataDtl.aspx?orgid=05610&amp;balance=%A7%BA%B4%D8%C5%3Cbr/%3E%A7%BA%CA%D1%C1%BE%D1%B9%B8%EC%A1%D1%B9&amp;month=4&amp;year=2020&amp;thetype=%A7%BA%CB%B9%E8%C7%C2%A7%D2%B9"/>
    <hyperlink ref="E51" r:id="rId44" display="http://hfo63.cfo.in.th/CheckDataDtl.aspx?orgid=05610&amp;balance=%A7%BA%B4%D8%C5%3Cbr/%3E%A7%BA%CA%D1%C1%BE%D1%B9%B8%EC%A1%D1%B9&amp;month=4&amp;year=2020&amp;thetype=%A7%BA%CB%B9%E8%C7%C2%A7%D2%B9"/>
    <hyperlink ref="E52" r:id="rId45" display="http://hfo63.cfo.in.th/CheckDataDtl.aspx?orgid=05611&amp;balance=%A7%BA%B4%D8%C5%3Cbr/%3E%A7%BA%CA%D1%C1%BE%D1%B9%B8%EC%A1%D1%B9&amp;month=4&amp;year=2020&amp;thetype=%A7%BA%CB%B9%E8%C7%C2%A7%D2%B9"/>
    <hyperlink ref="E53" r:id="rId46" display="http://hfo63.cfo.in.th/CheckDataDtl.aspx?orgid=05611&amp;balance=%A7%BA%B4%D8%C5%3Cbr/%3E%A7%BA%CA%D1%C1%BE%D1%B9%B8%EC%A1%D1%B9&amp;month=4&amp;year=2020&amp;thetype=%A7%BA%CB%B9%E8%C7%C2%A7%D2%B9"/>
    <hyperlink ref="E54" r:id="rId47" display="http://hfo63.cfo.in.th/CheckDataDtl.aspx?orgid=05612&amp;balance=%A7%BA%B4%D8%C5%3Cbr/%3E%A7%BA%CA%D1%C1%BE%D1%B9%B8%EC%A1%D1%B9&amp;month=4&amp;year=2020&amp;thetype=%A7%BA%CB%B9%E8%C7%C2%A7%D2%B9"/>
    <hyperlink ref="E55" r:id="rId48" display="http://hfo63.cfo.in.th/CheckDataDtl.aspx?orgid=05612&amp;balance=%A7%BA%B4%D8%C5%3Cbr/%3E%A7%BA%CA%D1%C1%BE%D1%B9%B8%EC%A1%D1%B9&amp;month=4&amp;year=2020&amp;thetype=%A7%BA%CB%B9%E8%C7%C2%A7%D2%B9"/>
    <hyperlink ref="E56" r:id="rId49" display="http://hfo63.cfo.in.th/CheckDataDtl.aspx?orgid=05613&amp;balance=%A7%BA%B4%D8%C5%3Cbr/%3E%A7%BA%CA%D1%C1%BE%D1%B9%B8%EC%A1%D1%B9&amp;month=4&amp;year=2020&amp;thetype=%A7%BA%CB%B9%E8%C7%C2%A7%D2%B9"/>
    <hyperlink ref="E57" r:id="rId50" display="http://hfo63.cfo.in.th/CheckDataDtl.aspx?orgid=05613&amp;balance=%A7%BA%B4%D8%C5%3Cbr/%3E%A7%BA%CA%D1%C1%BE%D1%B9%B8%EC%A1%D1%B9&amp;month=4&amp;year=2020&amp;thetype=%A7%BA%CB%B9%E8%C7%C2%A7%D2%B9"/>
    <hyperlink ref="E58" r:id="rId51" display="http://hfo63.cfo.in.th/CheckDataDtl.aspx?orgid=05614&amp;balance=%A7%BA%B4%D8%C5%3Cbr/%3E%A7%BA%CA%D1%C1%BE%D1%B9%B8%EC%A1%D1%B9&amp;month=4&amp;year=2020&amp;thetype=%A7%BA%CB%B9%E8%C7%C2%A7%D2%B9"/>
    <hyperlink ref="E59" r:id="rId52" display="http://hfo63.cfo.in.th/CheckDataDtl.aspx?orgid=05614&amp;balance=%A7%BA%B4%D8%C5%3Cbr/%3E%A7%BA%CA%D1%C1%BE%D1%B9%B8%EC%A1%D1%B9&amp;month=4&amp;year=2020&amp;thetype=%A7%BA%CB%B9%E8%C7%C2%A7%D2%B9"/>
    <hyperlink ref="E60" r:id="rId53" display="http://hfo63.cfo.in.th/CheckDataDtl.aspx?orgid=05615&amp;balance=%A7%BA%B4%D8%C5%3Cbr/%3E%A7%BA%CA%D1%C1%BE%D1%B9%B8%EC%A1%D1%B9&amp;month=4&amp;year=2020&amp;thetype=%A7%BA%CB%B9%E8%C7%C2%A7%D2%B9"/>
    <hyperlink ref="E61" r:id="rId54" display="http://hfo63.cfo.in.th/CheckDataDtl.aspx?orgid=05615&amp;balance=%A7%BA%B4%D8%C5%3Cbr/%3E%A7%BA%CA%D1%C1%BE%D1%B9%B8%EC%A1%D1%B9&amp;month=4&amp;year=2020&amp;thetype=%A7%BA%CB%B9%E8%C7%C2%A7%D2%B9"/>
    <hyperlink ref="E62" r:id="rId55" display="http://hfo63.cfo.in.th/CheckDataDtl.aspx?orgid=05616&amp;balance=%A7%BA%B4%D8%C5%3Cbr/%3E%A7%BA%CA%D1%C1%BE%D1%B9%B8%EC%A1%D1%B9&amp;month=4&amp;year=2020&amp;thetype=%A7%BA%CB%B9%E8%C7%C2%A7%D2%B9"/>
    <hyperlink ref="E63" r:id="rId56" display="http://hfo63.cfo.in.th/CheckDataDtl.aspx?orgid=05616&amp;balance=%A7%BA%B4%D8%C5%3Cbr/%3E%A7%BA%CA%D1%C1%BE%D1%B9%B8%EC%A1%D1%B9&amp;month=4&amp;year=2020&amp;thetype=%A7%BA%CB%B9%E8%C7%C2%A7%D2%B9"/>
    <hyperlink ref="E64" r:id="rId57" display="http://hfo63.cfo.in.th/CheckDataDtl.aspx?orgid=05617&amp;balance=%A7%BA%B4%D8%C5%3Cbr/%3E%A7%BA%CA%D1%C1%BE%D1%B9%B8%EC%A1%D1%B9&amp;month=4&amp;year=2020&amp;thetype=%A7%BA%CB%B9%E8%C7%C2%A7%D2%B9"/>
    <hyperlink ref="E65" r:id="rId58" display="http://hfo63.cfo.in.th/CheckDataDtl.aspx?orgid=05617&amp;balance=%A7%BA%B4%D8%C5%3Cbr/%3E%A7%BA%CA%D1%C1%BE%D1%B9%B8%EC%A1%D1%B9&amp;month=4&amp;year=2020&amp;thetype=%A7%BA%CB%B9%E8%C7%C2%A7%D2%B9"/>
    <hyperlink ref="E66" r:id="rId59" display="http://hfo63.cfo.in.th/CheckDataDtl.aspx?orgid=05618&amp;balance=%A7%BA%B4%D8%C5%3Cbr/%3E%A7%BA%CA%D1%C1%BE%D1%B9%B8%EC%A1%D1%B9&amp;month=4&amp;year=2020&amp;thetype=%A7%BA%CB%B9%E8%C7%C2%A7%D2%B9"/>
    <hyperlink ref="E67" r:id="rId60" display="http://hfo63.cfo.in.th/CheckDataDtl.aspx?orgid=05618&amp;balance=%A7%BA%B4%D8%C5%3Cbr/%3E%A7%BA%CA%D1%C1%BE%D1%B9%B8%EC%A1%D1%B9&amp;month=4&amp;year=2020&amp;thetype=%A7%BA%CB%B9%E8%C7%C2%A7%D2%B9"/>
    <hyperlink ref="E68" r:id="rId61" display="http://hfo63.cfo.in.th/CheckDataDtl.aspx?orgid=05619&amp;balance=%A7%BA%B4%D8%C5%3Cbr/%3E%A7%BA%CA%D1%C1%BE%D1%B9%B8%EC%A1%D1%B9&amp;month=4&amp;year=2020&amp;thetype=%A7%BA%CB%B9%E8%C7%C2%A7%D2%B9"/>
    <hyperlink ref="E69" r:id="rId62" display="http://hfo63.cfo.in.th/CheckDataDtl.aspx?orgid=05619&amp;balance=%A7%BA%B4%D8%C5%3Cbr/%3E%A7%BA%CA%D1%C1%BE%D1%B9%B8%EC%A1%D1%B9&amp;month=4&amp;year=2020&amp;thetype=%A7%BA%CB%B9%E8%C7%C2%A7%D2%B9"/>
    <hyperlink ref="E70" r:id="rId63" display="http://hfo63.cfo.in.th/CheckDataDtl.aspx?orgid=05620&amp;balance=%A7%BA%B4%D8%C5%3Cbr/%3E%A7%BA%CA%D1%C1%BE%D1%B9%B8%EC%A1%D1%B9&amp;month=4&amp;year=2020&amp;thetype=%A7%BA%CB%B9%E8%C7%C2%A7%D2%B9"/>
    <hyperlink ref="E71" r:id="rId64" display="http://hfo63.cfo.in.th/CheckDataDtl.aspx?orgid=05620&amp;balance=%A7%BA%B4%D8%C5%3Cbr/%3E%A7%BA%CA%D1%C1%BE%D1%B9%B8%EC%A1%D1%B9&amp;month=4&amp;year=2020&amp;thetype=%A7%BA%CB%B9%E8%C7%C2%A7%D2%B9"/>
    <hyperlink ref="E72" r:id="rId65" display="http://hfo63.cfo.in.th/CheckDataDtl.aspx?orgid=05621&amp;balance=%A7%BA%B4%D8%C5%3Cbr/%3E%A7%BA%CA%D1%C1%BE%D1%B9%B8%EC%A1%D1%B9&amp;month=4&amp;year=2020&amp;thetype=%A7%BA%CB%B9%E8%C7%C2%A7%D2%B9"/>
    <hyperlink ref="E73" r:id="rId66" display="http://hfo63.cfo.in.th/CheckDataDtl.aspx?orgid=05621&amp;balance=%A7%BA%B4%D8%C5%3Cbr/%3E%A7%BA%CA%D1%C1%BE%D1%B9%B8%EC%A1%D1%B9&amp;month=4&amp;year=2020&amp;thetype=%A7%BA%CB%B9%E8%C7%C2%A7%D2%B9"/>
    <hyperlink ref="E74" r:id="rId67" display="http://hfo63.cfo.in.th/CheckDataDtl.aspx?orgid=05622&amp;balance=%A7%BA%B4%D8%C5%3Cbr/%3E%A7%BA%CA%D1%C1%BE%D1%B9%B8%EC%A1%D1%B9&amp;month=4&amp;year=2020&amp;thetype=%A7%BA%CB%B9%E8%C7%C2%A7%D2%B9"/>
    <hyperlink ref="E75" r:id="rId68" display="http://hfo63.cfo.in.th/CheckDataDtl.aspx?orgid=05622&amp;balance=%A7%BA%B4%D8%C5%3Cbr/%3E%A7%BA%CA%D1%C1%BE%D1%B9%B8%EC%A1%D1%B9&amp;month=4&amp;year=2020&amp;thetype=%A7%BA%CB%B9%E8%C7%C2%A7%D2%B9"/>
    <hyperlink ref="E76" r:id="rId69" display="http://hfo63.cfo.in.th/CheckDataDtl.aspx?orgid=05623&amp;balance=%A7%BA%B4%D8%C5%3Cbr/%3E%A7%BA%CA%D1%C1%BE%D1%B9%B8%EC%A1%D1%B9&amp;month=4&amp;year=2020&amp;thetype=%A7%BA%CB%B9%E8%C7%C2%A7%D2%B9"/>
    <hyperlink ref="E77" r:id="rId70" display="http://hfo63.cfo.in.th/CheckDataDtl.aspx?orgid=05623&amp;balance=%A7%BA%B4%D8%C5%3Cbr/%3E%A7%BA%CA%D1%C1%BE%D1%B9%B8%EC%A1%D1%B9&amp;month=4&amp;year=2020&amp;thetype=%A7%BA%CB%B9%E8%C7%C2%A7%D2%B9"/>
    <hyperlink ref="E78" r:id="rId71" display="http://hfo63.cfo.in.th/CheckDataDtl.aspx?orgid=05624&amp;balance=%A7%BA%B4%D8%C5%3Cbr/%3E%A7%BA%CA%D1%C1%BE%D1%B9%B8%EC%A1%D1%B9&amp;month=4&amp;year=2020&amp;thetype=%A7%BA%CB%B9%E8%C7%C2%A7%D2%B9"/>
    <hyperlink ref="E79" r:id="rId72" display="http://hfo63.cfo.in.th/CheckDataDtl.aspx?orgid=05624&amp;balance=%A7%BA%B4%D8%C5%3Cbr/%3E%A7%BA%CA%D1%C1%BE%D1%B9%B8%EC%A1%D1%B9&amp;month=4&amp;year=2020&amp;thetype=%A7%BA%CB%B9%E8%C7%C2%A7%D2%B9"/>
    <hyperlink ref="E80" r:id="rId73" display="http://hfo63.cfo.in.th/CheckDataDtl.aspx?orgid=05625&amp;balance=%A7%BA%B4%D8%C5%3Cbr/%3E%A7%BA%CA%D1%C1%BE%D1%B9%B8%EC%A1%D1%B9&amp;month=4&amp;year=2020&amp;thetype=%A7%BA%CB%B9%E8%C7%C2%A7%D2%B9"/>
    <hyperlink ref="E81" r:id="rId74" display="http://hfo63.cfo.in.th/CheckDataDtl.aspx?orgid=05625&amp;balance=%A7%BA%B4%D8%C5%3Cbr/%3E%A7%BA%CA%D1%C1%BE%D1%B9%B8%EC%A1%D1%B9&amp;month=4&amp;year=2020&amp;thetype=%A7%BA%CB%B9%E8%C7%C2%A7%D2%B9"/>
    <hyperlink ref="E82" r:id="rId75" display="http://hfo63.cfo.in.th/CheckDataDtl.aspx?orgid=05626&amp;balance=%A7%BA%B4%D8%C5%3Cbr/%3E%A7%BA%CA%D1%C1%BE%D1%B9%B8%EC%A1%D1%B9&amp;month=4&amp;year=2020&amp;thetype=%A7%BA%CB%B9%E8%C7%C2%A7%D2%B9"/>
    <hyperlink ref="E83" r:id="rId76" display="http://hfo63.cfo.in.th/CheckDataDtl.aspx?orgid=05626&amp;balance=%A7%BA%B4%D8%C5%3Cbr/%3E%A7%BA%CA%D1%C1%BE%D1%B9%B8%EC%A1%D1%B9&amp;month=4&amp;year=2020&amp;thetype=%A7%BA%CB%B9%E8%C7%C2%A7%D2%B9"/>
    <hyperlink ref="E84" r:id="rId77" display="http://hfo63.cfo.in.th/CheckDataDtl.aspx?orgid=05627&amp;balance=%A7%BA%B4%D8%C5%3Cbr/%3E%A7%BA%CA%D1%C1%BE%D1%B9%B8%EC%A1%D1%B9&amp;month=4&amp;year=2020&amp;thetype=%A7%BA%CB%B9%E8%C7%C2%A7%D2%B9"/>
    <hyperlink ref="E85" r:id="rId78" display="http://hfo63.cfo.in.th/CheckDataDtl.aspx?orgid=05627&amp;balance=%A7%BA%B4%D8%C5%3Cbr/%3E%A7%BA%CA%D1%C1%BE%D1%B9%B8%EC%A1%D1%B9&amp;month=4&amp;year=2020&amp;thetype=%A7%BA%CB%B9%E8%C7%C2%A7%D2%B9"/>
    <hyperlink ref="E86" r:id="rId79" display="http://hfo63.cfo.in.th/CheckDataDtl.aspx?orgid=05628&amp;balance=%A7%BA%B4%D8%C5%3Cbr/%3E%A7%BA%CA%D1%C1%BE%D1%B9%B8%EC%A1%D1%B9&amp;month=4&amp;year=2020&amp;thetype=%A7%BA%CB%B9%E8%C7%C2%A7%D2%B9"/>
    <hyperlink ref="E87" r:id="rId80" display="http://hfo63.cfo.in.th/CheckDataDtl.aspx?orgid=05628&amp;balance=%A7%BA%B4%D8%C5%3Cbr/%3E%A7%BA%CA%D1%C1%BE%D1%B9%B8%EC%A1%D1%B9&amp;month=4&amp;year=2020&amp;thetype=%A7%BA%CB%B9%E8%C7%C2%A7%D2%B9"/>
    <hyperlink ref="E88" r:id="rId81" display="http://hfo63.cfo.in.th/CheckDataDtl.aspx?orgid=05629&amp;balance=%A7%BA%B4%D8%C5%3Cbr/%3E%A7%BA%CA%D1%C1%BE%D1%B9%B8%EC%A1%D1%B9&amp;month=4&amp;year=2020&amp;thetype=%A7%BA%CB%B9%E8%C7%C2%A7%D2%B9"/>
    <hyperlink ref="E89" r:id="rId82" display="http://hfo63.cfo.in.th/CheckDataDtl.aspx?orgid=05629&amp;balance=%A7%BA%B4%D8%C5%3Cbr/%3E%A7%BA%CA%D1%C1%BE%D1%B9%B8%EC%A1%D1%B9&amp;month=4&amp;year=2020&amp;thetype=%A7%BA%CB%B9%E8%C7%C2%A7%D2%B9"/>
    <hyperlink ref="E90" r:id="rId83" display="http://hfo63.cfo.in.th/CheckDataDtl.aspx?orgid=05630&amp;balance=%A7%BA%B4%D8%C5%3Cbr/%3E%A7%BA%CA%D1%C1%BE%D1%B9%B8%EC%A1%D1%B9&amp;month=4&amp;year=2020&amp;thetype=%A7%BA%CB%B9%E8%C7%C2%A7%D2%B9"/>
    <hyperlink ref="E91" r:id="rId84" display="http://hfo63.cfo.in.th/CheckDataDtl.aspx?orgid=05630&amp;balance=%A7%BA%B4%D8%C5%3Cbr/%3E%A7%BA%CA%D1%C1%BE%D1%B9%B8%EC%A1%D1%B9&amp;month=4&amp;year=2020&amp;thetype=%A7%BA%CB%B9%E8%C7%C2%A7%D2%B9"/>
    <hyperlink ref="E92" r:id="rId85" display="http://hfo63.cfo.in.th/CheckDataDtl.aspx?orgid=05631&amp;balance=%A7%BA%B4%D8%C5%3Cbr/%3E%A7%BA%CA%D1%C1%BE%D1%B9%B8%EC%A1%D1%B9&amp;month=4&amp;year=2020&amp;thetype=%A7%BA%CB%B9%E8%C7%C2%A7%D2%B9"/>
    <hyperlink ref="E93" r:id="rId86" display="http://hfo63.cfo.in.th/CheckDataDtl.aspx?orgid=05631&amp;balance=%A7%BA%B4%D8%C5%3Cbr/%3E%A7%BA%CA%D1%C1%BE%D1%B9%B8%EC%A1%D1%B9&amp;month=4&amp;year=2020&amp;thetype=%A7%BA%CB%B9%E8%C7%C2%A7%D2%B9"/>
    <hyperlink ref="E94" r:id="rId87" display="http://hfo63.cfo.in.th/CheckDataDtl.aspx?orgid=05632&amp;balance=%A7%BA%B4%D8%C5%3Cbr/%3E%A7%BA%CA%D1%C1%BE%D1%B9%B8%EC%A1%D1%B9&amp;month=4&amp;year=2020&amp;thetype=%A7%BA%CB%B9%E8%C7%C2%A7%D2%B9"/>
    <hyperlink ref="E95" r:id="rId88" display="http://hfo63.cfo.in.th/CheckDataDtl.aspx?orgid=05632&amp;balance=%A7%BA%B4%D8%C5%3Cbr/%3E%A7%BA%CA%D1%C1%BE%D1%B9%B8%EC%A1%D1%B9&amp;month=4&amp;year=2020&amp;thetype=%A7%BA%CB%B9%E8%C7%C2%A7%D2%B9"/>
    <hyperlink ref="E96" r:id="rId89" display="http://hfo63.cfo.in.th/CheckDataDtl.aspx?orgid=05633&amp;balance=%A7%BA%B4%D8%C5%3Cbr/%3E%A7%BA%CA%D1%C1%BE%D1%B9%B8%EC%A1%D1%B9&amp;month=4&amp;year=2020&amp;thetype=%A7%BA%CB%B9%E8%C7%C2%A7%D2%B9"/>
    <hyperlink ref="E97" r:id="rId90" display="http://hfo63.cfo.in.th/CheckDataDtl.aspx?orgid=05633&amp;balance=%A7%BA%B4%D8%C5%3Cbr/%3E%A7%BA%CA%D1%C1%BE%D1%B9%B8%EC%A1%D1%B9&amp;month=4&amp;year=2020&amp;thetype=%A7%BA%CB%B9%E8%C7%C2%A7%D2%B9"/>
    <hyperlink ref="E98" r:id="rId91" display="http://hfo63.cfo.in.th/CheckDataDtl.aspx?orgid=05634&amp;balance=%A7%BA%B4%D8%C5%3Cbr/%3E%A7%BA%CA%D1%C1%BE%D1%B9%B8%EC%A1%D1%B9&amp;month=4&amp;year=2020&amp;thetype=%A7%BA%CB%B9%E8%C7%C2%A7%D2%B9"/>
    <hyperlink ref="E99" r:id="rId92" display="http://hfo63.cfo.in.th/CheckDataDtl.aspx?orgid=05634&amp;balance=%A7%BA%B4%D8%C5%3Cbr/%3E%A7%BA%CA%D1%C1%BE%D1%B9%B8%EC%A1%D1%B9&amp;month=4&amp;year=2020&amp;thetype=%A7%BA%CB%B9%E8%C7%C2%A7%D2%B9"/>
    <hyperlink ref="E100" r:id="rId93" display="http://hfo63.cfo.in.th/CheckDataDtl.aspx?orgid=05635&amp;balance=%A7%BA%B4%D8%C5%3Cbr/%3E%A7%BA%CA%D1%C1%BE%D1%B9%B8%EC%A1%D1%B9&amp;month=4&amp;year=2020&amp;thetype=%A7%BA%CB%B9%E8%C7%C2%A7%D2%B9"/>
    <hyperlink ref="E101" r:id="rId94" display="http://hfo63.cfo.in.th/CheckDataDtl.aspx?orgid=05635&amp;balance=%A7%BA%B4%D8%C5%3Cbr/%3E%A7%BA%CA%D1%C1%BE%D1%B9%B8%EC%A1%D1%B9&amp;month=4&amp;year=2020&amp;thetype=%A7%BA%CB%B9%E8%C7%C2%A7%D2%B9"/>
    <hyperlink ref="E102" r:id="rId95" display="http://hfo63.cfo.in.th/CheckDataDtl.aspx?orgid=05636&amp;balance=%A7%BA%B4%D8%C5%3Cbr/%3E%A7%BA%CA%D1%C1%BE%D1%B9%B8%EC%A1%D1%B9&amp;month=4&amp;year=2020&amp;thetype=%A7%BA%CB%B9%E8%C7%C2%A7%D2%B9"/>
    <hyperlink ref="E103" r:id="rId96" display="http://hfo63.cfo.in.th/CheckDataDtl.aspx?orgid=05636&amp;balance=%A7%BA%B4%D8%C5%3Cbr/%3E%A7%BA%CA%D1%C1%BE%D1%B9%B8%EC%A1%D1%B9&amp;month=4&amp;year=2020&amp;thetype=%A7%BA%CB%B9%E8%C7%C2%A7%D2%B9"/>
    <hyperlink ref="E104" r:id="rId97" display="http://hfo63.cfo.in.th/CheckDataDtl.aspx?orgid=05637&amp;balance=%A7%BA%B4%D8%C5%3Cbr/%3E%A7%BA%CA%D1%C1%BE%D1%B9%B8%EC%A1%D1%B9&amp;month=4&amp;year=2020&amp;thetype=%A7%BA%CB%B9%E8%C7%C2%A7%D2%B9"/>
    <hyperlink ref="E105" r:id="rId98" display="http://hfo63.cfo.in.th/CheckDataDtl.aspx?orgid=05637&amp;balance=%A7%BA%B4%D8%C5%3Cbr/%3E%A7%BA%CA%D1%C1%BE%D1%B9%B8%EC%A1%D1%B9&amp;month=4&amp;year=2020&amp;thetype=%A7%BA%CB%B9%E8%C7%C2%A7%D2%B9"/>
    <hyperlink ref="E106" r:id="rId99" display="http://hfo63.cfo.in.th/CheckDataDtl.aspx?orgid=05638&amp;balance=%A7%BA%B4%D8%C5%3Cbr/%3E%A7%BA%CA%D1%C1%BE%D1%B9%B8%EC%A1%D1%B9&amp;month=4&amp;year=2020&amp;thetype=%A7%BA%CB%B9%E8%C7%C2%A7%D2%B9"/>
    <hyperlink ref="E107" r:id="rId100" display="http://hfo63.cfo.in.th/CheckDataDtl.aspx?orgid=05638&amp;balance=%A7%BA%B4%D8%C5%3Cbr/%3E%A7%BA%CA%D1%C1%BE%D1%B9%B8%EC%A1%D1%B9&amp;month=4&amp;year=2020&amp;thetype=%A7%BA%CB%B9%E8%C7%C2%A7%D2%B9"/>
    <hyperlink ref="E108" r:id="rId101" display="http://hfo63.cfo.in.th/CheckDataDtl.aspx?orgid=05639&amp;balance=%A7%BA%B4%D8%C5%3Cbr/%3E%A7%BA%CA%D1%C1%BE%D1%B9%B8%EC%A1%D1%B9&amp;month=4&amp;year=2020&amp;thetype=%A7%BA%CB%B9%E8%C7%C2%A7%D2%B9"/>
    <hyperlink ref="E109" r:id="rId102" display="http://hfo63.cfo.in.th/CheckDataDtl.aspx?orgid=05639&amp;balance=%A7%BA%B4%D8%C5%3Cbr/%3E%A7%BA%CA%D1%C1%BE%D1%B9%B8%EC%A1%D1%B9&amp;month=4&amp;year=2020&amp;thetype=%A7%BA%CB%B9%E8%C7%C2%A7%D2%B9"/>
    <hyperlink ref="E110" r:id="rId103" display="http://hfo63.cfo.in.th/CheckDataDtl.aspx?orgid=05640&amp;balance=%A7%BA%B4%D8%C5%3Cbr/%3E%A7%BA%CA%D1%C1%BE%D1%B9%B8%EC%A1%D1%B9&amp;month=4&amp;year=2020&amp;thetype=%A7%BA%CB%B9%E8%C7%C2%A7%D2%B9"/>
    <hyperlink ref="E111" r:id="rId104" display="http://hfo63.cfo.in.th/CheckDataDtl.aspx?orgid=05640&amp;balance=%A7%BA%B4%D8%C5%3Cbr/%3E%A7%BA%CA%D1%C1%BE%D1%B9%B8%EC%A1%D1%B9&amp;month=4&amp;year=2020&amp;thetype=%A7%BA%CB%B9%E8%C7%C2%A7%D2%B9"/>
    <hyperlink ref="E112" r:id="rId105" display="http://hfo63.cfo.in.th/CheckDataDtl.aspx?orgid=05641&amp;balance=%A7%BA%B4%D8%C5%3Cbr/%3E%A7%BA%CA%D1%C1%BE%D1%B9%B8%EC%A1%D1%B9&amp;month=4&amp;year=2020&amp;thetype=%A7%BA%CB%B9%E8%C7%C2%A7%D2%B9"/>
    <hyperlink ref="E113" r:id="rId106" display="http://hfo63.cfo.in.th/CheckDataDtl.aspx?orgid=05641&amp;balance=%A7%BA%B4%D8%C5%3Cbr/%3E%A7%BA%CA%D1%C1%BE%D1%B9%B8%EC%A1%D1%B9&amp;month=4&amp;year=2020&amp;thetype=%A7%BA%CB%B9%E8%C7%C2%A7%D2%B9"/>
    <hyperlink ref="E114" r:id="rId107" display="http://hfo63.cfo.in.th/CheckDataDtl.aspx?orgid=05642&amp;balance=%A7%BA%B4%D8%C5%3Cbr/%3E%A7%BA%CA%D1%C1%BE%D1%B9%B8%EC%A1%D1%B9&amp;month=4&amp;year=2020&amp;thetype=%A7%BA%CB%B9%E8%C7%C2%A7%D2%B9"/>
    <hyperlink ref="E115" r:id="rId108" display="http://hfo63.cfo.in.th/CheckDataDtl.aspx?orgid=05642&amp;balance=%A7%BA%B4%D8%C5%3Cbr/%3E%A7%BA%CA%D1%C1%BE%D1%B9%B8%EC%A1%D1%B9&amp;month=4&amp;year=2020&amp;thetype=%A7%BA%CB%B9%E8%C7%C2%A7%D2%B9"/>
    <hyperlink ref="E116" r:id="rId109" display="http://hfo63.cfo.in.th/CheckDataDtl.aspx?orgid=05643&amp;balance=%A7%BA%B4%D8%C5%3Cbr/%3E%A7%BA%CA%D1%C1%BE%D1%B9%B8%EC%A1%D1%B9&amp;month=4&amp;year=2020&amp;thetype=%A7%BA%CB%B9%E8%C7%C2%A7%D2%B9"/>
    <hyperlink ref="E117" r:id="rId110" display="http://hfo63.cfo.in.th/CheckDataDtl.aspx?orgid=05643&amp;balance=%A7%BA%B4%D8%C5%3Cbr/%3E%A7%BA%CA%D1%C1%BE%D1%B9%B8%EC%A1%D1%B9&amp;month=4&amp;year=2020&amp;thetype=%A7%BA%CB%B9%E8%C7%C2%A7%D2%B9"/>
    <hyperlink ref="E118" r:id="rId111" display="http://hfo63.cfo.in.th/CheckDataDtl.aspx?orgid=05644&amp;balance=%A7%BA%B4%D8%C5%3Cbr/%3E%A7%BA%CA%D1%C1%BE%D1%B9%B8%EC%A1%D1%B9&amp;month=4&amp;year=2020&amp;thetype=%A7%BA%CB%B9%E8%C7%C2%A7%D2%B9"/>
    <hyperlink ref="E119" r:id="rId112" display="http://hfo63.cfo.in.th/CheckDataDtl.aspx?orgid=05644&amp;balance=%A7%BA%B4%D8%C5%3Cbr/%3E%A7%BA%CA%D1%C1%BE%D1%B9%B8%EC%A1%D1%B9&amp;month=4&amp;year=2020&amp;thetype=%A7%BA%CB%B9%E8%C7%C2%A7%D2%B9"/>
    <hyperlink ref="E120" r:id="rId113" display="http://hfo63.cfo.in.th/CheckDataDtl.aspx?orgid=05645&amp;balance=%A7%BA%B4%D8%C5%3Cbr/%3E%A7%BA%CA%D1%C1%BE%D1%B9%B8%EC%A1%D1%B9&amp;month=4&amp;year=2020&amp;thetype=%A7%BA%CB%B9%E8%C7%C2%A7%D2%B9"/>
    <hyperlink ref="E121" r:id="rId114" display="http://hfo63.cfo.in.th/CheckDataDtl.aspx?orgid=05645&amp;balance=%A7%BA%B4%D8%C5%3Cbr/%3E%A7%BA%CA%D1%C1%BE%D1%B9%B8%EC%A1%D1%B9&amp;month=4&amp;year=2020&amp;thetype=%A7%BA%CB%B9%E8%C7%C2%A7%D2%B9"/>
    <hyperlink ref="E122" r:id="rId115" display="http://hfo63.cfo.in.th/CheckDataDtl.aspx?orgid=05647&amp;balance=%A7%BA%B4%D8%C5%3Cbr/%3E%A7%BA%CA%D1%C1%BE%D1%B9%B8%EC%A1%D1%B9&amp;month=4&amp;year=2020&amp;thetype=%A7%BA%CB%B9%E8%C7%C2%A7%D2%B9"/>
    <hyperlink ref="E123" r:id="rId116" display="http://hfo63.cfo.in.th/CheckDataDtl.aspx?orgid=05647&amp;balance=%A7%BA%B4%D8%C5%3Cbr/%3E%A7%BA%CA%D1%C1%BE%D1%B9%B8%EC%A1%D1%B9&amp;month=4&amp;year=2020&amp;thetype=%A7%BA%CB%B9%E8%C7%C2%A7%D2%B9"/>
    <hyperlink ref="E124" r:id="rId117" display="http://hfo63.cfo.in.th/CheckDataDtl.aspx?orgid=05648&amp;balance=%A7%BA%B4%D8%C5%3Cbr/%3E%A7%BA%CA%D1%C1%BE%D1%B9%B8%EC%A1%D1%B9&amp;month=4&amp;year=2020&amp;thetype=%A7%BA%CB%B9%E8%C7%C2%A7%D2%B9"/>
    <hyperlink ref="E125" r:id="rId118" display="http://hfo63.cfo.in.th/CheckDataDtl.aspx?orgid=05648&amp;balance=%A7%BA%B4%D8%C5%3Cbr/%3E%A7%BA%CA%D1%C1%BE%D1%B9%B8%EC%A1%D1%B9&amp;month=4&amp;year=2020&amp;thetype=%A7%BA%CB%B9%E8%C7%C2%A7%D2%B9"/>
    <hyperlink ref="E126" r:id="rId119" display="http://hfo63.cfo.in.th/CheckDataDtl.aspx?orgid=05649&amp;balance=%A7%BA%B4%D8%C5%3Cbr/%3E%A7%BA%CA%D1%C1%BE%D1%B9%B8%EC%A1%D1%B9&amp;month=4&amp;year=2020&amp;thetype=%A7%BA%CB%B9%E8%C7%C2%A7%D2%B9"/>
    <hyperlink ref="E127" r:id="rId120" display="http://hfo63.cfo.in.th/CheckDataDtl.aspx?orgid=05649&amp;balance=%A7%BA%B4%D8%C5%3Cbr/%3E%A7%BA%CA%D1%C1%BE%D1%B9%B8%EC%A1%D1%B9&amp;month=4&amp;year=2020&amp;thetype=%A7%BA%CB%B9%E8%C7%C2%A7%D2%B9"/>
    <hyperlink ref="E128" r:id="rId121" display="http://hfo63.cfo.in.th/CheckDataDtl.aspx?orgid=05651&amp;balance=%A7%BA%B4%D8%C5%3Cbr/%3E%A7%BA%CA%D1%C1%BE%D1%B9%B8%EC%A1%D1%B9&amp;month=4&amp;year=2020&amp;thetype=%A7%BA%CB%B9%E8%C7%C2%A7%D2%B9"/>
    <hyperlink ref="E129" r:id="rId122" display="http://hfo63.cfo.in.th/CheckDataDtl.aspx?orgid=05651&amp;balance=%A7%BA%B4%D8%C5%3Cbr/%3E%A7%BA%CA%D1%C1%BE%D1%B9%B8%EC%A1%D1%B9&amp;month=4&amp;year=2020&amp;thetype=%A7%BA%CB%B9%E8%C7%C2%A7%D2%B9"/>
    <hyperlink ref="E130" r:id="rId123" display="http://hfo63.cfo.in.th/CheckDataDtl.aspx?orgid=05652&amp;balance=%A7%BA%B4%D8%C5%3Cbr/%3E%A7%BA%CA%D1%C1%BE%D1%B9%B8%EC%A1%D1%B9&amp;month=4&amp;year=2020&amp;thetype=%A7%BA%CB%B9%E8%C7%C2%A7%D2%B9"/>
    <hyperlink ref="E131" r:id="rId124" display="http://hfo63.cfo.in.th/CheckDataDtl.aspx?orgid=05652&amp;balance=%A7%BA%B4%D8%C5%3Cbr/%3E%A7%BA%CA%D1%C1%BE%D1%B9%B8%EC%A1%D1%B9&amp;month=4&amp;year=2020&amp;thetype=%A7%BA%CB%B9%E8%C7%C2%A7%D2%B9"/>
    <hyperlink ref="E132" r:id="rId125" display="http://hfo63.cfo.in.th/CheckDataDtl.aspx?orgid=05653&amp;balance=%A7%BA%B4%D8%C5%3Cbr/%3E%A7%BA%CA%D1%C1%BE%D1%B9%B8%EC%A1%D1%B9&amp;month=4&amp;year=2020&amp;thetype=%A7%BA%CB%B9%E8%C7%C2%A7%D2%B9"/>
    <hyperlink ref="E133" r:id="rId126" display="http://hfo63.cfo.in.th/CheckDataDtl.aspx?orgid=05653&amp;balance=%A7%BA%B4%D8%C5%3Cbr/%3E%A7%BA%CA%D1%C1%BE%D1%B9%B8%EC%A1%D1%B9&amp;month=4&amp;year=2020&amp;thetype=%A7%BA%CB%B9%E8%C7%C2%A7%D2%B9"/>
    <hyperlink ref="E134" r:id="rId127" display="http://hfo63.cfo.in.th/CheckDataDtl.aspx?orgid=05654&amp;balance=%A7%BA%B4%D8%C5%3Cbr/%3E%A7%BA%CA%D1%C1%BE%D1%B9%B8%EC%A1%D1%B9&amp;month=4&amp;year=2020&amp;thetype=%A7%BA%CB%B9%E8%C7%C2%A7%D2%B9"/>
    <hyperlink ref="E135" r:id="rId128" display="http://hfo63.cfo.in.th/CheckDataDtl.aspx?orgid=05654&amp;balance=%A7%BA%B4%D8%C5%3Cbr/%3E%A7%BA%CA%D1%C1%BE%D1%B9%B8%EC%A1%D1%B9&amp;month=4&amp;year=2020&amp;thetype=%A7%BA%CB%B9%E8%C7%C2%A7%D2%B9"/>
    <hyperlink ref="E136" r:id="rId129" display="http://hfo63.cfo.in.th/CheckDataDtl.aspx?orgid=05655&amp;balance=%A7%BA%B4%D8%C5%3Cbr/%3E%A7%BA%CA%D1%C1%BE%D1%B9%B8%EC%A1%D1%B9&amp;month=4&amp;year=2020&amp;thetype=%A7%BA%CB%B9%E8%C7%C2%A7%D2%B9"/>
    <hyperlink ref="E137" r:id="rId130" display="http://hfo63.cfo.in.th/CheckDataDtl.aspx?orgid=05655&amp;balance=%A7%BA%B4%D8%C5%3Cbr/%3E%A7%BA%CA%D1%C1%BE%D1%B9%B8%EC%A1%D1%B9&amp;month=4&amp;year=2020&amp;thetype=%A7%BA%CB%B9%E8%C7%C2%A7%D2%B9"/>
    <hyperlink ref="E138" r:id="rId131" display="http://hfo63.cfo.in.th/CheckDataDtl.aspx?orgid=05656&amp;balance=%A7%BA%B4%D8%C5%3Cbr/%3E%A7%BA%CA%D1%C1%BE%D1%B9%B8%EC%A1%D1%B9&amp;month=4&amp;year=2020&amp;thetype=%A7%BA%CB%B9%E8%C7%C2%A7%D2%B9"/>
    <hyperlink ref="E139" r:id="rId132" display="http://hfo63.cfo.in.th/CheckDataDtl.aspx?orgid=05656&amp;balance=%A7%BA%B4%D8%C5%3Cbr/%3E%A7%BA%CA%D1%C1%BE%D1%B9%B8%EC%A1%D1%B9&amp;month=4&amp;year=2020&amp;thetype=%A7%BA%CB%B9%E8%C7%C2%A7%D2%B9"/>
    <hyperlink ref="E140" r:id="rId133" display="http://hfo63.cfo.in.th/CheckDataDtl.aspx?orgid=05657&amp;balance=%A7%BA%B4%D8%C5%3Cbr/%3E%A7%BA%CA%D1%C1%BE%D1%B9%B8%EC%A1%D1%B9&amp;month=4&amp;year=2020&amp;thetype=%A7%BA%CB%B9%E8%C7%C2%A7%D2%B9"/>
    <hyperlink ref="E141" r:id="rId134" display="http://hfo63.cfo.in.th/CheckDataDtl.aspx?orgid=05657&amp;balance=%A7%BA%B4%D8%C5%3Cbr/%3E%A7%BA%CA%D1%C1%BE%D1%B9%B8%EC%A1%D1%B9&amp;month=4&amp;year=2020&amp;thetype=%A7%BA%CB%B9%E8%C7%C2%A7%D2%B9"/>
    <hyperlink ref="E142" r:id="rId135" display="http://hfo63.cfo.in.th/CheckDataDtl.aspx?orgid=05658&amp;balance=%A7%BA%B4%D8%C5%3Cbr/%3E%A7%BA%CA%D1%C1%BE%D1%B9%B8%EC%A1%D1%B9&amp;month=4&amp;year=2020&amp;thetype=%A7%BA%CB%B9%E8%C7%C2%A7%D2%B9"/>
    <hyperlink ref="E143" r:id="rId136" display="http://hfo63.cfo.in.th/CheckDataDtl.aspx?orgid=05658&amp;balance=%A7%BA%B4%D8%C5%3Cbr/%3E%A7%BA%CA%D1%C1%BE%D1%B9%B8%EC%A1%D1%B9&amp;month=4&amp;year=2020&amp;thetype=%A7%BA%CB%B9%E8%C7%C2%A7%D2%B9"/>
    <hyperlink ref="E144" r:id="rId137" display="http://hfo63.cfo.in.th/CheckDataDtl.aspx?orgid=05659&amp;balance=%A7%BA%B4%D8%C5%3Cbr/%3E%A7%BA%CA%D1%C1%BE%D1%B9%B8%EC%A1%D1%B9&amp;month=4&amp;year=2020&amp;thetype=%A7%BA%CB%B9%E8%C7%C2%A7%D2%B9"/>
    <hyperlink ref="E145" r:id="rId138" display="http://hfo63.cfo.in.th/CheckDataDtl.aspx?orgid=05659&amp;balance=%A7%BA%B4%D8%C5%3Cbr/%3E%A7%BA%CA%D1%C1%BE%D1%B9%B8%EC%A1%D1%B9&amp;month=4&amp;year=2020&amp;thetype=%A7%BA%CB%B9%E8%C7%C2%A7%D2%B9"/>
    <hyperlink ref="E146" r:id="rId139" display="http://hfo63.cfo.in.th/CheckDataDtl.aspx?orgid=05660&amp;balance=%A7%BA%B4%D8%C5%3Cbr/%3E%A7%BA%CA%D1%C1%BE%D1%B9%B8%EC%A1%D1%B9&amp;month=4&amp;year=2020&amp;thetype=%A7%BA%CB%B9%E8%C7%C2%A7%D2%B9"/>
    <hyperlink ref="E147" r:id="rId140" display="http://hfo63.cfo.in.th/CheckDataDtl.aspx?orgid=05660&amp;balance=%A7%BA%B4%D8%C5%3Cbr/%3E%A7%BA%CA%D1%C1%BE%D1%B9%B8%EC%A1%D1%B9&amp;month=4&amp;year=2020&amp;thetype=%A7%BA%CB%B9%E8%C7%C2%A7%D2%B9"/>
    <hyperlink ref="E148" r:id="rId141" display="http://hfo63.cfo.in.th/CheckDataDtl.aspx?orgid=05661&amp;balance=%A7%BA%B4%D8%C5%3Cbr/%3E%A7%BA%CA%D1%C1%BE%D1%B9%B8%EC%A1%D1%B9&amp;month=4&amp;year=2020&amp;thetype=%A7%BA%CB%B9%E8%C7%C2%A7%D2%B9"/>
    <hyperlink ref="E149" r:id="rId142" display="http://hfo63.cfo.in.th/CheckDataDtl.aspx?orgid=05661&amp;balance=%A7%BA%B4%D8%C5%3Cbr/%3E%A7%BA%CA%D1%C1%BE%D1%B9%B8%EC%A1%D1%B9&amp;month=4&amp;year=2020&amp;thetype=%A7%BA%CB%B9%E8%C7%C2%A7%D2%B9"/>
    <hyperlink ref="E150" r:id="rId143" display="http://hfo63.cfo.in.th/CheckDataDtl.aspx?orgid=05662&amp;balance=%A7%BA%B4%D8%C5%3Cbr/%3E%A7%BA%CA%D1%C1%BE%D1%B9%B8%EC%A1%D1%B9&amp;month=4&amp;year=2020&amp;thetype=%A7%BA%CB%B9%E8%C7%C2%A7%D2%B9"/>
    <hyperlink ref="E151" r:id="rId144" display="http://hfo63.cfo.in.th/CheckDataDtl.aspx?orgid=05662&amp;balance=%A7%BA%B4%D8%C5%3Cbr/%3E%A7%BA%CA%D1%C1%BE%D1%B9%B8%EC%A1%D1%B9&amp;month=4&amp;year=2020&amp;thetype=%A7%BA%CB%B9%E8%C7%C2%A7%D2%B9"/>
    <hyperlink ref="E152" r:id="rId145" display="http://hfo63.cfo.in.th/CheckDataDtl.aspx?orgid=05663&amp;balance=%A7%BA%B4%D8%C5%3Cbr/%3E%A7%BA%CA%D1%C1%BE%D1%B9%B8%EC%A1%D1%B9&amp;month=4&amp;year=2020&amp;thetype=%A7%BA%CB%B9%E8%C7%C2%A7%D2%B9"/>
    <hyperlink ref="E153" r:id="rId146" display="http://hfo63.cfo.in.th/CheckDataDtl.aspx?orgid=05663&amp;balance=%A7%BA%B4%D8%C5%3Cbr/%3E%A7%BA%CA%D1%C1%BE%D1%B9%B8%EC%A1%D1%B9&amp;month=4&amp;year=2020&amp;thetype=%A7%BA%CB%B9%E8%C7%C2%A7%D2%B9"/>
    <hyperlink ref="E154" r:id="rId147" display="http://hfo63.cfo.in.th/CheckDataDtl.aspx?orgid=05664&amp;balance=%A7%BA%B4%D8%C5%3Cbr/%3E%A7%BA%CA%D1%C1%BE%D1%B9%B8%EC%A1%D1%B9&amp;month=4&amp;year=2020&amp;thetype=%A7%BA%CB%B9%E8%C7%C2%A7%D2%B9"/>
    <hyperlink ref="E155" r:id="rId148" display="http://hfo63.cfo.in.th/CheckDataDtl.aspx?orgid=05664&amp;balance=%A7%BA%B4%D8%C5%3Cbr/%3E%A7%BA%CA%D1%C1%BE%D1%B9%B8%EC%A1%D1%B9&amp;month=4&amp;year=2020&amp;thetype=%A7%BA%CB%B9%E8%C7%C2%A7%D2%B9"/>
    <hyperlink ref="E156" r:id="rId149" display="http://hfo63.cfo.in.th/CheckDataDtl.aspx?orgid=05665&amp;balance=%A7%BA%B4%D8%C5%3Cbr/%3E%A7%BA%CA%D1%C1%BE%D1%B9%B8%EC%A1%D1%B9&amp;month=4&amp;year=2020&amp;thetype=%A7%BA%CB%B9%E8%C7%C2%A7%D2%B9"/>
    <hyperlink ref="E157" r:id="rId150" display="http://hfo63.cfo.in.th/CheckDataDtl.aspx?orgid=05665&amp;balance=%A7%BA%B4%D8%C5%3Cbr/%3E%A7%BA%CA%D1%C1%BE%D1%B9%B8%EC%A1%D1%B9&amp;month=4&amp;year=2020&amp;thetype=%A7%BA%CB%B9%E8%C7%C2%A7%D2%B9"/>
    <hyperlink ref="E158" r:id="rId151" display="http://hfo63.cfo.in.th/CheckDataDtl.aspx?orgid=05666&amp;balance=%A7%BA%B4%D8%C5%3Cbr/%3E%A7%BA%CA%D1%C1%BE%D1%B9%B8%EC%A1%D1%B9&amp;month=4&amp;year=2020&amp;thetype=%A7%BA%CB%B9%E8%C7%C2%A7%D2%B9"/>
    <hyperlink ref="E159" r:id="rId152" display="http://hfo63.cfo.in.th/CheckDataDtl.aspx?orgid=05666&amp;balance=%A7%BA%B4%D8%C5%3Cbr/%3E%A7%BA%CA%D1%C1%BE%D1%B9%B8%EC%A1%D1%B9&amp;month=4&amp;year=2020&amp;thetype=%A7%BA%CB%B9%E8%C7%C2%A7%D2%B9"/>
    <hyperlink ref="E160" r:id="rId153" display="http://hfo63.cfo.in.th/CheckDataDtl.aspx?orgid=05667&amp;balance=%A7%BA%B4%D8%C5%3Cbr/%3E%A7%BA%CA%D1%C1%BE%D1%B9%B8%EC%A1%D1%B9&amp;month=4&amp;year=2020&amp;thetype=%A7%BA%CB%B9%E8%C7%C2%A7%D2%B9"/>
    <hyperlink ref="E161" r:id="rId154" display="http://hfo63.cfo.in.th/CheckDataDtl.aspx?orgid=05667&amp;balance=%A7%BA%B4%D8%C5%3Cbr/%3E%A7%BA%CA%D1%C1%BE%D1%B9%B8%EC%A1%D1%B9&amp;month=4&amp;year=2020&amp;thetype=%A7%BA%CB%B9%E8%C7%C2%A7%D2%B9"/>
    <hyperlink ref="E162" r:id="rId155" display="http://hfo63.cfo.in.th/CheckDataDtl.aspx?orgid=05668&amp;balance=%A7%BA%B4%D8%C5%3Cbr/%3E%A7%BA%CA%D1%C1%BE%D1%B9%B8%EC%A1%D1%B9&amp;month=4&amp;year=2020&amp;thetype=%A7%BA%CB%B9%E8%C7%C2%A7%D2%B9"/>
    <hyperlink ref="E163" r:id="rId156" display="http://hfo63.cfo.in.th/CheckDataDtl.aspx?orgid=05668&amp;balance=%A7%BA%B4%D8%C5%3Cbr/%3E%A7%BA%CA%D1%C1%BE%D1%B9%B8%EC%A1%D1%B9&amp;month=4&amp;year=2020&amp;thetype=%A7%BA%CB%B9%E8%C7%C2%A7%D2%B9"/>
    <hyperlink ref="E164" r:id="rId157" display="http://hfo63.cfo.in.th/CheckDataDtl.aspx?orgid=05669&amp;balance=%A7%BA%B4%D8%C5%3Cbr/%3E%A7%BA%CA%D1%C1%BE%D1%B9%B8%EC%A1%D1%B9&amp;month=4&amp;year=2020&amp;thetype=%A7%BA%CB%B9%E8%C7%C2%A7%D2%B9"/>
    <hyperlink ref="E165" r:id="rId158" display="http://hfo63.cfo.in.th/CheckDataDtl.aspx?orgid=05669&amp;balance=%A7%BA%B4%D8%C5%3Cbr/%3E%A7%BA%CA%D1%C1%BE%D1%B9%B8%EC%A1%D1%B9&amp;month=4&amp;year=2020&amp;thetype=%A7%BA%CB%B9%E8%C7%C2%A7%D2%B9"/>
    <hyperlink ref="E166" r:id="rId159" display="http://hfo63.cfo.in.th/CheckDataDtl.aspx?orgid=05670&amp;balance=%A7%BA%B4%D8%C5%3Cbr/%3E%A7%BA%CA%D1%C1%BE%D1%B9%B8%EC%A1%D1%B9&amp;month=4&amp;year=2020&amp;thetype=%A7%BA%CB%B9%E8%C7%C2%A7%D2%B9"/>
    <hyperlink ref="E167" r:id="rId160" display="http://hfo63.cfo.in.th/CheckDataDtl.aspx?orgid=05670&amp;balance=%A7%BA%B4%D8%C5%3Cbr/%3E%A7%BA%CA%D1%C1%BE%D1%B9%B8%EC%A1%D1%B9&amp;month=4&amp;year=2020&amp;thetype=%A7%BA%CB%B9%E8%C7%C2%A7%D2%B9"/>
    <hyperlink ref="E168" r:id="rId161" display="http://hfo63.cfo.in.th/CheckDataDtl.aspx?orgid=05671&amp;balance=%A7%BA%B4%D8%C5%3Cbr/%3E%A7%BA%CA%D1%C1%BE%D1%B9%B8%EC%A1%D1%B9&amp;month=4&amp;year=2020&amp;thetype=%A7%BA%CB%B9%E8%C7%C2%A7%D2%B9"/>
    <hyperlink ref="E169" r:id="rId162" display="http://hfo63.cfo.in.th/CheckDataDtl.aspx?orgid=05671&amp;balance=%A7%BA%B4%D8%C5%3Cbr/%3E%A7%BA%CA%D1%C1%BE%D1%B9%B8%EC%A1%D1%B9&amp;month=4&amp;year=2020&amp;thetype=%A7%BA%CB%B9%E8%C7%C2%A7%D2%B9"/>
    <hyperlink ref="E170" r:id="rId163" display="http://hfo63.cfo.in.th/CheckDataDtl.aspx?orgid=05672&amp;balance=%A7%BA%B4%D8%C5%3Cbr/%3E%A7%BA%CA%D1%C1%BE%D1%B9%B8%EC%A1%D1%B9&amp;month=4&amp;year=2020&amp;thetype=%A7%BA%CB%B9%E8%C7%C2%A7%D2%B9"/>
    <hyperlink ref="E171" r:id="rId164" display="http://hfo63.cfo.in.th/CheckDataDtl.aspx?orgid=05672&amp;balance=%A7%BA%B4%D8%C5%3Cbr/%3E%A7%BA%CA%D1%C1%BE%D1%B9%B8%EC%A1%D1%B9&amp;month=4&amp;year=2020&amp;thetype=%A7%BA%CB%B9%E8%C7%C2%A7%D2%B9"/>
    <hyperlink ref="E172" r:id="rId165" display="http://hfo63.cfo.in.th/CheckDataDtl.aspx?orgid=05673&amp;balance=%A7%BA%B4%D8%C5%3Cbr/%3E%A7%BA%CA%D1%C1%BE%D1%B9%B8%EC%A1%D1%B9&amp;month=4&amp;year=2020&amp;thetype=%A7%BA%CB%B9%E8%C7%C2%A7%D2%B9"/>
    <hyperlink ref="E173" r:id="rId166" display="http://hfo63.cfo.in.th/CheckDataDtl.aspx?orgid=05673&amp;balance=%A7%BA%B4%D8%C5%3Cbr/%3E%A7%BA%CA%D1%C1%BE%D1%B9%B8%EC%A1%D1%B9&amp;month=4&amp;year=2020&amp;thetype=%A7%BA%CB%B9%E8%C7%C2%A7%D2%B9"/>
    <hyperlink ref="E174" r:id="rId167" display="http://hfo63.cfo.in.th/CheckDataDtl.aspx?orgid=05674&amp;balance=%A7%BA%B4%D8%C5%3Cbr/%3E%A7%BA%CA%D1%C1%BE%D1%B9%B8%EC%A1%D1%B9&amp;month=4&amp;year=2020&amp;thetype=%A7%BA%CB%B9%E8%C7%C2%A7%D2%B9"/>
    <hyperlink ref="E175" r:id="rId168" display="http://hfo63.cfo.in.th/CheckDataDtl.aspx?orgid=05674&amp;balance=%A7%BA%B4%D8%C5%3Cbr/%3E%A7%BA%CA%D1%C1%BE%D1%B9%B8%EC%A1%D1%B9&amp;month=4&amp;year=2020&amp;thetype=%A7%BA%CB%B9%E8%C7%C2%A7%D2%B9"/>
    <hyperlink ref="E176" r:id="rId169" display="http://hfo63.cfo.in.th/CheckDataDtl.aspx?orgid=05675&amp;balance=%A7%BA%B4%D8%C5%3Cbr/%3E%A7%BA%CA%D1%C1%BE%D1%B9%B8%EC%A1%D1%B9&amp;month=4&amp;year=2020&amp;thetype=%A7%BA%CB%B9%E8%C7%C2%A7%D2%B9"/>
    <hyperlink ref="E177" r:id="rId170" display="http://hfo63.cfo.in.th/CheckDataDtl.aspx?orgid=05675&amp;balance=%A7%BA%B4%D8%C5%3Cbr/%3E%A7%BA%CA%D1%C1%BE%D1%B9%B8%EC%A1%D1%B9&amp;month=4&amp;year=2020&amp;thetype=%A7%BA%CB%B9%E8%C7%C2%A7%D2%B9"/>
    <hyperlink ref="E178" r:id="rId171" display="http://hfo63.cfo.in.th/CheckDataDtl.aspx?orgid=05676&amp;balance=%A7%BA%B4%D8%C5%3Cbr/%3E%A7%BA%CA%D1%C1%BE%D1%B9%B8%EC%A1%D1%B9&amp;month=4&amp;year=2020&amp;thetype=%A7%BA%CB%B9%E8%C7%C2%A7%D2%B9"/>
    <hyperlink ref="E179" r:id="rId172" display="http://hfo63.cfo.in.th/CheckDataDtl.aspx?orgid=05676&amp;balance=%A7%BA%B4%D8%C5%3Cbr/%3E%A7%BA%CA%D1%C1%BE%D1%B9%B8%EC%A1%D1%B9&amp;month=4&amp;year=2020&amp;thetype=%A7%BA%CB%B9%E8%C7%C2%A7%D2%B9"/>
    <hyperlink ref="E180" r:id="rId173" display="http://hfo63.cfo.in.th/CheckDataDtl.aspx?orgid=05677&amp;balance=%A7%BA%B4%D8%C5%3Cbr/%3E%A7%BA%CA%D1%C1%BE%D1%B9%B8%EC%A1%D1%B9&amp;month=4&amp;year=2020&amp;thetype=%A7%BA%CB%B9%E8%C7%C2%A7%D2%B9"/>
    <hyperlink ref="E181" r:id="rId174" display="http://hfo63.cfo.in.th/CheckDataDtl.aspx?orgid=05677&amp;balance=%A7%BA%B4%D8%C5%3Cbr/%3E%A7%BA%CA%D1%C1%BE%D1%B9%B8%EC%A1%D1%B9&amp;month=4&amp;year=2020&amp;thetype=%A7%BA%CB%B9%E8%C7%C2%A7%D2%B9"/>
    <hyperlink ref="E182" r:id="rId175" display="http://hfo63.cfo.in.th/CheckDataDtl.aspx?orgid=05678&amp;balance=%A7%BA%B4%D8%C5%3Cbr/%3E%A7%BA%CA%D1%C1%BE%D1%B9%B8%EC%A1%D1%B9&amp;month=4&amp;year=2020&amp;thetype=%A7%BA%CB%B9%E8%C7%C2%A7%D2%B9"/>
    <hyperlink ref="E183" r:id="rId176" display="http://hfo63.cfo.in.th/CheckDataDtl.aspx?orgid=05678&amp;balance=%A7%BA%B4%D8%C5%3Cbr/%3E%A7%BA%CA%D1%C1%BE%D1%B9%B8%EC%A1%D1%B9&amp;month=4&amp;year=2020&amp;thetype=%A7%BA%CB%B9%E8%C7%C2%A7%D2%B9"/>
    <hyperlink ref="E184" r:id="rId177" display="http://hfo63.cfo.in.th/CheckDataDtl.aspx?orgid=05679&amp;balance=%A7%BA%B4%D8%C5%3Cbr/%3E%A7%BA%CA%D1%C1%BE%D1%B9%B8%EC%A1%D1%B9&amp;month=4&amp;year=2020&amp;thetype=%A7%BA%CB%B9%E8%C7%C2%A7%D2%B9"/>
    <hyperlink ref="E185" r:id="rId178" display="http://hfo63.cfo.in.th/CheckDataDtl.aspx?orgid=05679&amp;balance=%A7%BA%B4%D8%C5%3Cbr/%3E%A7%BA%CA%D1%C1%BE%D1%B9%B8%EC%A1%D1%B9&amp;month=4&amp;year=2020&amp;thetype=%A7%BA%CB%B9%E8%C7%C2%A7%D2%B9"/>
    <hyperlink ref="E186" r:id="rId179" display="http://hfo63.cfo.in.th/CheckDataDtl.aspx?orgid=05680&amp;balance=%A7%BA%B4%D8%C5%3Cbr/%3E%A7%BA%CA%D1%C1%BE%D1%B9%B8%EC%A1%D1%B9&amp;month=4&amp;year=2020&amp;thetype=%A7%BA%CB%B9%E8%C7%C2%A7%D2%B9"/>
    <hyperlink ref="E187" r:id="rId180" display="http://hfo63.cfo.in.th/CheckDataDtl.aspx?orgid=05680&amp;balance=%A7%BA%B4%D8%C5%3Cbr/%3E%A7%BA%CA%D1%C1%BE%D1%B9%B8%EC%A1%D1%B9&amp;month=4&amp;year=2020&amp;thetype=%A7%BA%CB%B9%E8%C7%C2%A7%D2%B9"/>
    <hyperlink ref="E188" r:id="rId181" display="http://hfo63.cfo.in.th/CheckDataDtl.aspx?orgid=05682&amp;balance=%A7%BA%B4%D8%C5%3Cbr/%3E%A7%BA%CA%D1%C1%BE%D1%B9%B8%EC%A1%D1%B9&amp;month=4&amp;year=2020&amp;thetype=%A7%BA%CB%B9%E8%C7%C2%A7%D2%B9"/>
    <hyperlink ref="E189" r:id="rId182" display="http://hfo63.cfo.in.th/CheckDataDtl.aspx?orgid=05682&amp;balance=%A7%BA%B4%D8%C5%3Cbr/%3E%A7%BA%CA%D1%C1%BE%D1%B9%B8%EC%A1%D1%B9&amp;month=4&amp;year=2020&amp;thetype=%A7%BA%CB%B9%E8%C7%C2%A7%D2%B9"/>
    <hyperlink ref="E190" r:id="rId183" display="http://hfo63.cfo.in.th/CheckDataDtl.aspx?orgid=05683&amp;balance=%A7%BA%B4%D8%C5%3Cbr/%3E%A7%BA%CA%D1%C1%BE%D1%B9%B8%EC%A1%D1%B9&amp;month=4&amp;year=2020&amp;thetype=%A7%BA%CB%B9%E8%C7%C2%A7%D2%B9"/>
    <hyperlink ref="E191" r:id="rId184" display="http://hfo63.cfo.in.th/CheckDataDtl.aspx?orgid=05683&amp;balance=%A7%BA%B4%D8%C5%3Cbr/%3E%A7%BA%CA%D1%C1%BE%D1%B9%B8%EC%A1%D1%B9&amp;month=4&amp;year=2020&amp;thetype=%A7%BA%CB%B9%E8%C7%C2%A7%D2%B9"/>
    <hyperlink ref="E192" r:id="rId185" display="http://hfo63.cfo.in.th/CheckDataDtl.aspx?orgid=05684&amp;balance=%A7%BA%B4%D8%C5%3Cbr/%3E%A7%BA%CA%D1%C1%BE%D1%B9%B8%EC%A1%D1%B9&amp;month=4&amp;year=2020&amp;thetype=%A7%BA%CB%B9%E8%C7%C2%A7%D2%B9"/>
    <hyperlink ref="E193" r:id="rId186" display="http://hfo63.cfo.in.th/CheckDataDtl.aspx?orgid=05684&amp;balance=%A7%BA%B4%D8%C5%3Cbr/%3E%A7%BA%CA%D1%C1%BE%D1%B9%B8%EC%A1%D1%B9&amp;month=4&amp;year=2020&amp;thetype=%A7%BA%CB%B9%E8%C7%C2%A7%D2%B9"/>
    <hyperlink ref="E194" r:id="rId187" display="http://hfo63.cfo.in.th/CheckDataDtl.aspx?orgid=05685&amp;balance=%A7%BA%B4%D8%C5%3Cbr/%3E%A7%BA%CA%D1%C1%BE%D1%B9%B8%EC%A1%D1%B9&amp;month=4&amp;year=2020&amp;thetype=%A7%BA%CB%B9%E8%C7%C2%A7%D2%B9"/>
    <hyperlink ref="E195" r:id="rId188" display="http://hfo63.cfo.in.th/CheckDataDtl.aspx?orgid=05685&amp;balance=%A7%BA%B4%D8%C5%3Cbr/%3E%A7%BA%CA%D1%C1%BE%D1%B9%B8%EC%A1%D1%B9&amp;month=4&amp;year=2020&amp;thetype=%A7%BA%CB%B9%E8%C7%C2%A7%D2%B9"/>
    <hyperlink ref="E196" r:id="rId189" display="http://hfo63.cfo.in.th/CheckDataDtl.aspx?orgid=05686&amp;balance=%A7%BA%B4%D8%C5%3Cbr/%3E%A7%BA%CA%D1%C1%BE%D1%B9%B8%EC%A1%D1%B9&amp;month=4&amp;year=2020&amp;thetype=%A7%BA%CB%B9%E8%C7%C2%A7%D2%B9"/>
    <hyperlink ref="E197" r:id="rId190" display="http://hfo63.cfo.in.th/CheckDataDtl.aspx?orgid=05686&amp;balance=%A7%BA%B4%D8%C5%3Cbr/%3E%A7%BA%CA%D1%C1%BE%D1%B9%B8%EC%A1%D1%B9&amp;month=4&amp;year=2020&amp;thetype=%A7%BA%CB%B9%E8%C7%C2%A7%D2%B9"/>
    <hyperlink ref="E198" r:id="rId191" display="http://hfo63.cfo.in.th/CheckDataDtl.aspx?orgid=05687&amp;balance=%A7%BA%B4%D8%C5%3Cbr/%3E%A7%BA%CA%D1%C1%BE%D1%B9%B8%EC%A1%D1%B9&amp;month=4&amp;year=2020&amp;thetype=%A7%BA%CB%B9%E8%C7%C2%A7%D2%B9"/>
    <hyperlink ref="E199" r:id="rId192" display="http://hfo63.cfo.in.th/CheckDataDtl.aspx?orgid=05687&amp;balance=%A7%BA%B4%D8%C5%3Cbr/%3E%A7%BA%CA%D1%C1%BE%D1%B9%B8%EC%A1%D1%B9&amp;month=4&amp;year=2020&amp;thetype=%A7%BA%CB%B9%E8%C7%C2%A7%D2%B9"/>
    <hyperlink ref="E200" r:id="rId193" display="http://hfo63.cfo.in.th/CheckDataDtl.aspx?orgid=05688&amp;balance=%A7%BA%B4%D8%C5%3Cbr/%3E%A7%BA%CA%D1%C1%BE%D1%B9%B8%EC%A1%D1%B9&amp;month=4&amp;year=2020&amp;thetype=%A7%BA%CB%B9%E8%C7%C2%A7%D2%B9"/>
    <hyperlink ref="E201" r:id="rId194" display="http://hfo63.cfo.in.th/CheckDataDtl.aspx?orgid=05688&amp;balance=%A7%BA%B4%D8%C5%3Cbr/%3E%A7%BA%CA%D1%C1%BE%D1%B9%B8%EC%A1%D1%B9&amp;month=4&amp;year=2020&amp;thetype=%A7%BA%CB%B9%E8%C7%C2%A7%D2%B9"/>
    <hyperlink ref="E202" r:id="rId195" display="http://hfo63.cfo.in.th/CheckDataDtl.aspx?orgid=05689&amp;balance=%A7%BA%B4%D8%C5%3Cbr/%3E%A7%BA%CA%D1%C1%BE%D1%B9%B8%EC%A1%D1%B9&amp;month=4&amp;year=2020&amp;thetype=%A7%BA%CB%B9%E8%C7%C2%A7%D2%B9"/>
    <hyperlink ref="E203" r:id="rId196" display="http://hfo63.cfo.in.th/CheckDataDtl.aspx?orgid=05689&amp;balance=%A7%BA%B4%D8%C5%3Cbr/%3E%A7%BA%CA%D1%C1%BE%D1%B9%B8%EC%A1%D1%B9&amp;month=4&amp;year=2020&amp;thetype=%A7%BA%CB%B9%E8%C7%C2%A7%D2%B9"/>
    <hyperlink ref="E204" r:id="rId197" display="http://hfo63.cfo.in.th/CheckDataDtl.aspx?orgid=05690&amp;balance=%A7%BA%B4%D8%C5%3Cbr/%3E%A7%BA%CA%D1%C1%BE%D1%B9%B8%EC%A1%D1%B9&amp;month=4&amp;year=2020&amp;thetype=%A7%BA%CB%B9%E8%C7%C2%A7%D2%B9"/>
    <hyperlink ref="E205" r:id="rId198" display="http://hfo63.cfo.in.th/CheckDataDtl.aspx?orgid=05690&amp;balance=%A7%BA%B4%D8%C5%3Cbr/%3E%A7%BA%CA%D1%C1%BE%D1%B9%B8%EC%A1%D1%B9&amp;month=4&amp;year=2020&amp;thetype=%A7%BA%CB%B9%E8%C7%C2%A7%D2%B9"/>
    <hyperlink ref="E206" r:id="rId199" display="http://hfo63.cfo.in.th/CheckDataDtl.aspx?orgid=05691&amp;balance=%A7%BA%B4%D8%C5%3Cbr/%3E%A7%BA%CA%D1%C1%BE%D1%B9%B8%EC%A1%D1%B9&amp;month=4&amp;year=2020&amp;thetype=%A7%BA%CB%B9%E8%C7%C2%A7%D2%B9"/>
    <hyperlink ref="E207" r:id="rId200" display="http://hfo63.cfo.in.th/CheckDataDtl.aspx?orgid=05691&amp;balance=%A7%BA%B4%D8%C5%3Cbr/%3E%A7%BA%CA%D1%C1%BE%D1%B9%B8%EC%A1%D1%B9&amp;month=4&amp;year=2020&amp;thetype=%A7%BA%CB%B9%E8%C7%C2%A7%D2%B9"/>
    <hyperlink ref="E208" r:id="rId201" display="http://hfo63.cfo.in.th/CheckDataDtl.aspx?orgid=05692&amp;balance=%A7%BA%B4%D8%C5%3Cbr/%3E%A7%BA%CA%D1%C1%BE%D1%B9%B8%EC%A1%D1%B9&amp;month=4&amp;year=2020&amp;thetype=%A7%BA%CB%B9%E8%C7%C2%A7%D2%B9"/>
    <hyperlink ref="E209" r:id="rId202" display="http://hfo63.cfo.in.th/CheckDataDtl.aspx?orgid=05692&amp;balance=%A7%BA%B4%D8%C5%3Cbr/%3E%A7%BA%CA%D1%C1%BE%D1%B9%B8%EC%A1%D1%B9&amp;month=4&amp;year=2020&amp;thetype=%A7%BA%CB%B9%E8%C7%C2%A7%D2%B9"/>
    <hyperlink ref="E210" r:id="rId203" display="http://hfo63.cfo.in.th/CheckDataDtl.aspx?orgid=05694&amp;balance=%A7%BA%B4%D8%C5%3Cbr/%3E%A7%BA%CA%D1%C1%BE%D1%B9%B8%EC%A1%D1%B9&amp;month=4&amp;year=2020&amp;thetype=%A7%BA%CB%B9%E8%C7%C2%A7%D2%B9"/>
    <hyperlink ref="E211" r:id="rId204" display="http://hfo63.cfo.in.th/CheckDataDtl.aspx?orgid=05694&amp;balance=%A7%BA%B4%D8%C5%3Cbr/%3E%A7%BA%CA%D1%C1%BE%D1%B9%B8%EC%A1%D1%B9&amp;month=4&amp;year=2020&amp;thetype=%A7%BA%CB%B9%E8%C7%C2%A7%D2%B9"/>
    <hyperlink ref="E212" r:id="rId205" display="http://hfo63.cfo.in.th/CheckDataDtl.aspx?orgid=05695&amp;balance=%A7%BA%B4%D8%C5%3Cbr/%3E%A7%BA%CA%D1%C1%BE%D1%B9%B8%EC%A1%D1%B9&amp;month=4&amp;year=2020&amp;thetype=%A7%BA%CB%B9%E8%C7%C2%A7%D2%B9"/>
    <hyperlink ref="E213" r:id="rId206" display="http://hfo63.cfo.in.th/CheckDataDtl.aspx?orgid=05695&amp;balance=%A7%BA%B4%D8%C5%3Cbr/%3E%A7%BA%CA%D1%C1%BE%D1%B9%B8%EC%A1%D1%B9&amp;month=4&amp;year=2020&amp;thetype=%A7%BA%CB%B9%E8%C7%C2%A7%D2%B9"/>
    <hyperlink ref="E214" r:id="rId207" display="http://hfo63.cfo.in.th/CheckDataDtl.aspx?orgid=05696&amp;balance=%A7%BA%B4%D8%C5%3Cbr/%3E%A7%BA%CA%D1%C1%BE%D1%B9%B8%EC%A1%D1%B9&amp;month=4&amp;year=2020&amp;thetype=%A7%BA%CB%B9%E8%C7%C2%A7%D2%B9"/>
    <hyperlink ref="E215" r:id="rId208" display="http://hfo63.cfo.in.th/CheckDataDtl.aspx?orgid=05696&amp;balance=%A7%BA%B4%D8%C5%3Cbr/%3E%A7%BA%CA%D1%C1%BE%D1%B9%B8%EC%A1%D1%B9&amp;month=4&amp;year=2020&amp;thetype=%A7%BA%CB%B9%E8%C7%C2%A7%D2%B9"/>
    <hyperlink ref="E216" r:id="rId209" display="http://hfo63.cfo.in.th/CheckDataDtl.aspx?orgid=05697&amp;balance=%A7%BA%B4%D8%C5%3Cbr/%3E%A7%BA%CA%D1%C1%BE%D1%B9%B8%EC%A1%D1%B9&amp;month=4&amp;year=2020&amp;thetype=%A7%BA%CB%B9%E8%C7%C2%A7%D2%B9"/>
    <hyperlink ref="E217" r:id="rId210" display="http://hfo63.cfo.in.th/CheckDataDtl.aspx?orgid=05697&amp;balance=%A7%BA%B4%D8%C5%3Cbr/%3E%A7%BA%CA%D1%C1%BE%D1%B9%B8%EC%A1%D1%B9&amp;month=4&amp;year=2020&amp;thetype=%A7%BA%CB%B9%E8%C7%C2%A7%D2%B9"/>
    <hyperlink ref="E218" r:id="rId211" display="http://hfo63.cfo.in.th/CheckDataDtl.aspx?orgid=05698&amp;balance=%A7%BA%B4%D8%C5%3Cbr/%3E%A7%BA%CA%D1%C1%BE%D1%B9%B8%EC%A1%D1%B9&amp;month=4&amp;year=2020&amp;thetype=%A7%BA%CB%B9%E8%C7%C2%A7%D2%B9"/>
    <hyperlink ref="E219" r:id="rId212" display="http://hfo63.cfo.in.th/CheckDataDtl.aspx?orgid=05698&amp;balance=%A7%BA%B4%D8%C5%3Cbr/%3E%A7%BA%CA%D1%C1%BE%D1%B9%B8%EC%A1%D1%B9&amp;month=4&amp;year=2020&amp;thetype=%A7%BA%CB%B9%E8%C7%C2%A7%D2%B9"/>
    <hyperlink ref="E220" r:id="rId213" display="http://hfo63.cfo.in.th/CheckDataDtl.aspx?orgid=05700&amp;balance=%A7%BA%B4%D8%C5%3Cbr/%3E%A7%BA%CA%D1%C1%BE%D1%B9%B8%EC%A1%D1%B9&amp;month=4&amp;year=2020&amp;thetype=%A7%BA%CB%B9%E8%C7%C2%A7%D2%B9"/>
    <hyperlink ref="E221" r:id="rId214" display="http://hfo63.cfo.in.th/CheckDataDtl.aspx?orgid=05700&amp;balance=%A7%BA%B4%D8%C5%3Cbr/%3E%A7%BA%CA%D1%C1%BE%D1%B9%B8%EC%A1%D1%B9&amp;month=4&amp;year=2020&amp;thetype=%A7%BA%CB%B9%E8%C7%C2%A7%D2%B9"/>
    <hyperlink ref="E222" r:id="rId215" display="http://hfo63.cfo.in.th/CheckDataDtl.aspx?orgid=05701&amp;balance=%A7%BA%B4%D8%C5%3Cbr/%3E%A7%BA%CA%D1%C1%BE%D1%B9%B8%EC%A1%D1%B9&amp;month=4&amp;year=2020&amp;thetype=%A7%BA%CB%B9%E8%C7%C2%A7%D2%B9"/>
    <hyperlink ref="E223" r:id="rId216" display="http://hfo63.cfo.in.th/CheckDataDtl.aspx?orgid=05701&amp;balance=%A7%BA%B4%D8%C5%3Cbr/%3E%A7%BA%CA%D1%C1%BE%D1%B9%B8%EC%A1%D1%B9&amp;month=4&amp;year=2020&amp;thetype=%A7%BA%CB%B9%E8%C7%C2%A7%D2%B9"/>
    <hyperlink ref="E224" r:id="rId217" display="http://hfo63.cfo.in.th/CheckDataDtl.aspx?orgid=05702&amp;balance=%A7%BA%B4%D8%C5%3Cbr/%3E%A7%BA%CA%D1%C1%BE%D1%B9%B8%EC%A1%D1%B9&amp;month=4&amp;year=2020&amp;thetype=%A7%BA%CB%B9%E8%C7%C2%A7%D2%B9"/>
    <hyperlink ref="E225" r:id="rId218" display="http://hfo63.cfo.in.th/CheckDataDtl.aspx?orgid=05702&amp;balance=%A7%BA%B4%D8%C5%3Cbr/%3E%A7%BA%CA%D1%C1%BE%D1%B9%B8%EC%A1%D1%B9&amp;month=4&amp;year=2020&amp;thetype=%A7%BA%CB%B9%E8%C7%C2%A7%D2%B9"/>
    <hyperlink ref="E226" r:id="rId219" display="http://hfo63.cfo.in.th/CheckDataDtl.aspx?orgid=05703&amp;balance=%A7%BA%B4%D8%C5%3Cbr/%3E%A7%BA%CA%D1%C1%BE%D1%B9%B8%EC%A1%D1%B9&amp;month=4&amp;year=2020&amp;thetype=%A7%BA%CB%B9%E8%C7%C2%A7%D2%B9"/>
    <hyperlink ref="E227" r:id="rId220" display="http://hfo63.cfo.in.th/CheckDataDtl.aspx?orgid=05703&amp;balance=%A7%BA%B4%D8%C5%3Cbr/%3E%A7%BA%CA%D1%C1%BE%D1%B9%B8%EC%A1%D1%B9&amp;month=4&amp;year=2020&amp;thetype=%A7%BA%CB%B9%E8%C7%C2%A7%D2%B9"/>
    <hyperlink ref="E228" r:id="rId221" display="http://hfo63.cfo.in.th/CheckDataDtl.aspx?orgid=05704&amp;balance=%A7%BA%B4%D8%C5%3Cbr/%3E%A7%BA%CA%D1%C1%BE%D1%B9%B8%EC%A1%D1%B9&amp;month=4&amp;year=2020&amp;thetype=%A7%BA%CB%B9%E8%C7%C2%A7%D2%B9"/>
    <hyperlink ref="E229" r:id="rId222" display="http://hfo63.cfo.in.th/CheckDataDtl.aspx?orgid=05704&amp;balance=%A7%BA%B4%D8%C5%3Cbr/%3E%A7%BA%CA%D1%C1%BE%D1%B9%B8%EC%A1%D1%B9&amp;month=4&amp;year=2020&amp;thetype=%A7%BA%CB%B9%E8%C7%C2%A7%D2%B9"/>
    <hyperlink ref="E230" r:id="rId223" display="http://hfo63.cfo.in.th/CheckDataDtl.aspx?orgid=05705&amp;balance=%A7%BA%B4%D8%C5%3Cbr/%3E%A7%BA%CA%D1%C1%BE%D1%B9%B8%EC%A1%D1%B9&amp;month=4&amp;year=2020&amp;thetype=%A7%BA%CB%B9%E8%C7%C2%A7%D2%B9"/>
    <hyperlink ref="E231" r:id="rId224" display="http://hfo63.cfo.in.th/CheckDataDtl.aspx?orgid=05705&amp;balance=%A7%BA%B4%D8%C5%3Cbr/%3E%A7%BA%CA%D1%C1%BE%D1%B9%B8%EC%A1%D1%B9&amp;month=4&amp;year=2020&amp;thetype=%A7%BA%CB%B9%E8%C7%C2%A7%D2%B9"/>
    <hyperlink ref="E232" r:id="rId225" display="http://hfo63.cfo.in.th/CheckDataDtl.aspx?orgid=05706&amp;balance=%A7%BA%B4%D8%C5%3Cbr/%3E%A7%BA%CA%D1%C1%BE%D1%B9%B8%EC%A1%D1%B9&amp;month=4&amp;year=2020&amp;thetype=%A7%BA%CB%B9%E8%C7%C2%A7%D2%B9"/>
    <hyperlink ref="E233" r:id="rId226" display="http://hfo63.cfo.in.th/CheckDataDtl.aspx?orgid=05706&amp;balance=%A7%BA%B4%D8%C5%3Cbr/%3E%A7%BA%CA%D1%C1%BE%D1%B9%B8%EC%A1%D1%B9&amp;month=4&amp;year=2020&amp;thetype=%A7%BA%CB%B9%E8%C7%C2%A7%D2%B9"/>
    <hyperlink ref="E234" r:id="rId227" display="http://hfo63.cfo.in.th/CheckDataDtl.aspx?orgid=05707&amp;balance=%A7%BA%B4%D8%C5%3Cbr/%3E%A7%BA%CA%D1%C1%BE%D1%B9%B8%EC%A1%D1%B9&amp;month=4&amp;year=2020&amp;thetype=%A7%BA%CB%B9%E8%C7%C2%A7%D2%B9"/>
    <hyperlink ref="E235" r:id="rId228" display="http://hfo63.cfo.in.th/CheckDataDtl.aspx?orgid=05707&amp;balance=%A7%BA%B4%D8%C5%3Cbr/%3E%A7%BA%CA%D1%C1%BE%D1%B9%B8%EC%A1%D1%B9&amp;month=4&amp;year=2020&amp;thetype=%A7%BA%CB%B9%E8%C7%C2%A7%D2%B9"/>
    <hyperlink ref="E236" r:id="rId229" display="http://hfo63.cfo.in.th/CheckDataDtl.aspx?orgid=05708&amp;balance=%A7%BA%B4%D8%C5%3Cbr/%3E%A7%BA%CA%D1%C1%BE%D1%B9%B8%EC%A1%D1%B9&amp;month=4&amp;year=2020&amp;thetype=%A7%BA%CB%B9%E8%C7%C2%A7%D2%B9"/>
    <hyperlink ref="E237" r:id="rId230" display="http://hfo63.cfo.in.th/CheckDataDtl.aspx?orgid=05708&amp;balance=%A7%BA%B4%D8%C5%3Cbr/%3E%A7%BA%CA%D1%C1%BE%D1%B9%B8%EC%A1%D1%B9&amp;month=4&amp;year=2020&amp;thetype=%A7%BA%CB%B9%E8%C7%C2%A7%D2%B9"/>
    <hyperlink ref="E238" r:id="rId231" display="http://hfo63.cfo.in.th/CheckDataDtl.aspx?orgid=05709&amp;balance=%A7%BA%B4%D8%C5%3Cbr/%3E%A7%BA%CA%D1%C1%BE%D1%B9%B8%EC%A1%D1%B9&amp;month=4&amp;year=2020&amp;thetype=%A7%BA%CB%B9%E8%C7%C2%A7%D2%B9"/>
    <hyperlink ref="E239" r:id="rId232" display="http://hfo63.cfo.in.th/CheckDataDtl.aspx?orgid=05709&amp;balance=%A7%BA%B4%D8%C5%3Cbr/%3E%A7%BA%CA%D1%C1%BE%D1%B9%B8%EC%A1%D1%B9&amp;month=4&amp;year=2020&amp;thetype=%A7%BA%CB%B9%E8%C7%C2%A7%D2%B9"/>
    <hyperlink ref="E240" r:id="rId233" display="http://hfo63.cfo.in.th/CheckDataDtl.aspx?orgid=05710&amp;balance=%A7%BA%B4%D8%C5%3Cbr/%3E%A7%BA%CA%D1%C1%BE%D1%B9%B8%EC%A1%D1%B9&amp;month=4&amp;year=2020&amp;thetype=%A7%BA%CB%B9%E8%C7%C2%A7%D2%B9"/>
    <hyperlink ref="E241" r:id="rId234" display="http://hfo63.cfo.in.th/CheckDataDtl.aspx?orgid=05710&amp;balance=%A7%BA%B4%D8%C5%3Cbr/%3E%A7%BA%CA%D1%C1%BE%D1%B9%B8%EC%A1%D1%B9&amp;month=4&amp;year=2020&amp;thetype=%A7%BA%CB%B9%E8%C7%C2%A7%D2%B9"/>
    <hyperlink ref="E242" r:id="rId235" display="http://hfo63.cfo.in.th/CheckDataDtl.aspx?orgid=05711&amp;balance=%A7%BA%B4%D8%C5%3Cbr/%3E%A7%BA%CA%D1%C1%BE%D1%B9%B8%EC%A1%D1%B9&amp;month=4&amp;year=2020&amp;thetype=%A7%BA%CB%B9%E8%C7%C2%A7%D2%B9"/>
    <hyperlink ref="E243" r:id="rId236" display="http://hfo63.cfo.in.th/CheckDataDtl.aspx?orgid=05711&amp;balance=%A7%BA%B4%D8%C5%3Cbr/%3E%A7%BA%CA%D1%C1%BE%D1%B9%B8%EC%A1%D1%B9&amp;month=4&amp;year=2020&amp;thetype=%A7%BA%CB%B9%E8%C7%C2%A7%D2%B9"/>
    <hyperlink ref="E244" r:id="rId237" display="http://hfo63.cfo.in.th/CheckDataDtl.aspx?orgid=05712&amp;balance=%A7%BA%B4%D8%C5%3Cbr/%3E%A7%BA%CA%D1%C1%BE%D1%B9%B8%EC%A1%D1%B9&amp;month=4&amp;year=2020&amp;thetype=%A7%BA%CB%B9%E8%C7%C2%A7%D2%B9"/>
    <hyperlink ref="E245" r:id="rId238" display="http://hfo63.cfo.in.th/CheckDataDtl.aspx?orgid=05712&amp;balance=%A7%BA%B4%D8%C5%3Cbr/%3E%A7%BA%CA%D1%C1%BE%D1%B9%B8%EC%A1%D1%B9&amp;month=4&amp;year=2020&amp;thetype=%A7%BA%CB%B9%E8%C7%C2%A7%D2%B9"/>
    <hyperlink ref="E246" r:id="rId239" display="http://hfo63.cfo.in.th/CheckDataDtl.aspx?orgid=05713&amp;balance=%A7%BA%B4%D8%C5%3Cbr/%3E%A7%BA%CA%D1%C1%BE%D1%B9%B8%EC%A1%D1%B9&amp;month=4&amp;year=2020&amp;thetype=%A7%BA%CB%B9%E8%C7%C2%A7%D2%B9"/>
    <hyperlink ref="E247" r:id="rId240" display="http://hfo63.cfo.in.th/CheckDataDtl.aspx?orgid=05713&amp;balance=%A7%BA%B4%D8%C5%3Cbr/%3E%A7%BA%CA%D1%C1%BE%D1%B9%B8%EC%A1%D1%B9&amp;month=4&amp;year=2020&amp;thetype=%A7%BA%CB%B9%E8%C7%C2%A7%D2%B9"/>
    <hyperlink ref="E248" r:id="rId241" display="http://hfo63.cfo.in.th/CheckDataDtl.aspx?orgid=05714&amp;balance=%A7%BA%B4%D8%C5%3Cbr/%3E%A7%BA%CA%D1%C1%BE%D1%B9%B8%EC%A1%D1%B9&amp;month=4&amp;year=2020&amp;thetype=%A7%BA%CB%B9%E8%C7%C2%A7%D2%B9"/>
    <hyperlink ref="E249" r:id="rId242" display="http://hfo63.cfo.in.th/CheckDataDtl.aspx?orgid=05714&amp;balance=%A7%BA%B4%D8%C5%3Cbr/%3E%A7%BA%CA%D1%C1%BE%D1%B9%B8%EC%A1%D1%B9&amp;month=4&amp;year=2020&amp;thetype=%A7%BA%CB%B9%E8%C7%C2%A7%D2%B9"/>
    <hyperlink ref="E250" r:id="rId243" display="http://hfo63.cfo.in.th/CheckDataDtl.aspx?orgid=05715&amp;balance=%A7%BA%B4%D8%C5%3Cbr/%3E%A7%BA%CA%D1%C1%BE%D1%B9%B8%EC%A1%D1%B9&amp;month=4&amp;year=2020&amp;thetype=%A7%BA%CB%B9%E8%C7%C2%A7%D2%B9"/>
    <hyperlink ref="E251" r:id="rId244" display="http://hfo63.cfo.in.th/CheckDataDtl.aspx?orgid=05715&amp;balance=%A7%BA%B4%D8%C5%3Cbr/%3E%A7%BA%CA%D1%C1%BE%D1%B9%B8%EC%A1%D1%B9&amp;month=4&amp;year=2020&amp;thetype=%A7%BA%CB%B9%E8%C7%C2%A7%D2%B9"/>
    <hyperlink ref="E252" r:id="rId245" display="http://hfo63.cfo.in.th/CheckDataDtl.aspx?orgid=05716&amp;balance=%A7%BA%B4%D8%C5%3Cbr/%3E%A7%BA%CA%D1%C1%BE%D1%B9%B8%EC%A1%D1%B9&amp;month=4&amp;year=2020&amp;thetype=%A7%BA%CB%B9%E8%C7%C2%A7%D2%B9"/>
    <hyperlink ref="E253" r:id="rId246" display="http://hfo63.cfo.in.th/CheckDataDtl.aspx?orgid=05716&amp;balance=%A7%BA%B4%D8%C5%3Cbr/%3E%A7%BA%CA%D1%C1%BE%D1%B9%B8%EC%A1%D1%B9&amp;month=4&amp;year=2020&amp;thetype=%A7%BA%CB%B9%E8%C7%C2%A7%D2%B9"/>
    <hyperlink ref="E254" r:id="rId247" display="http://hfo63.cfo.in.th/CheckDataDtl.aspx?orgid=05717&amp;balance=%A7%BA%B4%D8%C5%3Cbr/%3E%A7%BA%CA%D1%C1%BE%D1%B9%B8%EC%A1%D1%B9&amp;month=4&amp;year=2020&amp;thetype=%A7%BA%CB%B9%E8%C7%C2%A7%D2%B9"/>
    <hyperlink ref="E255" r:id="rId248" display="http://hfo63.cfo.in.th/CheckDataDtl.aspx?orgid=05717&amp;balance=%A7%BA%B4%D8%C5%3Cbr/%3E%A7%BA%CA%D1%C1%BE%D1%B9%B8%EC%A1%D1%B9&amp;month=4&amp;year=2020&amp;thetype=%A7%BA%CB%B9%E8%C7%C2%A7%D2%B9"/>
    <hyperlink ref="E256" r:id="rId249" display="http://hfo63.cfo.in.th/CheckDataDtl.aspx?orgid=05718&amp;balance=%A7%BA%B4%D8%C5%3Cbr/%3E%A7%BA%CA%D1%C1%BE%D1%B9%B8%EC%A1%D1%B9&amp;month=4&amp;year=2020&amp;thetype=%A7%BA%CB%B9%E8%C7%C2%A7%D2%B9"/>
    <hyperlink ref="E257" r:id="rId250" display="http://hfo63.cfo.in.th/CheckDataDtl.aspx?orgid=05718&amp;balance=%A7%BA%B4%D8%C5%3Cbr/%3E%A7%BA%CA%D1%C1%BE%D1%B9%B8%EC%A1%D1%B9&amp;month=4&amp;year=2020&amp;thetype=%A7%BA%CB%B9%E8%C7%C2%A7%D2%B9"/>
    <hyperlink ref="E258" r:id="rId251" display="http://hfo63.cfo.in.th/CheckDataDtl.aspx?orgid=05719&amp;balance=%A7%BA%B4%D8%C5%3Cbr/%3E%A7%BA%CA%D1%C1%BE%D1%B9%B8%EC%A1%D1%B9&amp;month=4&amp;year=2020&amp;thetype=%A7%BA%CB%B9%E8%C7%C2%A7%D2%B9"/>
    <hyperlink ref="E259" r:id="rId252" display="http://hfo63.cfo.in.th/CheckDataDtl.aspx?orgid=05719&amp;balance=%A7%BA%B4%D8%C5%3Cbr/%3E%A7%BA%CA%D1%C1%BE%D1%B9%B8%EC%A1%D1%B9&amp;month=4&amp;year=2020&amp;thetype=%A7%BA%CB%B9%E8%C7%C2%A7%D2%B9"/>
    <hyperlink ref="E260" r:id="rId253" display="http://hfo63.cfo.in.th/CheckDataDtl.aspx?orgid=05720&amp;balance=%A7%BA%B4%D8%C5%3Cbr/%3E%A7%BA%CA%D1%C1%BE%D1%B9%B8%EC%A1%D1%B9&amp;month=4&amp;year=2020&amp;thetype=%A7%BA%CB%B9%E8%C7%C2%A7%D2%B9"/>
    <hyperlink ref="E261" r:id="rId254" display="http://hfo63.cfo.in.th/CheckDataDtl.aspx?orgid=05720&amp;balance=%A7%BA%B4%D8%C5%3Cbr/%3E%A7%BA%CA%D1%C1%BE%D1%B9%B8%EC%A1%D1%B9&amp;month=4&amp;year=2020&amp;thetype=%A7%BA%CB%B9%E8%C7%C2%A7%D2%B9"/>
    <hyperlink ref="E262" r:id="rId255" display="http://hfo63.cfo.in.th/CheckDataDtl.aspx?orgid=05721&amp;balance=%A7%BA%B4%D8%C5%3Cbr/%3E%A7%BA%CA%D1%C1%BE%D1%B9%B8%EC%A1%D1%B9&amp;month=4&amp;year=2020&amp;thetype=%A7%BA%CB%B9%E8%C7%C2%A7%D2%B9"/>
    <hyperlink ref="E263" r:id="rId256" display="http://hfo63.cfo.in.th/CheckDataDtl.aspx?orgid=05721&amp;balance=%A7%BA%B4%D8%C5%3Cbr/%3E%A7%BA%CA%D1%C1%BE%D1%B9%B8%EC%A1%D1%B9&amp;month=4&amp;year=2020&amp;thetype=%A7%BA%CB%B9%E8%C7%C2%A7%D2%B9"/>
    <hyperlink ref="E264" r:id="rId257" display="http://hfo63.cfo.in.th/CheckDataDtl.aspx?orgid=05722&amp;balance=%A7%BA%B4%D8%C5%3Cbr/%3E%A7%BA%CA%D1%C1%BE%D1%B9%B8%EC%A1%D1%B9&amp;month=4&amp;year=2020&amp;thetype=%A7%BA%CB%B9%E8%C7%C2%A7%D2%B9"/>
    <hyperlink ref="E265" r:id="rId258" display="http://hfo63.cfo.in.th/CheckDataDtl.aspx?orgid=05722&amp;balance=%A7%BA%B4%D8%C5%3Cbr/%3E%A7%BA%CA%D1%C1%BE%D1%B9%B8%EC%A1%D1%B9&amp;month=4&amp;year=2020&amp;thetype=%A7%BA%CB%B9%E8%C7%C2%A7%D2%B9"/>
    <hyperlink ref="E266" r:id="rId259" display="http://hfo63.cfo.in.th/CheckDataDtl.aspx?orgid=05723&amp;balance=%A7%BA%B4%D8%C5%3Cbr/%3E%A7%BA%CA%D1%C1%BE%D1%B9%B8%EC%A1%D1%B9&amp;month=4&amp;year=2020&amp;thetype=%A7%BA%CB%B9%E8%C7%C2%A7%D2%B9"/>
    <hyperlink ref="E267" r:id="rId260" display="http://hfo63.cfo.in.th/CheckDataDtl.aspx?orgid=05723&amp;balance=%A7%BA%B4%D8%C5%3Cbr/%3E%A7%BA%CA%D1%C1%BE%D1%B9%B8%EC%A1%D1%B9&amp;month=4&amp;year=2020&amp;thetype=%A7%BA%CB%B9%E8%C7%C2%A7%D2%B9"/>
    <hyperlink ref="E268" r:id="rId261" display="http://hfo63.cfo.in.th/CheckDataDtl.aspx?orgid=05724&amp;balance=%A7%BA%B4%D8%C5%3Cbr/%3E%A7%BA%CA%D1%C1%BE%D1%B9%B8%EC%A1%D1%B9&amp;month=4&amp;year=2020&amp;thetype=%A7%BA%CB%B9%E8%C7%C2%A7%D2%B9"/>
    <hyperlink ref="E269" r:id="rId262" display="http://hfo63.cfo.in.th/CheckDataDtl.aspx?orgid=05724&amp;balance=%A7%BA%B4%D8%C5%3Cbr/%3E%A7%BA%CA%D1%C1%BE%D1%B9%B8%EC%A1%D1%B9&amp;month=4&amp;year=2020&amp;thetype=%A7%BA%CB%B9%E8%C7%C2%A7%D2%B9"/>
    <hyperlink ref="E270" r:id="rId263" display="http://hfo63.cfo.in.th/CheckDataDtl.aspx?orgid=05725&amp;balance=%A7%BA%B4%D8%C5%3Cbr/%3E%A7%BA%CA%D1%C1%BE%D1%B9%B8%EC%A1%D1%B9&amp;month=4&amp;year=2020&amp;thetype=%A7%BA%CB%B9%E8%C7%C2%A7%D2%B9"/>
    <hyperlink ref="E271" r:id="rId264" display="http://hfo63.cfo.in.th/CheckDataDtl.aspx?orgid=05725&amp;balance=%A7%BA%B4%D8%C5%3Cbr/%3E%A7%BA%CA%D1%C1%BE%D1%B9%B8%EC%A1%D1%B9&amp;month=4&amp;year=2020&amp;thetype=%A7%BA%CB%B9%E8%C7%C2%A7%D2%B9"/>
    <hyperlink ref="E272" r:id="rId265" display="http://hfo63.cfo.in.th/CheckDataDtl.aspx?orgid=05726&amp;balance=%A7%BA%B4%D8%C5%3Cbr/%3E%A7%BA%CA%D1%C1%BE%D1%B9%B8%EC%A1%D1%B9&amp;month=4&amp;year=2020&amp;thetype=%A7%BA%CB%B9%E8%C7%C2%A7%D2%B9"/>
    <hyperlink ref="E273" r:id="rId266" display="http://hfo63.cfo.in.th/CheckDataDtl.aspx?orgid=05726&amp;balance=%A7%BA%B4%D8%C5%3Cbr/%3E%A7%BA%CA%D1%C1%BE%D1%B9%B8%EC%A1%D1%B9&amp;month=4&amp;year=2020&amp;thetype=%A7%BA%CB%B9%E8%C7%C2%A7%D2%B9"/>
    <hyperlink ref="E274" r:id="rId267" display="http://hfo63.cfo.in.th/CheckDataDtl.aspx?orgid=05727&amp;balance=%A7%BA%B4%D8%C5%3Cbr/%3E%A7%BA%CA%D1%C1%BE%D1%B9%B8%EC%A1%D1%B9&amp;month=4&amp;year=2020&amp;thetype=%A7%BA%CB%B9%E8%C7%C2%A7%D2%B9"/>
    <hyperlink ref="E275" r:id="rId268" display="http://hfo63.cfo.in.th/CheckDataDtl.aspx?orgid=05727&amp;balance=%A7%BA%B4%D8%C5%3Cbr/%3E%A7%BA%CA%D1%C1%BE%D1%B9%B8%EC%A1%D1%B9&amp;month=4&amp;year=2020&amp;thetype=%A7%BA%CB%B9%E8%C7%C2%A7%D2%B9"/>
    <hyperlink ref="E276" r:id="rId269" display="http://hfo63.cfo.in.th/CheckDataDtl.aspx?orgid=05728&amp;balance=%A7%BA%B4%D8%C5%3Cbr/%3E%A7%BA%CA%D1%C1%BE%D1%B9%B8%EC%A1%D1%B9&amp;month=4&amp;year=2020&amp;thetype=%A7%BA%CB%B9%E8%C7%C2%A7%D2%B9"/>
    <hyperlink ref="E277" r:id="rId270" display="http://hfo63.cfo.in.th/CheckDataDtl.aspx?orgid=05728&amp;balance=%A7%BA%B4%D8%C5%3Cbr/%3E%A7%BA%CA%D1%C1%BE%D1%B9%B8%EC%A1%D1%B9&amp;month=4&amp;year=2020&amp;thetype=%A7%BA%CB%B9%E8%C7%C2%A7%D2%B9"/>
    <hyperlink ref="E278" r:id="rId271" display="http://hfo63.cfo.in.th/CheckDataDtl.aspx?orgid=05729&amp;balance=%A7%BA%B4%D8%C5%3Cbr/%3E%A7%BA%CA%D1%C1%BE%D1%B9%B8%EC%A1%D1%B9&amp;month=4&amp;year=2020&amp;thetype=%A7%BA%CB%B9%E8%C7%C2%A7%D2%B9"/>
    <hyperlink ref="E279" r:id="rId272" display="http://hfo63.cfo.in.th/CheckDataDtl.aspx?orgid=05729&amp;balance=%A7%BA%B4%D8%C5%3Cbr/%3E%A7%BA%CA%D1%C1%BE%D1%B9%B8%EC%A1%D1%B9&amp;month=4&amp;year=2020&amp;thetype=%A7%BA%CB%B9%E8%C7%C2%A7%D2%B9"/>
    <hyperlink ref="E280" r:id="rId273" display="http://hfo63.cfo.in.th/CheckDataDtl.aspx?orgid=05730&amp;balance=%A7%BA%B4%D8%C5%3Cbr/%3E%A7%BA%CA%D1%C1%BE%D1%B9%B8%EC%A1%D1%B9&amp;month=4&amp;year=2020&amp;thetype=%A7%BA%CB%B9%E8%C7%C2%A7%D2%B9"/>
    <hyperlink ref="E281" r:id="rId274" display="http://hfo63.cfo.in.th/CheckDataDtl.aspx?orgid=05730&amp;balance=%A7%BA%B4%D8%C5%3Cbr/%3E%A7%BA%CA%D1%C1%BE%D1%B9%B8%EC%A1%D1%B9&amp;month=4&amp;year=2020&amp;thetype=%A7%BA%CB%B9%E8%C7%C2%A7%D2%B9"/>
    <hyperlink ref="E282" r:id="rId275" display="http://hfo63.cfo.in.th/CheckDataDtl.aspx?orgid=05731&amp;balance=%A7%BA%B4%D8%C5%3Cbr/%3E%A7%BA%CA%D1%C1%BE%D1%B9%B8%EC%A1%D1%B9&amp;month=4&amp;year=2020&amp;thetype=%A7%BA%CB%B9%E8%C7%C2%A7%D2%B9"/>
    <hyperlink ref="E283" r:id="rId276" display="http://hfo63.cfo.in.th/CheckDataDtl.aspx?orgid=05731&amp;balance=%A7%BA%B4%D8%C5%3Cbr/%3E%A7%BA%CA%D1%C1%BE%D1%B9%B8%EC%A1%D1%B9&amp;month=4&amp;year=2020&amp;thetype=%A7%BA%CB%B9%E8%C7%C2%A7%D2%B9"/>
    <hyperlink ref="E284" r:id="rId277" display="http://hfo63.cfo.in.th/CheckDataDtl.aspx?orgid=05732&amp;balance=%A7%BA%B4%D8%C5%3Cbr/%3E%A7%BA%CA%D1%C1%BE%D1%B9%B8%EC%A1%D1%B9&amp;month=4&amp;year=2020&amp;thetype=%A7%BA%CB%B9%E8%C7%C2%A7%D2%B9"/>
    <hyperlink ref="E285" r:id="rId278" display="http://hfo63.cfo.in.th/CheckDataDtl.aspx?orgid=05732&amp;balance=%A7%BA%B4%D8%C5%3Cbr/%3E%A7%BA%CA%D1%C1%BE%D1%B9%B8%EC%A1%D1%B9&amp;month=4&amp;year=2020&amp;thetype=%A7%BA%CB%B9%E8%C7%C2%A7%D2%B9"/>
    <hyperlink ref="E286" r:id="rId279" display="http://hfo63.cfo.in.th/CheckDataDtl.aspx?orgid=05733&amp;balance=%A7%BA%B4%D8%C5%3Cbr/%3E%A7%BA%CA%D1%C1%BE%D1%B9%B8%EC%A1%D1%B9&amp;month=4&amp;year=2020&amp;thetype=%A7%BA%CB%B9%E8%C7%C2%A7%D2%B9"/>
    <hyperlink ref="E287" r:id="rId280" display="http://hfo63.cfo.in.th/CheckDataDtl.aspx?orgid=05733&amp;balance=%A7%BA%B4%D8%C5%3Cbr/%3E%A7%BA%CA%D1%C1%BE%D1%B9%B8%EC%A1%D1%B9&amp;month=4&amp;year=2020&amp;thetype=%A7%BA%CB%B9%E8%C7%C2%A7%D2%B9"/>
    <hyperlink ref="E288" r:id="rId281" display="http://hfo63.cfo.in.th/CheckDataDtl.aspx?orgid=05734&amp;balance=%A7%BA%B4%D8%C5%3Cbr/%3E%A7%BA%CA%D1%C1%BE%D1%B9%B8%EC%A1%D1%B9&amp;month=4&amp;year=2020&amp;thetype=%A7%BA%CB%B9%E8%C7%C2%A7%D2%B9"/>
    <hyperlink ref="E289" r:id="rId282" display="http://hfo63.cfo.in.th/CheckDataDtl.aspx?orgid=05734&amp;balance=%A7%BA%B4%D8%C5%3Cbr/%3E%A7%BA%CA%D1%C1%BE%D1%B9%B8%EC%A1%D1%B9&amp;month=4&amp;year=2020&amp;thetype=%A7%BA%CB%B9%E8%C7%C2%A7%D2%B9"/>
    <hyperlink ref="E290" r:id="rId283" display="http://hfo63.cfo.in.th/CheckDataDtl.aspx?orgid=05735&amp;balance=%A7%BA%B4%D8%C5%3Cbr/%3E%A7%BA%CA%D1%C1%BE%D1%B9%B8%EC%A1%D1%B9&amp;month=4&amp;year=2020&amp;thetype=%A7%BA%CB%B9%E8%C7%C2%A7%D2%B9"/>
    <hyperlink ref="E291" r:id="rId284" display="http://hfo63.cfo.in.th/CheckDataDtl.aspx?orgid=05735&amp;balance=%A7%BA%B4%D8%C5%3Cbr/%3E%A7%BA%CA%D1%C1%BE%D1%B9%B8%EC%A1%D1%B9&amp;month=4&amp;year=2020&amp;thetype=%A7%BA%CB%B9%E8%C7%C2%A7%D2%B9"/>
    <hyperlink ref="E292" r:id="rId285" display="http://hfo63.cfo.in.th/CheckDataDtl.aspx?orgid=05736&amp;balance=%A7%BA%B4%D8%C5%3Cbr/%3E%A7%BA%CA%D1%C1%BE%D1%B9%B8%EC%A1%D1%B9&amp;month=4&amp;year=2020&amp;thetype=%A7%BA%CB%B9%E8%C7%C2%A7%D2%B9"/>
    <hyperlink ref="E293" r:id="rId286" display="http://hfo63.cfo.in.th/CheckDataDtl.aspx?orgid=05736&amp;balance=%A7%BA%B4%D8%C5%3Cbr/%3E%A7%BA%CA%D1%C1%BE%D1%B9%B8%EC%A1%D1%B9&amp;month=4&amp;year=2020&amp;thetype=%A7%BA%CB%B9%E8%C7%C2%A7%D2%B9"/>
    <hyperlink ref="E294" r:id="rId287" display="http://hfo63.cfo.in.th/CheckDataDtl.aspx?orgid=05737&amp;balance=%A7%BA%B4%D8%C5%3Cbr/%3E%A7%BA%CA%D1%C1%BE%D1%B9%B8%EC%A1%D1%B9&amp;month=4&amp;year=2020&amp;thetype=%A7%BA%CB%B9%E8%C7%C2%A7%D2%B9"/>
    <hyperlink ref="E295" r:id="rId288" display="http://hfo63.cfo.in.th/CheckDataDtl.aspx?orgid=05737&amp;balance=%A7%BA%B4%D8%C5%3Cbr/%3E%A7%BA%CA%D1%C1%BE%D1%B9%B8%EC%A1%D1%B9&amp;month=4&amp;year=2020&amp;thetype=%A7%BA%CB%B9%E8%C7%C2%A7%D2%B9"/>
    <hyperlink ref="E296" r:id="rId289" display="http://hfo63.cfo.in.th/CheckDataDtl.aspx?orgid=05738&amp;balance=%A7%BA%B4%D8%C5%3Cbr/%3E%A7%BA%CA%D1%C1%BE%D1%B9%B8%EC%A1%D1%B9&amp;month=4&amp;year=2020&amp;thetype=%A7%BA%CB%B9%E8%C7%C2%A7%D2%B9"/>
    <hyperlink ref="E297" r:id="rId290" display="http://hfo63.cfo.in.th/CheckDataDtl.aspx?orgid=05738&amp;balance=%A7%BA%B4%D8%C5%3Cbr/%3E%A7%BA%CA%D1%C1%BE%D1%B9%B8%EC%A1%D1%B9&amp;month=4&amp;year=2020&amp;thetype=%A7%BA%CB%B9%E8%C7%C2%A7%D2%B9"/>
    <hyperlink ref="E298" r:id="rId291" display="http://hfo63.cfo.in.th/CheckDataDtl.aspx?orgid=05739&amp;balance=%A7%BA%B4%D8%C5%3Cbr/%3E%A7%BA%CA%D1%C1%BE%D1%B9%B8%EC%A1%D1%B9&amp;month=4&amp;year=2020&amp;thetype=%A7%BA%CB%B9%E8%C7%C2%A7%D2%B9"/>
    <hyperlink ref="E299" r:id="rId292" display="http://hfo63.cfo.in.th/CheckDataDtl.aspx?orgid=05739&amp;balance=%A7%BA%B4%D8%C5%3Cbr/%3E%A7%BA%CA%D1%C1%BE%D1%B9%B8%EC%A1%D1%B9&amp;month=4&amp;year=2020&amp;thetype=%A7%BA%CB%B9%E8%C7%C2%A7%D2%B9"/>
    <hyperlink ref="E300" r:id="rId293" display="http://hfo63.cfo.in.th/CheckDataDtl.aspx?orgid=0650&amp;balance=%A7%BA%B4%D8%C5%3Cbr/%3E%A7%BA%CA%D1%C1%BE%D1%B9%B8%EC%A1%D1%B9&amp;month=4&amp;year=2020&amp;thetype=%A7%BA%CB%B9%E8%C7%C2%A7%D2%B9"/>
    <hyperlink ref="E301" r:id="rId294" display="http://hfo63.cfo.in.th/CheckDataDtl.aspx?orgid=0650&amp;balance=%A7%BA%B4%D8%C5%3Cbr/%3E%A7%BA%CA%D1%C1%BE%D1%B9%B8%EC%A1%D1%B9&amp;month=4&amp;year=2020&amp;thetype=%A7%BA%CB%B9%E8%C7%C2%A7%D2%B9"/>
    <hyperlink ref="E302" r:id="rId295" display="http://hfo63.cfo.in.th/CheckDataDtl.aspx?orgid=10711&amp;balance=%A7%BA%B4%D8%C5%3Cbr/%3E%A7%BA%CA%D1%C1%BE%D1%B9%B8%EC%A1%D1%B9&amp;month=4&amp;year=2020&amp;thetype=%A7%BA%CB%B9%E8%C7%C2%A7%D2%B9"/>
    <hyperlink ref="E303" r:id="rId296" display="http://hfo63.cfo.in.th/CheckDataDtl.aspx?orgid=10711&amp;balance=%A7%BA%B4%D8%C5%3Cbr/%3E%A7%BA%CA%D1%C1%BE%D1%B9%B8%EC%A1%D1%B9&amp;month=4&amp;year=2020&amp;thetype=%A7%BA%CB%B9%E8%C7%C2%A7%D2%B9"/>
    <hyperlink ref="E304" r:id="rId297" display="http://hfo63.cfo.in.th/CheckDataDtl.aspx?orgid=11104&amp;balance=%A7%BA%B4%D8%C5%3Cbr/%3E%A7%BA%CA%D1%C1%BE%D1%B9%B8%EC%A1%D1%B9&amp;month=4&amp;year=2020&amp;thetype=%A7%BA%CB%B9%E8%C7%C2%A7%D2%B9"/>
    <hyperlink ref="E305" r:id="rId298" display="http://hfo63.cfo.in.th/CheckDataDtl.aspx?orgid=11104&amp;balance=%A7%BA%B4%D8%C5%3Cbr/%3E%A7%BA%CA%D1%C1%BE%D1%B9%B8%EC%A1%D1%B9&amp;month=4&amp;year=2020&amp;thetype=%A7%BA%CB%B9%E8%C7%C2%A7%D2%B9"/>
    <hyperlink ref="E306" r:id="rId299" display="http://hfo63.cfo.in.th/CheckDataDtl.aspx?orgid=11105&amp;balance=%A7%BA%B4%D8%C5%3Cbr/%3E%A7%BA%CA%D1%C1%BE%D1%B9%B8%EC%A1%D1%B9&amp;month=4&amp;year=2020&amp;thetype=%A7%BA%CB%B9%E8%C7%C2%A7%D2%B9"/>
    <hyperlink ref="E307" r:id="rId300" display="http://hfo63.cfo.in.th/CheckDataDtl.aspx?orgid=11105&amp;balance=%A7%BA%B4%D8%C5%3Cbr/%3E%A7%BA%CA%D1%C1%BE%D1%B9%B8%EC%A1%D1%B9&amp;month=4&amp;year=2020&amp;thetype=%A7%BA%CB%B9%E8%C7%C2%A7%D2%B9"/>
    <hyperlink ref="E308" r:id="rId301" display="http://hfo63.cfo.in.th/CheckDataDtl.aspx?orgid=11106&amp;balance=%A7%BA%B4%D8%C5%3Cbr/%3E%A7%BA%CA%D1%C1%BE%D1%B9%B8%EC%A1%D1%B9&amp;month=4&amp;year=2020&amp;thetype=%A7%BA%CB%B9%E8%C7%C2%A7%D2%B9"/>
    <hyperlink ref="E309" r:id="rId302" display="http://hfo63.cfo.in.th/CheckDataDtl.aspx?orgid=11106&amp;balance=%A7%BA%B4%D8%C5%3Cbr/%3E%A7%BA%CA%D1%C1%BE%D1%B9%B8%EC%A1%D1%B9&amp;month=4&amp;year=2020&amp;thetype=%A7%BA%CB%B9%E8%C7%C2%A7%D2%B9"/>
    <hyperlink ref="E310" r:id="rId303" display="http://hfo63.cfo.in.th/CheckDataDtl.aspx?orgid=11107&amp;balance=%A7%BA%B4%D8%C5%3Cbr/%3E%A7%BA%CA%D1%C1%BE%D1%B9%B8%EC%A1%D1%B9&amp;month=4&amp;year=2020&amp;thetype=%A7%BA%CB%B9%E8%C7%C2%A7%D2%B9"/>
    <hyperlink ref="E311" r:id="rId304" display="http://hfo63.cfo.in.th/CheckDataDtl.aspx?orgid=11107&amp;balance=%A7%BA%B4%D8%C5%3Cbr/%3E%A7%BA%CA%D1%C1%BE%D1%B9%B8%EC%A1%D1%B9&amp;month=4&amp;year=2020&amp;thetype=%A7%BA%CB%B9%E8%C7%C2%A7%D2%B9"/>
    <hyperlink ref="E312" r:id="rId305" display="http://hfo63.cfo.in.th/CheckDataDtl.aspx?orgid=11108&amp;balance=%A7%BA%B4%D8%C5%3Cbr/%3E%A7%BA%CA%D1%C1%BE%D1%B9%B8%EC%A1%D1%B9&amp;month=4&amp;year=2020&amp;thetype=%A7%BA%CB%B9%E8%C7%C2%A7%D2%B9"/>
    <hyperlink ref="E313" r:id="rId306" display="http://hfo63.cfo.in.th/CheckDataDtl.aspx?orgid=11108&amp;balance=%A7%BA%B4%D8%C5%3Cbr/%3E%A7%BA%CA%D1%C1%BE%D1%B9%B8%EC%A1%D1%B9&amp;month=4&amp;year=2020&amp;thetype=%A7%BA%CB%B9%E8%C7%C2%A7%D2%B9"/>
    <hyperlink ref="E314" r:id="rId307" display="http://hfo63.cfo.in.th/CheckDataDtl.aspx?orgid=11109&amp;balance=%A7%BA%B4%D8%C5%3Cbr/%3E%A7%BA%CA%D1%C1%BE%D1%B9%B8%EC%A1%D1%B9&amp;month=4&amp;year=2020&amp;thetype=%A7%BA%CB%B9%E8%C7%C2%A7%D2%B9"/>
    <hyperlink ref="E315" r:id="rId308" display="http://hfo63.cfo.in.th/CheckDataDtl.aspx?orgid=11109&amp;balance=%A7%BA%B4%D8%C5%3Cbr/%3E%A7%BA%CA%D1%C1%BE%D1%B9%B8%EC%A1%D1%B9&amp;month=4&amp;year=2020&amp;thetype=%A7%BA%CB%B9%E8%C7%C2%A7%D2%B9"/>
    <hyperlink ref="E316" r:id="rId309" display="http://hfo63.cfo.in.th/CheckDataDtl.aspx?orgid=11110&amp;balance=%A7%BA%B4%D8%C5%3Cbr/%3E%A7%BA%CA%D1%C1%BE%D1%B9%B8%EC%A1%D1%B9&amp;month=4&amp;year=2020&amp;thetype=%A7%BA%CB%B9%E8%C7%C2%A7%D2%B9"/>
    <hyperlink ref="E317" r:id="rId310" display="http://hfo63.cfo.in.th/CheckDataDtl.aspx?orgid=11110&amp;balance=%A7%BA%B4%D8%C5%3Cbr/%3E%A7%BA%CA%D1%C1%BE%D1%B9%B8%EC%A1%D1%B9&amp;month=4&amp;year=2020&amp;thetype=%A7%BA%CB%B9%E8%C7%C2%A7%D2%B9"/>
    <hyperlink ref="E318" r:id="rId311" display="http://hfo63.cfo.in.th/CheckDataDtl.aspx?orgid=11111&amp;balance=%A7%BA%B4%D8%C5%3Cbr/%3E%A7%BA%CA%D1%C1%BE%D1%B9%B8%EC%A1%D1%B9&amp;month=4&amp;year=2020&amp;thetype=%A7%BA%CB%B9%E8%C7%C2%A7%D2%B9"/>
    <hyperlink ref="E319" r:id="rId312" display="http://hfo63.cfo.in.th/CheckDataDtl.aspx?orgid=11111&amp;balance=%A7%BA%B4%D8%C5%3Cbr/%3E%A7%BA%CA%D1%C1%BE%D1%B9%B8%EC%A1%D1%B9&amp;month=4&amp;year=2020&amp;thetype=%A7%BA%CB%B9%E8%C7%C2%A7%D2%B9"/>
    <hyperlink ref="E320" r:id="rId313" display="http://hfo63.cfo.in.th/CheckDataDtl.aspx?orgid=11112&amp;balance=%A7%BA%B4%D8%C5%3Cbr/%3E%A7%BA%CA%D1%C1%BE%D1%B9%B8%EC%A1%D1%B9&amp;month=4&amp;year=2020&amp;thetype=%A7%BA%CB%B9%E8%C7%C2%A7%D2%B9"/>
    <hyperlink ref="E321" r:id="rId314" display="http://hfo63.cfo.in.th/CheckDataDtl.aspx?orgid=11112&amp;balance=%A7%BA%B4%D8%C5%3Cbr/%3E%A7%BA%CA%D1%C1%BE%D1%B9%B8%EC%A1%D1%B9&amp;month=4&amp;year=2020&amp;thetype=%A7%BA%CB%B9%E8%C7%C2%A7%D2%B9"/>
    <hyperlink ref="E322" r:id="rId315" display="http://hfo63.cfo.in.th/CheckDataDtl.aspx?orgid=11451&amp;balance=%A7%BA%B4%D8%C5%3Cbr/%3E%A7%BA%CA%D1%C1%BE%D1%B9%B8%EC%A1%D1%B9&amp;month=4&amp;year=2020&amp;thetype=%A7%BA%CB%B9%E8%C7%C2%A7%D2%B9"/>
    <hyperlink ref="E323" r:id="rId316" display="http://hfo63.cfo.in.th/CheckDataDtl.aspx?orgid=11451&amp;balance=%A7%BA%B4%D8%C5%3Cbr/%3E%A7%BA%CA%D1%C1%BE%D1%B9%B8%EC%A1%D1%B9&amp;month=4&amp;year=2020&amp;thetype=%A7%BA%CB%B9%E8%C7%C2%A7%D2%B9"/>
    <hyperlink ref="E324" r:id="rId317" display="http://hfo63.cfo.in.th/CheckDataDtl.aspx?orgid=11873&amp;balance=%A7%BA%B4%D8%C5%3Cbr/%3E%A7%BA%CA%D1%C1%BE%D1%B9%B8%EC%A1%D1%B9&amp;month=4&amp;year=2020&amp;thetype=%A7%BA%CB%B9%E8%C7%C2%A7%D2%B9"/>
    <hyperlink ref="E325" r:id="rId318" display="http://hfo63.cfo.in.th/CheckDataDtl.aspx?orgid=11873&amp;balance=%A7%BA%B4%D8%C5%3Cbr/%3E%A7%BA%CA%D1%C1%BE%D1%B9%B8%EC%A1%D1%B9&amp;month=4&amp;year=2020&amp;thetype=%A7%BA%CB%B9%E8%C7%C2%A7%D2%B9"/>
    <hyperlink ref="E326" r:id="rId319" display="http://hfo63.cfo.in.th/CheckDataDtl.aspx?orgid=13979&amp;balance=%A7%BA%B4%D8%C5%3Cbr/%3E%A7%BA%CA%D1%C1%BE%D1%B9%B8%EC%A1%D1%B9&amp;month=4&amp;year=2020&amp;thetype=%A7%BA%CB%B9%E8%C7%C2%A7%D2%B9"/>
    <hyperlink ref="E327" r:id="rId320" display="http://hfo63.cfo.in.th/CheckDataDtl.aspx?orgid=13979&amp;balance=%A7%BA%B4%D8%C5%3Cbr/%3E%A7%BA%CA%D1%C1%BE%D1%B9%B8%EC%A1%D1%B9&amp;month=4&amp;year=2020&amp;thetype=%A7%BA%CB%B9%E8%C7%C2%A7%D2%B9"/>
    <hyperlink ref="E328" r:id="rId321" display="http://hfo63.cfo.in.th/CheckDataDtl.aspx?orgid=13980&amp;balance=%A7%BA%B4%D8%C5%3Cbr/%3E%A7%BA%CA%D1%C1%BE%D1%B9%B8%EC%A1%D1%B9&amp;month=4&amp;year=2020&amp;thetype=%A7%BA%CB%B9%E8%C7%C2%A7%D2%B9"/>
    <hyperlink ref="E329" r:id="rId322" display="http://hfo63.cfo.in.th/CheckDataDtl.aspx?orgid=13980&amp;balance=%A7%BA%B4%D8%C5%3Cbr/%3E%A7%BA%CA%D1%C1%BE%D1%B9%B8%EC%A1%D1%B9&amp;month=4&amp;year=2020&amp;thetype=%A7%BA%CB%B9%E8%C7%C2%A7%D2%B9"/>
    <hyperlink ref="E330" r:id="rId323" display="http://hfo63.cfo.in.th/CheckDataDtl.aspx?orgid=13981&amp;balance=%A7%BA%B4%D8%C5%3Cbr/%3E%A7%BA%CA%D1%C1%BE%D1%B9%B8%EC%A1%D1%B9&amp;month=4&amp;year=2020&amp;thetype=%A7%BA%CB%B9%E8%C7%C2%A7%D2%B9"/>
    <hyperlink ref="E331" r:id="rId324" display="http://hfo63.cfo.in.th/CheckDataDtl.aspx?orgid=13981&amp;balance=%A7%BA%B4%D8%C5%3Cbr/%3E%A7%BA%CA%D1%C1%BE%D1%B9%B8%EC%A1%D1%B9&amp;month=4&amp;year=2020&amp;thetype=%A7%BA%CB%B9%E8%C7%C2%A7%D2%B9"/>
    <hyperlink ref="E332" r:id="rId325" display="http://hfo63.cfo.in.th/CheckDataDtl.aspx?orgid=13982&amp;balance=%A7%BA%B4%D8%C5%3Cbr/%3E%A7%BA%CA%D1%C1%BE%D1%B9%B8%EC%A1%D1%B9&amp;month=4&amp;year=2020&amp;thetype=%A7%BA%CB%B9%E8%C7%C2%A7%D2%B9"/>
    <hyperlink ref="E333" r:id="rId326" display="http://hfo63.cfo.in.th/CheckDataDtl.aspx?orgid=13982&amp;balance=%A7%BA%B4%D8%C5%3Cbr/%3E%A7%BA%CA%D1%C1%BE%D1%B9%B8%EC%A1%D1%B9&amp;month=4&amp;year=2020&amp;thetype=%A7%BA%CB%B9%E8%C7%C2%A7%D2%B9"/>
    <hyperlink ref="E334" r:id="rId327" display="http://hfo63.cfo.in.th/CheckDataDtl.aspx?orgid=13983&amp;balance=%A7%BA%B4%D8%C5%3Cbr/%3E%A7%BA%CA%D1%C1%BE%D1%B9%B8%EC%A1%D1%B9&amp;month=4&amp;year=2020&amp;thetype=%A7%BA%CB%B9%E8%C7%C2%A7%D2%B9"/>
    <hyperlink ref="E335" r:id="rId328" display="http://hfo63.cfo.in.th/CheckDataDtl.aspx?orgid=13983&amp;balance=%A7%BA%B4%D8%C5%3Cbr/%3E%A7%BA%CA%D1%C1%BE%D1%B9%B8%EC%A1%D1%B9&amp;month=4&amp;year=2020&amp;thetype=%A7%BA%CB%B9%E8%C7%C2%A7%D2%B9"/>
    <hyperlink ref="E336" r:id="rId329" display="http://hfo63.cfo.in.th/CheckDataDtl.aspx?orgid=14277&amp;balance=%A7%BA%B4%D8%C5%3Cbr/%3E%A7%BA%CA%D1%C1%BE%D1%B9%B8%EC%A1%D1%B9&amp;month=4&amp;year=2020&amp;thetype=%A7%BA%CB%B9%E8%C7%C2%A7%D2%B9"/>
    <hyperlink ref="E337" r:id="rId330" display="http://hfo63.cfo.in.th/CheckDataDtl.aspx?orgid=14277&amp;balance=%A7%BA%B4%D8%C5%3Cbr/%3E%A7%BA%CA%D1%C1%BE%D1%B9%B8%EC%A1%D1%B9&amp;month=4&amp;year=2020&amp;thetype=%A7%BA%CB%B9%E8%C7%C2%A7%D2%B9"/>
    <hyperlink ref="E338" r:id="rId331" display="http://hfo63.cfo.in.th/CheckDataDtl.aspx?orgid=14278&amp;balance=%A7%BA%B4%D8%C5%3Cbr/%3E%A7%BA%CA%D1%C1%BE%D1%B9%B8%EC%A1%D1%B9&amp;month=4&amp;year=2020&amp;thetype=%A7%BA%CB%B9%E8%C7%C2%A7%D2%B9"/>
    <hyperlink ref="E339" r:id="rId332" display="http://hfo63.cfo.in.th/CheckDataDtl.aspx?orgid=14278&amp;balance=%A7%BA%B4%D8%C5%3Cbr/%3E%A7%BA%CA%D1%C1%BE%D1%B9%B8%EC%A1%D1%B9&amp;month=4&amp;year=2020&amp;thetype=%A7%BA%CB%B9%E8%C7%C2%A7%D2%B9"/>
    <hyperlink ref="E340" r:id="rId333" display="http://hfo63.cfo.in.th/CheckDataDtl.aspx?orgid=23137&amp;balance=%A7%BA%B4%D8%C5%3Cbr/%3E%A7%BA%CA%D1%C1%BE%D1%B9%B8%EC%A1%D1%B9&amp;month=4&amp;year=2020&amp;thetype=%A7%BA%CB%B9%E8%C7%C2%A7%D2%B9"/>
    <hyperlink ref="E341" r:id="rId334" display="http://hfo63.cfo.in.th/CheckDataDtl.aspx?orgid=23137&amp;balance=%A7%BA%B4%D8%C5%3Cbr/%3E%A7%BA%CA%D1%C1%BE%D1%B9%B8%EC%A1%D1%B9&amp;month=4&amp;year=2020&amp;thetype=%A7%BA%CB%B9%E8%C7%C2%A7%D2%B9"/>
    <hyperlink ref="E342" r:id="rId335" display="http://hfo63.cfo.in.th/CheckDataDtl.aspx?orgid=24724&amp;balance=%A7%BA%B4%D8%C5%3Cbr/%3E%A7%BA%CA%D1%C1%BE%D1%B9%B8%EC%A1%D1%B9&amp;month=4&amp;year=2020&amp;thetype=%A7%BA%CB%B9%E8%C7%C2%A7%D2%B9"/>
    <hyperlink ref="E343" r:id="rId336" display="http://hfo63.cfo.in.th/CheckDataDtl.aspx?orgid=24724&amp;balance=%A7%BA%B4%D8%C5%3Cbr/%3E%A7%BA%CA%D1%C1%BE%D1%B9%B8%EC%A1%D1%B9&amp;month=4&amp;year=2020&amp;thetype=%A7%BA%CB%B9%E8%C7%C2%A7%D2%B9"/>
    <hyperlink ref="E344" r:id="rId337" display="http://hfo63.cfo.in.th/CheckDataDtl.aspx?orgid=40840&amp;balance=%A7%BA%B4%D8%C5%3Cbr/%3E%A7%BA%CA%D1%C1%BE%D1%B9%B8%EC%A1%D1%B9&amp;month=4&amp;year=2020&amp;thetype=%A7%BA%CB%B9%E8%C7%C2%A7%D2%B9"/>
    <hyperlink ref="E345" r:id="rId338" display="http://hfo63.cfo.in.th/CheckDataDtl.aspx?orgid=40840&amp;balance=%A7%BA%B4%D8%C5%3Cbr/%3E%A7%BA%CA%D1%C1%BE%D1%B9%B8%EC%A1%D1%B9&amp;month=4&amp;year=2020&amp;thetype=%A7%BA%CB%B9%E8%C7%C2%A7%D2%B9"/>
    <hyperlink ref="E346" r:id="rId339" display="http://hfo63.cfo.in.th/CheckDataDtl.aspx?orgid=00431&amp;balance=&amp;month=4&amp;year=2020&amp;thetype=%A7%BA%CB%B9%E8%C7%C2%A7%D2%B9"/>
    <hyperlink ref="E347" r:id="rId340" display="http://hfo63.cfo.in.th/CheckDataDtl.aspx?orgid=00432&amp;balance=&amp;month=4&amp;year=2020&amp;thetype=%A7%BA%CB%B9%E8%C7%C2%A7%D2%B9"/>
    <hyperlink ref="E348" r:id="rId341" display="http://hfo63.cfo.in.th/CheckDataDtl.aspx?orgid=00434&amp;balance=&amp;month=4&amp;year=2020&amp;thetype=%A7%BA%CB%B9%E8%C7%C2%A7%D2%B9"/>
    <hyperlink ref="E349" r:id="rId342" display="http://hfo63.cfo.in.th/CheckDataDtl.aspx?orgid=00437&amp;balance=&amp;month=4&amp;year=2020&amp;thetype=%A7%BA%CB%B9%E8%C7%C2%A7%D2%B9"/>
    <hyperlink ref="E350" r:id="rId343" display="http://hfo63.cfo.in.th/CheckDataDtl.aspx?orgid=00438&amp;balance=%A7%BA%B4%D8%C5%3Cbr/%3E%A7%BA%CA%D1%C1%BE%D1%B9%B8%EC%A1%D1%B9&amp;month=4&amp;year=2020&amp;thetype=%A7%BA%CB%B9%E8%C7%C2%A7%D2%B9"/>
    <hyperlink ref="E351" r:id="rId344" display="http://hfo63.cfo.in.th/CheckDataDtl.aspx?orgid=00438&amp;balance=%A7%BA%B4%D8%C5%3Cbr/%3E%A7%BA%CA%D1%C1%BE%D1%B9%B8%EC%A1%D1%B9&amp;month=4&amp;year=2020&amp;thetype=%A7%BA%CB%B9%E8%C7%C2%A7%D2%B9"/>
    <hyperlink ref="E352" r:id="rId345" display="http://hfo63.cfo.in.th/CheckDataDtl.aspx?orgid=00439&amp;balance=&amp;month=4&amp;year=2020&amp;thetype=%A7%BA%CB%B9%E8%C7%C2%A7%D2%B9"/>
    <hyperlink ref="E353" r:id="rId346" display="http://hfo63.cfo.in.th/CheckDataDtl.aspx?orgid=00440&amp;balance=%A7%BA%B4%D8%C5%3Cbr/%3E%A7%BA%CA%D1%C1%BE%D1%B9%B8%EC%A1%D1%B9&amp;month=4&amp;year=2020&amp;thetype=%A7%BA%CB%B9%E8%C7%C2%A7%D2%B9"/>
    <hyperlink ref="E354" r:id="rId347" display="http://hfo63.cfo.in.th/CheckDataDtl.aspx?orgid=00440&amp;balance=%A7%BA%B4%D8%C5%3Cbr/%3E%A7%BA%CA%D1%C1%BE%D1%B9%B8%EC%A1%D1%B9&amp;month=4&amp;year=2020&amp;thetype=%A7%BA%CB%B9%E8%C7%C2%A7%D2%B9"/>
    <hyperlink ref="E355" r:id="rId348" display="http://hfo63.cfo.in.th/CheckDataDtl.aspx?orgid=00441&amp;balance=%A7%BA%B4%D8%C5%3Cbr/%3E%A7%BA%CA%D1%C1%BE%D1%B9%B8%EC%A1%D1%B9&amp;month=4&amp;year=2020&amp;thetype=%A7%BA%CB%B9%E8%C7%C2%A7%D2%B9"/>
    <hyperlink ref="E356" r:id="rId349" display="http://hfo63.cfo.in.th/CheckDataDtl.aspx?orgid=00441&amp;balance=%A7%BA%B4%D8%C5%3Cbr/%3E%A7%BA%CA%D1%C1%BE%D1%B9%B8%EC%A1%D1%B9&amp;month=4&amp;year=2020&amp;thetype=%A7%BA%CB%B9%E8%C7%C2%A7%D2%B9"/>
    <hyperlink ref="E357" r:id="rId350" display="http://hfo63.cfo.in.th/CheckDataDtl.aspx?orgid=04809&amp;balance=%A7%BA%B4%D8%C5%3Cbr/%3E%A7%BA%CA%D1%C1%BE%D1%B9%B8%EC%A1%D1%B9&amp;month=4&amp;year=2020&amp;thetype=%A7%BA%CB%B9%E8%C7%C2%A7%D2%B9"/>
    <hyperlink ref="E358" r:id="rId351" display="http://hfo63.cfo.in.th/CheckDataDtl.aspx?orgid=04809&amp;balance=%A7%BA%B4%D8%C5%3Cbr/%3E%A7%BA%CA%D1%C1%BE%D1%B9%B8%EC%A1%D1%B9&amp;month=4&amp;year=2020&amp;thetype=%A7%BA%CB%B9%E8%C7%C2%A7%D2%B9"/>
    <hyperlink ref="E359" r:id="rId352" display="http://hfo63.cfo.in.th/CheckDataDtl.aspx?orgid=04810&amp;balance=%A7%BA%B4%D8%C5%3Cbr/%3E%A7%BA%CA%D1%C1%BE%D1%B9%B8%EC%A1%D1%B9&amp;month=4&amp;year=2020&amp;thetype=%A7%BA%CB%B9%E8%C7%C2%A7%D2%B9"/>
    <hyperlink ref="E360" r:id="rId353" display="http://hfo63.cfo.in.th/CheckDataDtl.aspx?orgid=04810&amp;balance=%A7%BA%B4%D8%C5%3Cbr/%3E%A7%BA%CA%D1%C1%BE%D1%B9%B8%EC%A1%D1%B9&amp;month=4&amp;year=2020&amp;thetype=%A7%BA%CB%B9%E8%C7%C2%A7%D2%B9"/>
    <hyperlink ref="E361" r:id="rId354" display="http://hfo63.cfo.in.th/CheckDataDtl.aspx?orgid=04811&amp;balance=%A7%BA%B4%D8%C5%3Cbr/%3E%A7%BA%CA%D1%C1%BE%D1%B9%B8%EC%A1%D1%B9&amp;month=4&amp;year=2020&amp;thetype=%A7%BA%CB%B9%E8%C7%C2%A7%D2%B9"/>
    <hyperlink ref="E362" r:id="rId355" display="http://hfo63.cfo.in.th/CheckDataDtl.aspx?orgid=04811&amp;balance=%A7%BA%B4%D8%C5%3Cbr/%3E%A7%BA%CA%D1%C1%BE%D1%B9%B8%EC%A1%D1%B9&amp;month=4&amp;year=2020&amp;thetype=%A7%BA%CB%B9%E8%C7%C2%A7%D2%B9"/>
    <hyperlink ref="E363" r:id="rId356" display="http://hfo63.cfo.in.th/CheckDataDtl.aspx?orgid=04812&amp;balance=%A7%BA%B4%D8%C5%3Cbr/%3E%A7%BA%CA%D1%C1%BE%D1%B9%B8%EC%A1%D1%B9&amp;month=4&amp;year=2020&amp;thetype=%A7%BA%CB%B9%E8%C7%C2%A7%D2%B9"/>
    <hyperlink ref="E364" r:id="rId357" display="http://hfo63.cfo.in.th/CheckDataDtl.aspx?orgid=04812&amp;balance=%A7%BA%B4%D8%C5%3Cbr/%3E%A7%BA%CA%D1%C1%BE%D1%B9%B8%EC%A1%D1%B9&amp;month=4&amp;year=2020&amp;thetype=%A7%BA%CB%B9%E8%C7%C2%A7%D2%B9"/>
    <hyperlink ref="E365" r:id="rId358" display="http://hfo63.cfo.in.th/CheckDataDtl.aspx?orgid=04813&amp;balance=%A7%BA%B4%D8%C5%3Cbr/%3E%A7%BA%CA%D1%C1%BE%D1%B9%B8%EC%A1%D1%B9&amp;month=4&amp;year=2020&amp;thetype=%A7%BA%CB%B9%E8%C7%C2%A7%D2%B9"/>
    <hyperlink ref="E366" r:id="rId359" display="http://hfo63.cfo.in.th/CheckDataDtl.aspx?orgid=04813&amp;balance=%A7%BA%B4%D8%C5%3Cbr/%3E%A7%BA%CA%D1%C1%BE%D1%B9%B8%EC%A1%D1%B9&amp;month=4&amp;year=2020&amp;thetype=%A7%BA%CB%B9%E8%C7%C2%A7%D2%B9"/>
    <hyperlink ref="E367" r:id="rId360" display="http://hfo63.cfo.in.th/CheckDataDtl.aspx?orgid=04814&amp;balance=%A7%BA%B4%D8%C5%3Cbr/%3E%A7%BA%CA%D1%C1%BE%D1%B9%B8%EC%A1%D1%B9&amp;month=4&amp;year=2020&amp;thetype=%A7%BA%CB%B9%E8%C7%C2%A7%D2%B9"/>
    <hyperlink ref="E368" r:id="rId361" display="http://hfo63.cfo.in.th/CheckDataDtl.aspx?orgid=04814&amp;balance=%A7%BA%B4%D8%C5%3Cbr/%3E%A7%BA%CA%D1%C1%BE%D1%B9%B8%EC%A1%D1%B9&amp;month=4&amp;year=2020&amp;thetype=%A7%BA%CB%B9%E8%C7%C2%A7%D2%B9"/>
    <hyperlink ref="E369" r:id="rId362" display="http://hfo63.cfo.in.th/CheckDataDtl.aspx?orgid=04815&amp;balance=%A7%BA%B4%D8%C5%3Cbr/%3E%A7%BA%CA%D1%C1%BE%D1%B9%B8%EC%A1%D1%B9&amp;month=4&amp;year=2020&amp;thetype=%A7%BA%CB%B9%E8%C7%C2%A7%D2%B9"/>
    <hyperlink ref="E370" r:id="rId363" display="http://hfo63.cfo.in.th/CheckDataDtl.aspx?orgid=04815&amp;balance=%A7%BA%B4%D8%C5%3Cbr/%3E%A7%BA%CA%D1%C1%BE%D1%B9%B8%EC%A1%D1%B9&amp;month=4&amp;year=2020&amp;thetype=%A7%BA%CB%B9%E8%C7%C2%A7%D2%B9"/>
    <hyperlink ref="E371" r:id="rId364" display="http://hfo63.cfo.in.th/CheckDataDtl.aspx?orgid=04816&amp;balance=%A7%BA%B4%D8%C5%3Cbr/%3E%A7%BA%CA%D1%C1%BE%D1%B9%B8%EC%A1%D1%B9&amp;month=4&amp;year=2020&amp;thetype=%A7%BA%CB%B9%E8%C7%C2%A7%D2%B9"/>
    <hyperlink ref="E372" r:id="rId365" display="http://hfo63.cfo.in.th/CheckDataDtl.aspx?orgid=04816&amp;balance=%A7%BA%B4%D8%C5%3Cbr/%3E%A7%BA%CA%D1%C1%BE%D1%B9%B8%EC%A1%D1%B9&amp;month=4&amp;year=2020&amp;thetype=%A7%BA%CB%B9%E8%C7%C2%A7%D2%B9"/>
    <hyperlink ref="E373" r:id="rId366" display="http://hfo63.cfo.in.th/CheckDataDtl.aspx?orgid=04817&amp;balance=%A7%BA%B4%D8%C5%3Cbr/%3E%A7%BA%CA%D1%C1%BE%D1%B9%B8%EC%A1%D1%B9&amp;month=4&amp;year=2020&amp;thetype=%A7%BA%CB%B9%E8%C7%C2%A7%D2%B9"/>
    <hyperlink ref="E374" r:id="rId367" display="http://hfo63.cfo.in.th/CheckDataDtl.aspx?orgid=04817&amp;balance=%A7%BA%B4%D8%C5%3Cbr/%3E%A7%BA%CA%D1%C1%BE%D1%B9%B8%EC%A1%D1%B9&amp;month=4&amp;year=2020&amp;thetype=%A7%BA%CB%B9%E8%C7%C2%A7%D2%B9"/>
    <hyperlink ref="E375" r:id="rId368" display="http://hfo63.cfo.in.th/CheckDataDtl.aspx?orgid=04818&amp;balance=%A7%BA%B4%D8%C5%3Cbr/%3E%A7%BA%CA%D1%C1%BE%D1%B9%B8%EC%A1%D1%B9&amp;month=4&amp;year=2020&amp;thetype=%A7%BA%CB%B9%E8%C7%C2%A7%D2%B9"/>
    <hyperlink ref="E376" r:id="rId369" display="http://hfo63.cfo.in.th/CheckDataDtl.aspx?orgid=04818&amp;balance=%A7%BA%B4%D8%C5%3Cbr/%3E%A7%BA%CA%D1%C1%BE%D1%B9%B8%EC%A1%D1%B9&amp;month=4&amp;year=2020&amp;thetype=%A7%BA%CB%B9%E8%C7%C2%A7%D2%B9"/>
    <hyperlink ref="E377" r:id="rId370" display="http://hfo63.cfo.in.th/CheckDataDtl.aspx?orgid=04820&amp;balance=%A7%BA%B4%D8%C5%3Cbr/%3E%A7%BA%CA%D1%C1%BE%D1%B9%B8%EC%A1%D1%B9&amp;month=4&amp;year=2020&amp;thetype=%A7%BA%CB%B9%E8%C7%C2%A7%D2%B9"/>
    <hyperlink ref="E378" r:id="rId371" display="http://hfo63.cfo.in.th/CheckDataDtl.aspx?orgid=04820&amp;balance=%A7%BA%B4%D8%C5%3Cbr/%3E%A7%BA%CA%D1%C1%BE%D1%B9%B8%EC%A1%D1%B9&amp;month=4&amp;year=2020&amp;thetype=%A7%BA%CB%B9%E8%C7%C2%A7%D2%B9"/>
    <hyperlink ref="E379" r:id="rId372" display="http://hfo63.cfo.in.th/CheckDataDtl.aspx?orgid=04821&amp;balance=%A7%BA%B4%D8%C5%3Cbr/%3E%A7%BA%CA%D1%C1%BE%D1%B9%B8%EC%A1%D1%B9&amp;month=4&amp;year=2020&amp;thetype=%A7%BA%CB%B9%E8%C7%C2%A7%D2%B9"/>
    <hyperlink ref="E380" r:id="rId373" display="http://hfo63.cfo.in.th/CheckDataDtl.aspx?orgid=04821&amp;balance=%A7%BA%B4%D8%C5%3Cbr/%3E%A7%BA%CA%D1%C1%BE%D1%B9%B8%EC%A1%D1%B9&amp;month=4&amp;year=2020&amp;thetype=%A7%BA%CB%B9%E8%C7%C2%A7%D2%B9"/>
    <hyperlink ref="E381" r:id="rId374" display="http://hfo63.cfo.in.th/CheckDataDtl.aspx?orgid=04822&amp;balance=%A7%BA%B4%D8%C5%3Cbr/%3E%A7%BA%CA%D1%C1%BE%D1%B9%B8%EC%A1%D1%B9&amp;month=4&amp;year=2020&amp;thetype=%A7%BA%CB%B9%E8%C7%C2%A7%D2%B9"/>
    <hyperlink ref="E382" r:id="rId375" display="http://hfo63.cfo.in.th/CheckDataDtl.aspx?orgid=04822&amp;balance=%A7%BA%B4%D8%C5%3Cbr/%3E%A7%BA%CA%D1%C1%BE%D1%B9%B8%EC%A1%D1%B9&amp;month=4&amp;year=2020&amp;thetype=%A7%BA%CB%B9%E8%C7%C2%A7%D2%B9"/>
    <hyperlink ref="E383" r:id="rId376" display="http://hfo63.cfo.in.th/CheckDataDtl.aspx?orgid=04823&amp;balance=%A7%BA%B4%D8%C5%3Cbr/%3E%A7%BA%CA%D1%C1%BE%D1%B9%B8%EC%A1%D1%B9&amp;month=4&amp;year=2020&amp;thetype=%A7%BA%CB%B9%E8%C7%C2%A7%D2%B9"/>
    <hyperlink ref="E384" r:id="rId377" display="http://hfo63.cfo.in.th/CheckDataDtl.aspx?orgid=04823&amp;balance=%A7%BA%B4%D8%C5%3Cbr/%3E%A7%BA%CA%D1%C1%BE%D1%B9%B8%EC%A1%D1%B9&amp;month=4&amp;year=2020&amp;thetype=%A7%BA%CB%B9%E8%C7%C2%A7%D2%B9"/>
    <hyperlink ref="E385" r:id="rId378" display="http://hfo63.cfo.in.th/CheckDataDtl.aspx?orgid=04824&amp;balance=%A7%BA%B4%D8%C5%3Cbr/%3E%A7%BA%CA%D1%C1%BE%D1%B9%B8%EC%A1%D1%B9&amp;month=4&amp;year=2020&amp;thetype=%A7%BA%CB%B9%E8%C7%C2%A7%D2%B9"/>
    <hyperlink ref="E386" r:id="rId379" display="http://hfo63.cfo.in.th/CheckDataDtl.aspx?orgid=04824&amp;balance=%A7%BA%B4%D8%C5%3Cbr/%3E%A7%BA%CA%D1%C1%BE%D1%B9%B8%EC%A1%D1%B9&amp;month=4&amp;year=2020&amp;thetype=%A7%BA%CB%B9%E8%C7%C2%A7%D2%B9"/>
    <hyperlink ref="E387" r:id="rId380" display="http://hfo63.cfo.in.th/CheckDataDtl.aspx?orgid=04825&amp;balance=%A7%BA%B4%D8%C5%3Cbr/%3E%A7%BA%CA%D1%C1%BE%D1%B9%B8%EC%A1%D1%B9&amp;month=4&amp;year=2020&amp;thetype=%A7%BA%CB%B9%E8%C7%C2%A7%D2%B9"/>
    <hyperlink ref="E388" r:id="rId381" display="http://hfo63.cfo.in.th/CheckDataDtl.aspx?orgid=04825&amp;balance=%A7%BA%B4%D8%C5%3Cbr/%3E%A7%BA%CA%D1%C1%BE%D1%B9%B8%EC%A1%D1%B9&amp;month=4&amp;year=2020&amp;thetype=%A7%BA%CB%B9%E8%C7%C2%A7%D2%B9"/>
    <hyperlink ref="E389" r:id="rId382" display="http://hfo63.cfo.in.th/CheckDataDtl.aspx?orgid=04826&amp;balance=%A7%BA%B4%D8%C5%3Cbr/%3E%A7%BA%CA%D1%C1%BE%D1%B9%B8%EC%A1%D1%B9&amp;month=4&amp;year=2020&amp;thetype=%A7%BA%CB%B9%E8%C7%C2%A7%D2%B9"/>
    <hyperlink ref="E390" r:id="rId383" display="http://hfo63.cfo.in.th/CheckDataDtl.aspx?orgid=04826&amp;balance=%A7%BA%B4%D8%C5%3Cbr/%3E%A7%BA%CA%D1%C1%BE%D1%B9%B8%EC%A1%D1%B9&amp;month=4&amp;year=2020&amp;thetype=%A7%BA%CB%B9%E8%C7%C2%A7%D2%B9"/>
    <hyperlink ref="E391" r:id="rId384" display="http://hfo63.cfo.in.th/CheckDataDtl.aspx?orgid=04827&amp;balance=%A7%BA%B4%D8%C5%3Cbr/%3E%A7%BA%CA%D1%C1%BE%D1%B9%B8%EC%A1%D1%B9&amp;month=4&amp;year=2020&amp;thetype=%A7%BA%CB%B9%E8%C7%C2%A7%D2%B9"/>
    <hyperlink ref="E392" r:id="rId385" display="http://hfo63.cfo.in.th/CheckDataDtl.aspx?orgid=04827&amp;balance=%A7%BA%B4%D8%C5%3Cbr/%3E%A7%BA%CA%D1%C1%BE%D1%B9%B8%EC%A1%D1%B9&amp;month=4&amp;year=2020&amp;thetype=%A7%BA%CB%B9%E8%C7%C2%A7%D2%B9"/>
    <hyperlink ref="E393" r:id="rId386" display="http://hfo63.cfo.in.th/CheckDataDtl.aspx?orgid=04843&amp;balance=%A7%BA%B4%D8%C5%3Cbr/%3E%A7%BA%CA%D1%C1%BE%D1%B9%B8%EC%A1%D1%B9&amp;month=4&amp;year=2020&amp;thetype=%A7%BA%CB%B9%E8%C7%C2%A7%D2%B9"/>
    <hyperlink ref="E394" r:id="rId387" display="http://hfo63.cfo.in.th/CheckDataDtl.aspx?orgid=04843&amp;balance=%A7%BA%B4%D8%C5%3Cbr/%3E%A7%BA%CA%D1%C1%BE%D1%B9%B8%EC%A1%D1%B9&amp;month=4&amp;year=2020&amp;thetype=%A7%BA%CB%B9%E8%C7%C2%A7%D2%B9"/>
    <hyperlink ref="E395" r:id="rId388" display="http://hfo63.cfo.in.th/CheckDataDtl.aspx?orgid=04844&amp;balance=%A7%BA%B4%D8%C5%3Cbr/%3E%A7%BA%CA%D1%C1%BE%D1%B9%B8%EC%A1%D1%B9&amp;month=4&amp;year=2020&amp;thetype=%A7%BA%CB%B9%E8%C7%C2%A7%D2%B9"/>
    <hyperlink ref="E396" r:id="rId389" display="http://hfo63.cfo.in.th/CheckDataDtl.aspx?orgid=04844&amp;balance=%A7%BA%B4%D8%C5%3Cbr/%3E%A7%BA%CA%D1%C1%BE%D1%B9%B8%EC%A1%D1%B9&amp;month=4&amp;year=2020&amp;thetype=%A7%BA%CB%B9%E8%C7%C2%A7%D2%B9"/>
    <hyperlink ref="E397" r:id="rId390" display="http://hfo63.cfo.in.th/CheckDataDtl.aspx?orgid=04845&amp;balance=%A7%BA%B4%D8%C5%3Cbr/%3E%A7%BA%CA%D1%C1%BE%D1%B9%B8%EC%A1%D1%B9&amp;month=4&amp;year=2020&amp;thetype=%A7%BA%CB%B9%E8%C7%C2%A7%D2%B9"/>
    <hyperlink ref="E398" r:id="rId391" display="http://hfo63.cfo.in.th/CheckDataDtl.aspx?orgid=04845&amp;balance=%A7%BA%B4%D8%C5%3Cbr/%3E%A7%BA%CA%D1%C1%BE%D1%B9%B8%EC%A1%D1%B9&amp;month=4&amp;year=2020&amp;thetype=%A7%BA%CB%B9%E8%C7%C2%A7%D2%B9"/>
    <hyperlink ref="E399" r:id="rId392" display="http://hfo63.cfo.in.th/CheckDataDtl.aspx?orgid=04846&amp;balance=%A7%BA%B4%D8%C5%3Cbr/%3E%A7%BA%CA%D1%C1%BE%D1%B9%B8%EC%A1%D1%B9&amp;month=4&amp;year=2020&amp;thetype=%A7%BA%CB%B9%E8%C7%C2%A7%D2%B9"/>
    <hyperlink ref="E400" r:id="rId393" display="http://hfo63.cfo.in.th/CheckDataDtl.aspx?orgid=04846&amp;balance=%A7%BA%B4%D8%C5%3Cbr/%3E%A7%BA%CA%D1%C1%BE%D1%B9%B8%EC%A1%D1%B9&amp;month=4&amp;year=2020&amp;thetype=%A7%BA%CB%B9%E8%C7%C2%A7%D2%B9"/>
    <hyperlink ref="E401" r:id="rId394" display="http://hfo63.cfo.in.th/CheckDataDtl.aspx?orgid=04847&amp;balance=%A7%BA%B4%D8%C5%3Cbr/%3E%A7%BA%CA%D1%C1%BE%D1%B9%B8%EC%A1%D1%B9&amp;month=4&amp;year=2020&amp;thetype=%A7%BA%CB%B9%E8%C7%C2%A7%D2%B9"/>
    <hyperlink ref="E402" r:id="rId395" display="http://hfo63.cfo.in.th/CheckDataDtl.aspx?orgid=04847&amp;balance=%A7%BA%B4%D8%C5%3Cbr/%3E%A7%BA%CA%D1%C1%BE%D1%B9%B8%EC%A1%D1%B9&amp;month=4&amp;year=2020&amp;thetype=%A7%BA%CB%B9%E8%C7%C2%A7%D2%B9"/>
    <hyperlink ref="E403" r:id="rId396" display="http://hfo63.cfo.in.th/CheckDataDtl.aspx?orgid=04848&amp;balance=%A7%BA%B4%D8%C5%3Cbr/%3E%A7%BA%CA%D1%C1%BE%D1%B9%B8%EC%A1%D1%B9&amp;month=4&amp;year=2020&amp;thetype=%A7%BA%CB%B9%E8%C7%C2%A7%D2%B9"/>
    <hyperlink ref="E404" r:id="rId397" display="http://hfo63.cfo.in.th/CheckDataDtl.aspx?orgid=04848&amp;balance=%A7%BA%B4%D8%C5%3Cbr/%3E%A7%BA%CA%D1%C1%BE%D1%B9%B8%EC%A1%D1%B9&amp;month=4&amp;year=2020&amp;thetype=%A7%BA%CB%B9%E8%C7%C2%A7%D2%B9"/>
    <hyperlink ref="E405" r:id="rId398" display="http://hfo63.cfo.in.th/CheckDataDtl.aspx?orgid=04849&amp;balance=%A7%BA%B4%D8%C5%3Cbr/%3E%A7%BA%CA%D1%C1%BE%D1%B9%B8%EC%A1%D1%B9&amp;month=4&amp;year=2020&amp;thetype=%A7%BA%CB%B9%E8%C7%C2%A7%D2%B9"/>
    <hyperlink ref="E406" r:id="rId399" display="http://hfo63.cfo.in.th/CheckDataDtl.aspx?orgid=04849&amp;balance=%A7%BA%B4%D8%C5%3Cbr/%3E%A7%BA%CA%D1%C1%BE%D1%B9%B8%EC%A1%D1%B9&amp;month=4&amp;year=2020&amp;thetype=%A7%BA%CB%B9%E8%C7%C2%A7%D2%B9"/>
    <hyperlink ref="E407" r:id="rId400" display="http://hfo63.cfo.in.th/CheckDataDtl.aspx?orgid=04850&amp;balance=%A7%BA%B4%D8%C5%3Cbr/%3E%A7%BA%CA%D1%C1%BE%D1%B9%B8%EC%A1%D1%B9&amp;month=4&amp;year=2020&amp;thetype=%A7%BA%CB%B9%E8%C7%C2%A7%D2%B9"/>
    <hyperlink ref="E408" r:id="rId401" display="http://hfo63.cfo.in.th/CheckDataDtl.aspx?orgid=04850&amp;balance=%A7%BA%B4%D8%C5%3Cbr/%3E%A7%BA%CA%D1%C1%BE%D1%B9%B8%EC%A1%D1%B9&amp;month=4&amp;year=2020&amp;thetype=%A7%BA%CB%B9%E8%C7%C2%A7%D2%B9"/>
    <hyperlink ref="E409" r:id="rId402" display="http://hfo63.cfo.in.th/CheckDataDtl.aspx?orgid=04851&amp;balance=%A7%BA%B4%D8%C5%3Cbr/%3E%A7%BA%CA%D1%C1%BE%D1%B9%B8%EC%A1%D1%B9&amp;month=4&amp;year=2020&amp;thetype=%A7%BA%CB%B9%E8%C7%C2%A7%D2%B9"/>
    <hyperlink ref="E410" r:id="rId403" display="http://hfo63.cfo.in.th/CheckDataDtl.aspx?orgid=04851&amp;balance=%A7%BA%B4%D8%C5%3Cbr/%3E%A7%BA%CA%D1%C1%BE%D1%B9%B8%EC%A1%D1%B9&amp;month=4&amp;year=2020&amp;thetype=%A7%BA%CB%B9%E8%C7%C2%A7%D2%B9"/>
    <hyperlink ref="E411" r:id="rId404" display="http://hfo63.cfo.in.th/CheckDataDtl.aspx?orgid=04852&amp;balance=%A7%BA%B4%D8%C5%3Cbr/%3E%A7%BA%CA%D1%C1%BE%D1%B9%B8%EC%A1%D1%B9&amp;month=4&amp;year=2020&amp;thetype=%A7%BA%CB%B9%E8%C7%C2%A7%D2%B9"/>
    <hyperlink ref="E412" r:id="rId405" display="http://hfo63.cfo.in.th/CheckDataDtl.aspx?orgid=04852&amp;balance=%A7%BA%B4%D8%C5%3Cbr/%3E%A7%BA%CA%D1%C1%BE%D1%B9%B8%EC%A1%D1%B9&amp;month=4&amp;year=2020&amp;thetype=%A7%BA%CB%B9%E8%C7%C2%A7%D2%B9"/>
    <hyperlink ref="E413" r:id="rId406" display="http://hfo63.cfo.in.th/CheckDataDtl.aspx?orgid=04869&amp;balance=%A7%BA%B4%D8%C5%3Cbr/%3E%A7%BA%CA%D1%C1%BE%D1%B9%B8%EC%A1%D1%B9&amp;month=4&amp;year=2020&amp;thetype=%A7%BA%CB%B9%E8%C7%C2%A7%D2%B9"/>
    <hyperlink ref="E414" r:id="rId407" display="http://hfo63.cfo.in.th/CheckDataDtl.aspx?orgid=04869&amp;balance=%A7%BA%B4%D8%C5%3Cbr/%3E%A7%BA%CA%D1%C1%BE%D1%B9%B8%EC%A1%D1%B9&amp;month=4&amp;year=2020&amp;thetype=%A7%BA%CB%B9%E8%C7%C2%A7%D2%B9"/>
    <hyperlink ref="E415" r:id="rId408" display="http://hfo63.cfo.in.th/CheckDataDtl.aspx?orgid=04870&amp;balance=%A7%BA%B4%D8%C5%3Cbr/%3E%A7%BA%CA%D1%C1%BE%D1%B9%B8%EC%A1%D1%B9&amp;month=4&amp;year=2020&amp;thetype=%A7%BA%CB%B9%E8%C7%C2%A7%D2%B9"/>
    <hyperlink ref="E416" r:id="rId409" display="http://hfo63.cfo.in.th/CheckDataDtl.aspx?orgid=04870&amp;balance=%A7%BA%B4%D8%C5%3Cbr/%3E%A7%BA%CA%D1%C1%BE%D1%B9%B8%EC%A1%D1%B9&amp;month=4&amp;year=2020&amp;thetype=%A7%BA%CB%B9%E8%C7%C2%A7%D2%B9"/>
    <hyperlink ref="E417" r:id="rId410" display="http://hfo63.cfo.in.th/CheckDataDtl.aspx?orgid=04871&amp;balance=%A7%BA%B4%D8%C5%3Cbr/%3E%A7%BA%CA%D1%C1%BE%D1%B9%B8%EC%A1%D1%B9&amp;month=4&amp;year=2020&amp;thetype=%A7%BA%CB%B9%E8%C7%C2%A7%D2%B9"/>
    <hyperlink ref="E418" r:id="rId411" display="http://hfo63.cfo.in.th/CheckDataDtl.aspx?orgid=04871&amp;balance=%A7%BA%B4%D8%C5%3Cbr/%3E%A7%BA%CA%D1%C1%BE%D1%B9%B8%EC%A1%D1%B9&amp;month=4&amp;year=2020&amp;thetype=%A7%BA%CB%B9%E8%C7%C2%A7%D2%B9"/>
    <hyperlink ref="E419" r:id="rId412" display="http://hfo63.cfo.in.th/CheckDataDtl.aspx?orgid=04872&amp;balance=%A7%BA%B4%D8%C5%3Cbr/%3E%A7%BA%CA%D1%C1%BE%D1%B9%B8%EC%A1%D1%B9&amp;month=4&amp;year=2020&amp;thetype=%A7%BA%CB%B9%E8%C7%C2%A7%D2%B9"/>
    <hyperlink ref="E420" r:id="rId413" display="http://hfo63.cfo.in.th/CheckDataDtl.aspx?orgid=04872&amp;balance=%A7%BA%B4%D8%C5%3Cbr/%3E%A7%BA%CA%D1%C1%BE%D1%B9%B8%EC%A1%D1%B9&amp;month=4&amp;year=2020&amp;thetype=%A7%BA%CB%B9%E8%C7%C2%A7%D2%B9"/>
    <hyperlink ref="E421" r:id="rId414" display="http://hfo63.cfo.in.th/CheckDataDtl.aspx?orgid=04873&amp;balance=%A7%BA%B4%D8%C5%3Cbr/%3E%A7%BA%CA%D1%C1%BE%D1%B9%B8%EC%A1%D1%B9&amp;month=4&amp;year=2020&amp;thetype=%A7%BA%CB%B9%E8%C7%C2%A7%D2%B9"/>
    <hyperlink ref="E422" r:id="rId415" display="http://hfo63.cfo.in.th/CheckDataDtl.aspx?orgid=04873&amp;balance=%A7%BA%B4%D8%C5%3Cbr/%3E%A7%BA%CA%D1%C1%BE%D1%B9%B8%EC%A1%D1%B9&amp;month=4&amp;year=2020&amp;thetype=%A7%BA%CB%B9%E8%C7%C2%A7%D2%B9"/>
    <hyperlink ref="E423" r:id="rId416" display="http://hfo63.cfo.in.th/CheckDataDtl.aspx?orgid=04874&amp;balance=%A7%BA%B4%D8%C5%3Cbr/%3E%A7%BA%CA%D1%C1%BE%D1%B9%B8%EC%A1%D1%B9&amp;month=4&amp;year=2020&amp;thetype=%A7%BA%CB%B9%E8%C7%C2%A7%D2%B9"/>
    <hyperlink ref="E424" r:id="rId417" display="http://hfo63.cfo.in.th/CheckDataDtl.aspx?orgid=04874&amp;balance=%A7%BA%B4%D8%C5%3Cbr/%3E%A7%BA%CA%D1%C1%BE%D1%B9%B8%EC%A1%D1%B9&amp;month=4&amp;year=2020&amp;thetype=%A7%BA%CB%B9%E8%C7%C2%A7%D2%B9"/>
    <hyperlink ref="E425" r:id="rId418" display="http://hfo63.cfo.in.th/CheckDataDtl.aspx?orgid=04875&amp;balance=%A7%BA%B4%D8%C5%3Cbr/%3E%A7%BA%CA%D1%C1%BE%D1%B9%B8%EC%A1%D1%B9&amp;month=4&amp;year=2020&amp;thetype=%A7%BA%CB%B9%E8%C7%C2%A7%D2%B9"/>
    <hyperlink ref="E426" r:id="rId419" display="http://hfo63.cfo.in.th/CheckDataDtl.aspx?orgid=04875&amp;balance=%A7%BA%B4%D8%C5%3Cbr/%3E%A7%BA%CA%D1%C1%BE%D1%B9%B8%EC%A1%D1%B9&amp;month=4&amp;year=2020&amp;thetype=%A7%BA%CB%B9%E8%C7%C2%A7%D2%B9"/>
    <hyperlink ref="E427" r:id="rId420" display="http://hfo63.cfo.in.th/CheckDataDtl.aspx?orgid=04876&amp;balance=%A7%BA%B4%D8%C5%3Cbr/%3E%A7%BA%CA%D1%C1%BE%D1%B9%B8%EC%A1%D1%B9&amp;month=4&amp;year=2020&amp;thetype=%A7%BA%CB%B9%E8%C7%C2%A7%D2%B9"/>
    <hyperlink ref="E428" r:id="rId421" display="http://hfo63.cfo.in.th/CheckDataDtl.aspx?orgid=04876&amp;balance=%A7%BA%B4%D8%C5%3Cbr/%3E%A7%BA%CA%D1%C1%BE%D1%B9%B8%EC%A1%D1%B9&amp;month=4&amp;year=2020&amp;thetype=%A7%BA%CB%B9%E8%C7%C2%A7%D2%B9"/>
    <hyperlink ref="E429" r:id="rId422" display="http://hfo63.cfo.in.th/CheckDataDtl.aspx?orgid=04877&amp;balance=%A7%BA%B4%D8%C5%3Cbr/%3E%A7%BA%CA%D1%C1%BE%D1%B9%B8%EC%A1%D1%B9&amp;month=4&amp;year=2020&amp;thetype=%A7%BA%CB%B9%E8%C7%C2%A7%D2%B9"/>
    <hyperlink ref="E430" r:id="rId423" display="http://hfo63.cfo.in.th/CheckDataDtl.aspx?orgid=04877&amp;balance=%A7%BA%B4%D8%C5%3Cbr/%3E%A7%BA%CA%D1%C1%BE%D1%B9%B8%EC%A1%D1%B9&amp;month=4&amp;year=2020&amp;thetype=%A7%BA%CB%B9%E8%C7%C2%A7%D2%B9"/>
    <hyperlink ref="E431" r:id="rId424" display="http://hfo63.cfo.in.th/CheckDataDtl.aspx?orgid=04878&amp;balance=%A7%BA%B4%D8%C5%3Cbr/%3E%A7%BA%CA%D1%C1%BE%D1%B9%B8%EC%A1%D1%B9&amp;month=4&amp;year=2020&amp;thetype=%A7%BA%CB%B9%E8%C7%C2%A7%D2%B9"/>
    <hyperlink ref="E432" r:id="rId425" display="http://hfo63.cfo.in.th/CheckDataDtl.aspx?orgid=04878&amp;balance=%A7%BA%B4%D8%C5%3Cbr/%3E%A7%BA%CA%D1%C1%BE%D1%B9%B8%EC%A1%D1%B9&amp;month=4&amp;year=2020&amp;thetype=%A7%BA%CB%B9%E8%C7%C2%A7%D2%B9"/>
    <hyperlink ref="E433" r:id="rId426" display="http://hfo63.cfo.in.th/CheckDataDtl.aspx?orgid=04879&amp;balance=%A7%BA%B4%D8%C5%3Cbr/%3E%A7%BA%CA%D1%C1%BE%D1%B9%B8%EC%A1%D1%B9&amp;month=4&amp;year=2020&amp;thetype=%A7%BA%CB%B9%E8%C7%C2%A7%D2%B9"/>
    <hyperlink ref="E434" r:id="rId427" display="http://hfo63.cfo.in.th/CheckDataDtl.aspx?orgid=04879&amp;balance=%A7%BA%B4%D8%C5%3Cbr/%3E%A7%BA%CA%D1%C1%BE%D1%B9%B8%EC%A1%D1%B9&amp;month=4&amp;year=2020&amp;thetype=%A7%BA%CB%B9%E8%C7%C2%A7%D2%B9"/>
    <hyperlink ref="E435" r:id="rId428" display="http://hfo63.cfo.in.th/CheckDataDtl.aspx?orgid=04880&amp;balance=%A7%BA%B4%D8%C5%3Cbr/%3E%A7%BA%CA%D1%C1%BE%D1%B9%B8%EC%A1%D1%B9&amp;month=4&amp;year=2020&amp;thetype=%A7%BA%CB%B9%E8%C7%C2%A7%D2%B9"/>
    <hyperlink ref="E436" r:id="rId429" display="http://hfo63.cfo.in.th/CheckDataDtl.aspx?orgid=04880&amp;balance=%A7%BA%B4%D8%C5%3Cbr/%3E%A7%BA%CA%D1%C1%BE%D1%B9%B8%EC%A1%D1%B9&amp;month=4&amp;year=2020&amp;thetype=%A7%BA%CB%B9%E8%C7%C2%A7%D2%B9"/>
    <hyperlink ref="E437" r:id="rId430" display="http://hfo63.cfo.in.th/CheckDataDtl.aspx?orgid=04881&amp;balance=%A7%BA%B4%D8%C5%3Cbr/%3E%A7%BA%CA%D1%C1%BE%D1%B9%B8%EC%A1%D1%B9&amp;month=4&amp;year=2020&amp;thetype=%A7%BA%CB%B9%E8%C7%C2%A7%D2%B9"/>
    <hyperlink ref="E438" r:id="rId431" display="http://hfo63.cfo.in.th/CheckDataDtl.aspx?orgid=04881&amp;balance=%A7%BA%B4%D8%C5%3Cbr/%3E%A7%BA%CA%D1%C1%BE%D1%B9%B8%EC%A1%D1%B9&amp;month=4&amp;year=2020&amp;thetype=%A7%BA%CB%B9%E8%C7%C2%A7%D2%B9"/>
    <hyperlink ref="E439" r:id="rId432" display="http://hfo63.cfo.in.th/CheckDataDtl.aspx?orgid=04882&amp;balance=%A7%BA%B4%D8%C5%3Cbr/%3E%A7%BA%CA%D1%C1%BE%D1%B9%B8%EC%A1%D1%B9&amp;month=4&amp;year=2020&amp;thetype=%A7%BA%CB%B9%E8%C7%C2%A7%D2%B9"/>
    <hyperlink ref="E440" r:id="rId433" display="http://hfo63.cfo.in.th/CheckDataDtl.aspx?orgid=04882&amp;balance=%A7%BA%B4%D8%C5%3Cbr/%3E%A7%BA%CA%D1%C1%BE%D1%B9%B8%EC%A1%D1%B9&amp;month=4&amp;year=2020&amp;thetype=%A7%BA%CB%B9%E8%C7%C2%A7%D2%B9"/>
    <hyperlink ref="E441" r:id="rId434" display="http://hfo63.cfo.in.th/CheckDataDtl.aspx?orgid=04883&amp;balance=%A7%BA%B4%D8%C5%3Cbr/%3E%A7%BA%CA%D1%C1%BE%D1%B9%B8%EC%A1%D1%B9&amp;month=4&amp;year=2020&amp;thetype=%A7%BA%CB%B9%E8%C7%C2%A7%D2%B9"/>
    <hyperlink ref="E442" r:id="rId435" display="http://hfo63.cfo.in.th/CheckDataDtl.aspx?orgid=04883&amp;balance=%A7%BA%B4%D8%C5%3Cbr/%3E%A7%BA%CA%D1%C1%BE%D1%B9%B8%EC%A1%D1%B9&amp;month=4&amp;year=2020&amp;thetype=%A7%BA%CB%B9%E8%C7%C2%A7%D2%B9"/>
    <hyperlink ref="E443" r:id="rId436" display="http://hfo63.cfo.in.th/CheckDataDtl.aspx?orgid=04884&amp;balance=%A7%BA%B4%D8%C5%3Cbr/%3E%A7%BA%CA%D1%C1%BE%D1%B9%B8%EC%A1%D1%B9&amp;month=4&amp;year=2020&amp;thetype=%A7%BA%CB%B9%E8%C7%C2%A7%D2%B9"/>
    <hyperlink ref="E444" r:id="rId437" display="http://hfo63.cfo.in.th/CheckDataDtl.aspx?orgid=04884&amp;balance=%A7%BA%B4%D8%C5%3Cbr/%3E%A7%BA%CA%D1%C1%BE%D1%B9%B8%EC%A1%D1%B9&amp;month=4&amp;year=2020&amp;thetype=%A7%BA%CB%B9%E8%C7%C2%A7%D2%B9"/>
    <hyperlink ref="E445" r:id="rId438" display="http://hfo63.cfo.in.th/CheckDataDtl.aspx?orgid=04885&amp;balance=%A7%BA%B4%D8%C5%3Cbr/%3E%A7%BA%CA%D1%C1%BE%D1%B9%B8%EC%A1%D1%B9&amp;month=4&amp;year=2020&amp;thetype=%A7%BA%CB%B9%E8%C7%C2%A7%D2%B9"/>
    <hyperlink ref="E446" r:id="rId439" display="http://hfo63.cfo.in.th/CheckDataDtl.aspx?orgid=04885&amp;balance=%A7%BA%B4%D8%C5%3Cbr/%3E%A7%BA%CA%D1%C1%BE%D1%B9%B8%EC%A1%D1%B9&amp;month=4&amp;year=2020&amp;thetype=%A7%BA%CB%B9%E8%C7%C2%A7%D2%B9"/>
    <hyperlink ref="E447" r:id="rId440" display="http://hfo63.cfo.in.th/CheckDataDtl.aspx?orgid=04886&amp;balance=%A7%BA%B4%D8%C5%3Cbr/%3E%A7%BA%CA%D1%C1%BE%D1%B9%B8%EC%A1%D1%B9&amp;month=4&amp;year=2020&amp;thetype=%A7%BA%CB%B9%E8%C7%C2%A7%D2%B9"/>
    <hyperlink ref="E448" r:id="rId441" display="http://hfo63.cfo.in.th/CheckDataDtl.aspx?orgid=04886&amp;balance=%A7%BA%B4%D8%C5%3Cbr/%3E%A7%BA%CA%D1%C1%BE%D1%B9%B8%EC%A1%D1%B9&amp;month=4&amp;year=2020&amp;thetype=%A7%BA%CB%B9%E8%C7%C2%A7%D2%B9"/>
    <hyperlink ref="E449" r:id="rId442" display="http://hfo63.cfo.in.th/CheckDataDtl.aspx?orgid=04887&amp;balance=%A7%BA%B4%D8%C5%3Cbr/%3E%A7%BA%CA%D1%C1%BE%D1%B9%B8%EC%A1%D1%B9&amp;month=4&amp;year=2020&amp;thetype=%A7%BA%CB%B9%E8%C7%C2%A7%D2%B9"/>
    <hyperlink ref="E450" r:id="rId443" display="http://hfo63.cfo.in.th/CheckDataDtl.aspx?orgid=04887&amp;balance=%A7%BA%B4%D8%C5%3Cbr/%3E%A7%BA%CA%D1%C1%BE%D1%B9%B8%EC%A1%D1%B9&amp;month=4&amp;year=2020&amp;thetype=%A7%BA%CB%B9%E8%C7%C2%A7%D2%B9"/>
    <hyperlink ref="E451" r:id="rId444" display="http://hfo63.cfo.in.th/CheckDataDtl.aspx?orgid=04888&amp;balance=%A7%BA%B4%D8%C5%3Cbr/%3E%A7%BA%CA%D1%C1%BE%D1%B9%B8%EC%A1%D1%B9&amp;month=4&amp;year=2020&amp;thetype=%A7%BA%CB%B9%E8%C7%C2%A7%D2%B9"/>
    <hyperlink ref="E452" r:id="rId445" display="http://hfo63.cfo.in.th/CheckDataDtl.aspx?orgid=04888&amp;balance=%A7%BA%B4%D8%C5%3Cbr/%3E%A7%BA%CA%D1%C1%BE%D1%B9%B8%EC%A1%D1%B9&amp;month=4&amp;year=2020&amp;thetype=%A7%BA%CB%B9%E8%C7%C2%A7%D2%B9"/>
    <hyperlink ref="E453" r:id="rId446" display="http://hfo63.cfo.in.th/CheckDataDtl.aspx?orgid=04889&amp;balance=%A7%BA%B4%D8%C5%3Cbr/%3E%A7%BA%CA%D1%C1%BE%D1%B9%B8%EC%A1%D1%B9&amp;month=4&amp;year=2020&amp;thetype=%A7%BA%CB%B9%E8%C7%C2%A7%D2%B9"/>
    <hyperlink ref="E454" r:id="rId447" display="http://hfo63.cfo.in.th/CheckDataDtl.aspx?orgid=04889&amp;balance=%A7%BA%B4%D8%C5%3Cbr/%3E%A7%BA%CA%D1%C1%BE%D1%B9%B8%EC%A1%D1%B9&amp;month=4&amp;year=2020&amp;thetype=%A7%BA%CB%B9%E8%C7%C2%A7%D2%B9"/>
    <hyperlink ref="E455" r:id="rId448" display="http://hfo63.cfo.in.th/CheckDataDtl.aspx?orgid=04890&amp;balance=%A7%BA%B4%D8%C5%3Cbr/%3E%A7%BA%CA%D1%C1%BE%D1%B9%B8%EC%A1%D1%B9&amp;month=4&amp;year=2020&amp;thetype=%A7%BA%CB%B9%E8%C7%C2%A7%D2%B9"/>
    <hyperlink ref="E456" r:id="rId449" display="http://hfo63.cfo.in.th/CheckDataDtl.aspx?orgid=04890&amp;balance=%A7%BA%B4%D8%C5%3Cbr/%3E%A7%BA%CA%D1%C1%BE%D1%B9%B8%EC%A1%D1%B9&amp;month=4&amp;year=2020&amp;thetype=%A7%BA%CB%B9%E8%C7%C2%A7%D2%B9"/>
    <hyperlink ref="E457" r:id="rId450" display="http://hfo63.cfo.in.th/CheckDataDtl.aspx?orgid=04891&amp;balance=%A7%BA%B4%D8%C5%3Cbr/%3E%A7%BA%CA%D1%C1%BE%D1%B9%B8%EC%A1%D1%B9&amp;month=4&amp;year=2020&amp;thetype=%A7%BA%CB%B9%E8%C7%C2%A7%D2%B9"/>
    <hyperlink ref="E458" r:id="rId451" display="http://hfo63.cfo.in.th/CheckDataDtl.aspx?orgid=04891&amp;balance=%A7%BA%B4%D8%C5%3Cbr/%3E%A7%BA%CA%D1%C1%BE%D1%B9%B8%EC%A1%D1%B9&amp;month=4&amp;year=2020&amp;thetype=%A7%BA%CB%B9%E8%C7%C2%A7%D2%B9"/>
    <hyperlink ref="E459" r:id="rId452" display="http://hfo63.cfo.in.th/CheckDataDtl.aspx?orgid=04892&amp;balance=%A7%BA%B4%D8%C5%3Cbr/%3E%A7%BA%CA%D1%C1%BE%D1%B9%B8%EC%A1%D1%B9&amp;month=4&amp;year=2020&amp;thetype=%A7%BA%CB%B9%E8%C7%C2%A7%D2%B9"/>
    <hyperlink ref="E460" r:id="rId453" display="http://hfo63.cfo.in.th/CheckDataDtl.aspx?orgid=04892&amp;balance=%A7%BA%B4%D8%C5%3Cbr/%3E%A7%BA%CA%D1%C1%BE%D1%B9%B8%EC%A1%D1%B9&amp;month=4&amp;year=2020&amp;thetype=%A7%BA%CB%B9%E8%C7%C2%A7%D2%B9"/>
    <hyperlink ref="E461" r:id="rId454" display="http://hfo63.cfo.in.th/CheckDataDtl.aspx?orgid=04893&amp;balance=%A7%BA%B4%D8%C5%3Cbr/%3E%A7%BA%CA%D1%C1%BE%D1%B9%B8%EC%A1%D1%B9&amp;month=4&amp;year=2020&amp;thetype=%A7%BA%CB%B9%E8%C7%C2%A7%D2%B9"/>
    <hyperlink ref="E462" r:id="rId455" display="http://hfo63.cfo.in.th/CheckDataDtl.aspx?orgid=04893&amp;balance=%A7%BA%B4%D8%C5%3Cbr/%3E%A7%BA%CA%D1%C1%BE%D1%B9%B8%EC%A1%D1%B9&amp;month=4&amp;year=2020&amp;thetype=%A7%BA%CB%B9%E8%C7%C2%A7%D2%B9"/>
    <hyperlink ref="E463" r:id="rId456" display="http://hfo63.cfo.in.th/CheckDataDtl.aspx?orgid=04894&amp;balance=%A7%BA%B4%D8%C5%3Cbr/%3E%A7%BA%CA%D1%C1%BE%D1%B9%B8%EC%A1%D1%B9&amp;month=4&amp;year=2020&amp;thetype=%A7%BA%CB%B9%E8%C7%C2%A7%D2%B9"/>
    <hyperlink ref="E464" r:id="rId457" display="http://hfo63.cfo.in.th/CheckDataDtl.aspx?orgid=04894&amp;balance=%A7%BA%B4%D8%C5%3Cbr/%3E%A7%BA%CA%D1%C1%BE%D1%B9%B8%EC%A1%D1%B9&amp;month=4&amp;year=2020&amp;thetype=%A7%BA%CB%B9%E8%C7%C2%A7%D2%B9"/>
    <hyperlink ref="E465" r:id="rId458" display="http://hfo63.cfo.in.th/CheckDataDtl.aspx?orgid=04895&amp;balance=%A7%BA%B4%D8%C5%3Cbr/%3E%A7%BA%CA%D1%C1%BE%D1%B9%B8%EC%A1%D1%B9&amp;month=4&amp;year=2020&amp;thetype=%A7%BA%CB%B9%E8%C7%C2%A7%D2%B9"/>
    <hyperlink ref="E466" r:id="rId459" display="http://hfo63.cfo.in.th/CheckDataDtl.aspx?orgid=04895&amp;balance=%A7%BA%B4%D8%C5%3Cbr/%3E%A7%BA%CA%D1%C1%BE%D1%B9%B8%EC%A1%D1%B9&amp;month=4&amp;year=2020&amp;thetype=%A7%BA%CB%B9%E8%C7%C2%A7%D2%B9"/>
    <hyperlink ref="E467" r:id="rId460" display="http://hfo63.cfo.in.th/CheckDataDtl.aspx?orgid=10240&amp;balance=%A7%BA%B4%D8%C5%3Cbr/%3E%A7%BA%CA%D1%C1%BE%D1%B9%B8%EC%A1%D1%B9&amp;month=4&amp;year=2020&amp;thetype=%A7%BA%CB%B9%E8%C7%C2%A7%D2%B9"/>
    <hyperlink ref="E468" r:id="rId461" display="http://hfo63.cfo.in.th/CheckDataDtl.aspx?orgid=10240&amp;balance=%A7%BA%B4%D8%C5%3Cbr/%3E%A7%BA%CA%D1%C1%BE%D1%B9%B8%EC%A1%D1%B9&amp;month=4&amp;year=2020&amp;thetype=%A7%BA%CB%B9%E8%C7%C2%A7%D2%B9"/>
    <hyperlink ref="E469" r:id="rId462" display="http://hfo63.cfo.in.th/CheckDataDtl.aspx?orgid=10243&amp;balance=%A7%BA%B4%D8%C5%3Cbr/%3E%A7%BA%CA%D1%C1%BE%D1%B9%B8%EC%A1%D1%B9&amp;month=4&amp;year=2020&amp;thetype=%A7%BA%CB%B9%E8%C7%C2%A7%D2%B9"/>
    <hyperlink ref="E470" r:id="rId463" display="http://hfo63.cfo.in.th/CheckDataDtl.aspx?orgid=10243&amp;balance=%A7%BA%B4%D8%C5%3Cbr/%3E%A7%BA%CA%D1%C1%BE%D1%B9%B8%EC%A1%D1%B9&amp;month=4&amp;year=2020&amp;thetype=%A7%BA%CB%B9%E8%C7%C2%A7%D2%B9"/>
    <hyperlink ref="E471" r:id="rId464" display="http://hfo63.cfo.in.th/CheckDataDtl.aspx?orgid=11040&amp;balance=%A7%BA%B4%D8%C5%3Cbr/%3E%A7%BA%CA%D1%C1%BE%D1%B9%B8%EC%A1%D1%B9&amp;month=4&amp;year=2020&amp;thetype=%A7%BA%CB%B9%E8%C7%C2%A7%D2%B9"/>
    <hyperlink ref="E472" r:id="rId465" display="http://hfo63.cfo.in.th/CheckDataDtl.aspx?orgid=11040&amp;balance=%A7%BA%B4%D8%C5%3Cbr/%3E%A7%BA%CA%D1%C1%BE%D1%B9%B8%EC%A1%D1%B9&amp;month=4&amp;year=2020&amp;thetype=%A7%BA%CB%B9%E8%C7%C2%A7%D2%B9"/>
    <hyperlink ref="E473" r:id="rId466" display="http://hfo63.cfo.in.th/CheckDataDtl.aspx?orgid=11041&amp;balance=%A7%BA%B4%D8%C5%3Cbr/%3E%A7%BA%CA%D1%C1%BE%D1%B9%B8%EC%A1%D1%B9&amp;month=4&amp;year=2020&amp;thetype=%A7%BA%CB%B9%E8%C7%C2%A7%D2%B9"/>
    <hyperlink ref="E474" r:id="rId467" display="http://hfo63.cfo.in.th/CheckDataDtl.aspx?orgid=11041&amp;balance=%A7%BA%B4%D8%C5%3Cbr/%3E%A7%BA%CA%D1%C1%BE%D1%B9%B8%EC%A1%D1%B9&amp;month=4&amp;year=2020&amp;thetype=%A7%BA%CB%B9%E8%C7%C2%A7%D2%B9"/>
    <hyperlink ref="E475" r:id="rId468" display="http://hfo63.cfo.in.th/CheckDataDtl.aspx?orgid=11043&amp;balance=%A7%BA%B4%D8%C5%3Cbr/%3E%A7%BA%CA%D1%C1%BE%D1%B9%B8%EC%A1%D1%B9&amp;month=4&amp;year=2020&amp;thetype=%A7%BA%CB%B9%E8%C7%C2%A7%D2%B9"/>
    <hyperlink ref="E476" r:id="rId469" display="http://hfo63.cfo.in.th/CheckDataDtl.aspx?orgid=11043&amp;balance=%A7%BA%B4%D8%C5%3Cbr/%3E%A7%BA%CA%D1%C1%BE%D1%B9%B8%EC%A1%D1%B9&amp;month=4&amp;year=2020&amp;thetype=%A7%BA%CB%B9%E8%C7%C2%A7%D2%B9"/>
    <hyperlink ref="E477" r:id="rId470" display="http://hfo63.cfo.in.th/CheckDataDtl.aspx?orgid=11046&amp;balance=%A7%BA%B4%D8%C5%3Cbr/%3E%A7%BA%CA%D1%C1%BE%D1%B9%B8%EC%A1%D1%B9&amp;month=4&amp;year=2020&amp;thetype=%A7%BA%CB%B9%E8%C7%C2%A7%D2%B9"/>
    <hyperlink ref="E478" r:id="rId471" display="http://hfo63.cfo.in.th/CheckDataDtl.aspx?orgid=11046&amp;balance=%A7%BA%B4%D8%C5%3Cbr/%3E%A7%BA%CA%D1%C1%BE%D1%B9%B8%EC%A1%D1%B9&amp;month=4&amp;year=2020&amp;thetype=%A7%BA%CB%B9%E8%C7%C2%A7%D2%B9"/>
    <hyperlink ref="E479" r:id="rId472" display="http://hfo63.cfo.in.th/CheckDataDtl.aspx?orgid=11047&amp;balance=%A7%BA%B4%D8%C5%3Cbr/%3E%A7%BA%CA%D1%C1%BE%D1%B9%B8%EC%A1%D1%B9&amp;month=4&amp;year=2020&amp;thetype=%A7%BA%CB%B9%E8%C7%C2%A7%D2%B9"/>
    <hyperlink ref="E480" r:id="rId473" display="http://hfo63.cfo.in.th/CheckDataDtl.aspx?orgid=11047&amp;balance=%A7%BA%B4%D8%C5%3Cbr/%3E%A7%BA%CA%D1%C1%BE%D1%B9%B8%EC%A1%D1%B9&amp;month=4&amp;year=2020&amp;thetype=%A7%BA%CB%B9%E8%C7%C2%A7%D2%B9"/>
    <hyperlink ref="E481" r:id="rId474" display="http://hfo63.cfo.in.th/CheckDataDtl.aspx?orgid=11048&amp;balance=%A7%BA%B4%D8%C5%3Cbr/%3E%A7%BA%CA%D1%C1%BE%D1%B9%B8%EC%A1%D1%B9&amp;month=4&amp;year=2020&amp;thetype=%A7%BA%CB%B9%E8%C7%C2%A7%D2%B9"/>
    <hyperlink ref="E482" r:id="rId475" display="http://hfo63.cfo.in.th/CheckDataDtl.aspx?orgid=11048&amp;balance=%A7%BA%B4%D8%C5%3Cbr/%3E%A7%BA%CA%D1%C1%BE%D1%B9%B8%EC%A1%D1%B9&amp;month=4&amp;year=2020&amp;thetype=%A7%BA%CB%B9%E8%C7%C2%A7%D2%B9"/>
    <hyperlink ref="E483" r:id="rId476" display="http://hfo63.cfo.in.th/CheckDataDtl.aspx?orgid=11049&amp;balance=%A7%BA%B4%D8%C5%3Cbr/%3E%A7%BA%CA%D1%C1%BE%D1%B9%B8%EC%A1%D1%B9&amp;month=4&amp;year=2020&amp;thetype=%A7%BA%CB%B9%E8%C7%C2%A7%D2%B9"/>
    <hyperlink ref="E484" r:id="rId477" display="http://hfo63.cfo.in.th/CheckDataDtl.aspx?orgid=11049&amp;balance=%A7%BA%B4%D8%C5%3Cbr/%3E%A7%BA%CA%D1%C1%BE%D1%B9%B8%EC%A1%D1%B9&amp;month=4&amp;year=2020&amp;thetype=%A7%BA%CB%B9%E8%C7%C2%A7%D2%B9"/>
    <hyperlink ref="E485" r:id="rId478" display="http://hfo63.cfo.in.th/CheckDataDtl.aspx?orgid=11050&amp;balance=%A7%BA%B4%D8%C5%3Cbr/%3E%A7%BA%CA%D1%C1%BE%D1%B9%B8%EC%A1%D1%B9&amp;month=4&amp;year=2020&amp;thetype=%A7%BA%CB%B9%E8%C7%C2%A7%D2%B9"/>
    <hyperlink ref="E486" r:id="rId479" display="http://hfo63.cfo.in.th/CheckDataDtl.aspx?orgid=11050&amp;balance=%A7%BA%B4%D8%C5%3Cbr/%3E%A7%BA%CA%D1%C1%BE%D1%B9%B8%EC%A1%D1%B9&amp;month=4&amp;year=2020&amp;thetype=%A7%BA%CB%B9%E8%C7%C2%A7%D2%B9"/>
    <hyperlink ref="E487" r:id="rId480" display="http://hfo63.cfo.in.th/CheckDataDtl.aspx?orgid=13932&amp;balance=%A7%BA%B4%D8%C5%3Cbr/%3E%A7%BA%CA%D1%C1%BE%D1%B9%B8%EC%A1%D1%B9&amp;month=4&amp;year=2020&amp;thetype=%A7%BA%CB%B9%E8%C7%C2%A7%D2%B9"/>
    <hyperlink ref="E488" r:id="rId481" display="http://hfo63.cfo.in.th/CheckDataDtl.aspx?orgid=13932&amp;balance=%A7%BA%B4%D8%C5%3Cbr/%3E%A7%BA%CA%D1%C1%BE%D1%B9%B8%EC%A1%D1%B9&amp;month=4&amp;year=2020&amp;thetype=%A7%BA%CB%B9%E8%C7%C2%A7%D2%B9"/>
    <hyperlink ref="E489" r:id="rId482" display="http://hfo63.cfo.in.th/CheckDataDtl.aspx?orgid=13934&amp;balance=%A7%BA%B4%D8%C5%3Cbr/%3E%A7%BA%CA%D1%C1%BE%D1%B9%B8%EC%A1%D1%B9&amp;month=4&amp;year=2020&amp;thetype=%A7%BA%CB%B9%E8%C7%C2%A7%D2%B9"/>
    <hyperlink ref="E490" r:id="rId483" display="http://hfo63.cfo.in.th/CheckDataDtl.aspx?orgid=13934&amp;balance=%A7%BA%B4%D8%C5%3Cbr/%3E%A7%BA%CA%D1%C1%BE%D1%B9%B8%EC%A1%D1%B9&amp;month=4&amp;year=2020&amp;thetype=%A7%BA%CB%B9%E8%C7%C2%A7%D2%B9"/>
    <hyperlink ref="E491" r:id="rId484" display="http://hfo63.cfo.in.th/CheckDataDtl.aspx?orgid=13935&amp;balance=%A7%BA%B4%D8%C5%3Cbr/%3E%A7%BA%CA%D1%C1%BE%D1%B9%B8%EC%A1%D1%B9&amp;month=4&amp;year=2020&amp;thetype=%A7%BA%CB%B9%E8%C7%C2%A7%D2%B9"/>
    <hyperlink ref="E492" r:id="rId485" display="http://hfo63.cfo.in.th/CheckDataDtl.aspx?orgid=13935&amp;balance=%A7%BA%B4%D8%C5%3Cbr/%3E%A7%BA%CA%D1%C1%BE%D1%B9%B8%EC%A1%D1%B9&amp;month=4&amp;year=2020&amp;thetype=%A7%BA%CB%B9%E8%C7%C2%A7%D2%B9"/>
    <hyperlink ref="E493" r:id="rId486" display="http://hfo63.cfo.in.th/CheckDataDtl.aspx?orgid=14182&amp;balance=%A7%BA%B4%D8%C5%3Cbr/%3E%A7%BA%CA%D1%C1%BE%D1%B9%B8%EC%A1%D1%B9&amp;month=4&amp;year=2020&amp;thetype=%A7%BA%CB%B9%E8%C7%C2%A7%D2%B9"/>
    <hyperlink ref="E494" r:id="rId487" display="http://hfo63.cfo.in.th/CheckDataDtl.aspx?orgid=14182&amp;balance=%A7%BA%B4%D8%C5%3Cbr/%3E%A7%BA%CA%D1%C1%BE%D1%B9%B8%EC%A1%D1%B9&amp;month=4&amp;year=2020&amp;thetype=%A7%BA%CB%B9%E8%C7%C2%A7%D2%B9"/>
    <hyperlink ref="E495" r:id="rId488" display="http://hfo63.cfo.in.th/CheckDataDtl.aspx?orgid=00416&amp;balance=&amp;month=4&amp;year=2020&amp;thetype=%A7%BA%CB%B9%E8%C7%C2%A7%D2%B9"/>
    <hyperlink ref="E496" r:id="rId489" display="http://hfo63.cfo.in.th/CheckDataDtl.aspx?orgid=00417&amp;balance=&amp;month=4&amp;year=2020&amp;thetype=%A7%BA%CB%B9%E8%C7%C2%A7%D2%B9"/>
    <hyperlink ref="E497" r:id="rId490" display="http://hfo63.cfo.in.th/CheckDataDtl.aspx?orgid=00418&amp;balance=&amp;month=4&amp;year=2020&amp;thetype=%A7%BA%CB%B9%E8%C7%C2%A7%D2%B9"/>
    <hyperlink ref="E498" r:id="rId491" display="http://hfo63.cfo.in.th/CheckDataDtl.aspx?orgid=00419&amp;balance=&amp;month=4&amp;year=2020&amp;thetype=%A7%BA%CB%B9%E8%C7%C2%A7%D2%B9"/>
    <hyperlink ref="E499" r:id="rId492" display="http://hfo63.cfo.in.th/CheckDataDtl.aspx?orgid=00420&amp;balance=&amp;month=4&amp;year=2020&amp;thetype=%A7%BA%CB%B9%E8%C7%C2%A7%D2%B9"/>
    <hyperlink ref="E500" r:id="rId493" display="http://hfo63.cfo.in.th/CheckDataDtl.aspx?orgid=00421&amp;balance=&amp;month=4&amp;year=2020&amp;thetype=%A7%BA%CB%B9%E8%C7%C2%A7%D2%B9"/>
    <hyperlink ref="E501" r:id="rId494" display="http://hfo63.cfo.in.th/CheckDataDtl.aspx?orgid=00422&amp;balance=&amp;month=4&amp;year=2020&amp;thetype=%A7%BA%CB%B9%E8%C7%C2%A7%D2%B9"/>
    <hyperlink ref="E502" r:id="rId495" display="http://hfo63.cfo.in.th/CheckDataDtl.aspx?orgid=00423&amp;balance=&amp;month=4&amp;year=2020&amp;thetype=%A7%BA%CB%B9%E8%C7%C2%A7%D2%B9"/>
    <hyperlink ref="E503" r:id="rId496" display="http://hfo63.cfo.in.th/CheckDataDtl.aspx?orgid=00424&amp;balance=&amp;month=4&amp;year=2020&amp;thetype=%A7%BA%CB%B9%E8%C7%C2%A7%D2%B9"/>
    <hyperlink ref="E504" r:id="rId497" display="http://hfo63.cfo.in.th/CheckDataDtl.aspx?orgid=00425&amp;balance=&amp;month=4&amp;year=2020&amp;thetype=%A7%BA%CB%B9%E8%C7%C2%A7%D2%B9"/>
    <hyperlink ref="E505" r:id="rId498" display="http://hfo63.cfo.in.th/CheckDataDtl.aspx?orgid=00426&amp;balance=&amp;month=4&amp;year=2020&amp;thetype=%A7%BA%CB%B9%E8%C7%C2%A7%D2%B9"/>
    <hyperlink ref="E506" r:id="rId499" display="http://hfo63.cfo.in.th/CheckDataDtl.aspx?orgid=00427&amp;balance=&amp;month=4&amp;year=2020&amp;thetype=%A7%BA%CB%B9%E8%C7%C2%A7%D2%B9"/>
    <hyperlink ref="E507" r:id="rId500" display="http://hfo63.cfo.in.th/CheckDataDtl.aspx?orgid=00428&amp;balance=&amp;month=4&amp;year=2020&amp;thetype=%A7%BA%CB%B9%E8%C7%C2%A7%D2%B9"/>
    <hyperlink ref="E508" r:id="rId501" display="http://hfo63.cfo.in.th/CheckDataDtl.aspx?orgid=04665&amp;balance=%A7%BA%B4%D8%C5%3Cbr/%3E%A7%BA%CA%D1%C1%BE%D1%B9%B8%EC%A1%D1%B9&amp;month=4&amp;year=2020&amp;thetype=%A7%BA%CB%B9%E8%C7%C2%A7%D2%B9"/>
    <hyperlink ref="E509" r:id="rId502" display="http://hfo63.cfo.in.th/CheckDataDtl.aspx?orgid=04665&amp;balance=%A7%BA%B4%D8%C5%3Cbr/%3E%A7%BA%CA%D1%C1%BE%D1%B9%B8%EC%A1%D1%B9&amp;month=4&amp;year=2020&amp;thetype=%A7%BA%CB%B9%E8%C7%C2%A7%D2%B9"/>
    <hyperlink ref="E510" r:id="rId503" display="http://hfo63.cfo.in.th/CheckDataDtl.aspx?orgid=04666&amp;balance=%A7%BA%B4%D8%C5%3Cbr/%3E%A7%BA%CA%D1%C1%BE%D1%B9%B8%EC%A1%D1%B9&amp;month=4&amp;year=2020&amp;thetype=%A7%BA%CB%B9%E8%C7%C2%A7%D2%B9"/>
    <hyperlink ref="E511" r:id="rId504" display="http://hfo63.cfo.in.th/CheckDataDtl.aspx?orgid=04666&amp;balance=%A7%BA%B4%D8%C5%3Cbr/%3E%A7%BA%CA%D1%C1%BE%D1%B9%B8%EC%A1%D1%B9&amp;month=4&amp;year=2020&amp;thetype=%A7%BA%CB%B9%E8%C7%C2%A7%D2%B9"/>
    <hyperlink ref="E512" r:id="rId505" display="http://hfo63.cfo.in.th/CheckDataDtl.aspx?orgid=04667&amp;balance=%A7%BA%B4%D8%C5%3Cbr/%3E%A7%BA%CA%D1%C1%BE%D1%B9%B8%EC%A1%D1%B9&amp;month=4&amp;year=2020&amp;thetype=%A7%BA%CB%B9%E8%C7%C2%A7%D2%B9"/>
    <hyperlink ref="E513" r:id="rId506" display="http://hfo63.cfo.in.th/CheckDataDtl.aspx?orgid=04667&amp;balance=%A7%BA%B4%D8%C5%3Cbr/%3E%A7%BA%CA%D1%C1%BE%D1%B9%B8%EC%A1%D1%B9&amp;month=4&amp;year=2020&amp;thetype=%A7%BA%CB%B9%E8%C7%C2%A7%D2%B9"/>
    <hyperlink ref="E514" r:id="rId507" display="http://hfo63.cfo.in.th/CheckDataDtl.aspx?orgid=04668&amp;balance=%A7%BA%B4%D8%C5%3Cbr/%3E%A7%BA%CA%D1%C1%BE%D1%B9%B8%EC%A1%D1%B9&amp;month=4&amp;year=2020&amp;thetype=%A7%BA%CB%B9%E8%C7%C2%A7%D2%B9"/>
    <hyperlink ref="E515" r:id="rId508" display="http://hfo63.cfo.in.th/CheckDataDtl.aspx?orgid=04668&amp;balance=%A7%BA%B4%D8%C5%3Cbr/%3E%A7%BA%CA%D1%C1%BE%D1%B9%B8%EC%A1%D1%B9&amp;month=4&amp;year=2020&amp;thetype=%A7%BA%CB%B9%E8%C7%C2%A7%D2%B9"/>
    <hyperlink ref="E516" r:id="rId509" display="http://hfo63.cfo.in.th/CheckDataDtl.aspx?orgid=04669&amp;balance=%A7%BA%B4%D8%C5%3Cbr/%3E%A7%BA%CA%D1%C1%BE%D1%B9%B8%EC%A1%D1%B9&amp;month=4&amp;year=2020&amp;thetype=%A7%BA%CB%B9%E8%C7%C2%A7%D2%B9"/>
    <hyperlink ref="E517" r:id="rId510" display="http://hfo63.cfo.in.th/CheckDataDtl.aspx?orgid=04669&amp;balance=%A7%BA%B4%D8%C5%3Cbr/%3E%A7%BA%CA%D1%C1%BE%D1%B9%B8%EC%A1%D1%B9&amp;month=4&amp;year=2020&amp;thetype=%A7%BA%CB%B9%E8%C7%C2%A7%D2%B9"/>
    <hyperlink ref="E518" r:id="rId511" display="http://hfo63.cfo.in.th/CheckDataDtl.aspx?orgid=04670&amp;balance=%A7%BA%B4%D8%C5%3Cbr/%3E%A7%BA%CA%D1%C1%BE%D1%B9%B8%EC%A1%D1%B9&amp;month=4&amp;year=2020&amp;thetype=%A7%BA%CB%B9%E8%C7%C2%A7%D2%B9"/>
    <hyperlink ref="E519" r:id="rId512" display="http://hfo63.cfo.in.th/CheckDataDtl.aspx?orgid=04670&amp;balance=%A7%BA%B4%D8%C5%3Cbr/%3E%A7%BA%CA%D1%C1%BE%D1%B9%B8%EC%A1%D1%B9&amp;month=4&amp;year=2020&amp;thetype=%A7%BA%CB%B9%E8%C7%C2%A7%D2%B9"/>
    <hyperlink ref="E520" r:id="rId513" display="http://hfo63.cfo.in.th/CheckDataDtl.aspx?orgid=04671&amp;balance=%A7%BA%B4%D8%C5%3Cbr/%3E%A7%BA%CA%D1%C1%BE%D1%B9%B8%EC%A1%D1%B9&amp;month=4&amp;year=2020&amp;thetype=%A7%BA%CB%B9%E8%C7%C2%A7%D2%B9"/>
    <hyperlink ref="E521" r:id="rId514" display="http://hfo63.cfo.in.th/CheckDataDtl.aspx?orgid=04671&amp;balance=%A7%BA%B4%D8%C5%3Cbr/%3E%A7%BA%CA%D1%C1%BE%D1%B9%B8%EC%A1%D1%B9&amp;month=4&amp;year=2020&amp;thetype=%A7%BA%CB%B9%E8%C7%C2%A7%D2%B9"/>
    <hyperlink ref="E522" r:id="rId515" display="http://hfo63.cfo.in.th/CheckDataDtl.aspx?orgid=04672&amp;balance=%A7%BA%B4%D8%C5%3Cbr/%3E%A7%BA%CA%D1%C1%BE%D1%B9%B8%EC%A1%D1%B9&amp;month=4&amp;year=2020&amp;thetype=%A7%BA%CB%B9%E8%C7%C2%A7%D2%B9"/>
    <hyperlink ref="E523" r:id="rId516" display="http://hfo63.cfo.in.th/CheckDataDtl.aspx?orgid=04672&amp;balance=%A7%BA%B4%D8%C5%3Cbr/%3E%A7%BA%CA%D1%C1%BE%D1%B9%B8%EC%A1%D1%B9&amp;month=4&amp;year=2020&amp;thetype=%A7%BA%CB%B9%E8%C7%C2%A7%D2%B9"/>
    <hyperlink ref="E524" r:id="rId517" display="http://hfo63.cfo.in.th/CheckDataDtl.aspx?orgid=04673&amp;balance=%A7%BA%B4%D8%C5%3Cbr/%3E%A7%BA%CA%D1%C1%BE%D1%B9%B8%EC%A1%D1%B9&amp;month=4&amp;year=2020&amp;thetype=%A7%BA%CB%B9%E8%C7%C2%A7%D2%B9"/>
    <hyperlink ref="E525" r:id="rId518" display="http://hfo63.cfo.in.th/CheckDataDtl.aspx?orgid=04673&amp;balance=%A7%BA%B4%D8%C5%3Cbr/%3E%A7%BA%CA%D1%C1%BE%D1%B9%B8%EC%A1%D1%B9&amp;month=4&amp;year=2020&amp;thetype=%A7%BA%CB%B9%E8%C7%C2%A7%D2%B9"/>
    <hyperlink ref="E526" r:id="rId519" display="http://hfo63.cfo.in.th/CheckDataDtl.aspx?orgid=04674&amp;balance=%A7%BA%B4%D8%C5%3Cbr/%3E%A7%BA%CA%D1%C1%BE%D1%B9%B8%EC%A1%D1%B9&amp;month=4&amp;year=2020&amp;thetype=%A7%BA%CB%B9%E8%C7%C2%A7%D2%B9"/>
    <hyperlink ref="E527" r:id="rId520" display="http://hfo63.cfo.in.th/CheckDataDtl.aspx?orgid=04674&amp;balance=%A7%BA%B4%D8%C5%3Cbr/%3E%A7%BA%CA%D1%C1%BE%D1%B9%B8%EC%A1%D1%B9&amp;month=4&amp;year=2020&amp;thetype=%A7%BA%CB%B9%E8%C7%C2%A7%D2%B9"/>
    <hyperlink ref="E528" r:id="rId521" display="http://hfo63.cfo.in.th/CheckDataDtl.aspx?orgid=04675&amp;balance=%A7%BA%B4%D8%C5%3Cbr/%3E%A7%BA%CA%D1%C1%BE%D1%B9%B8%EC%A1%D1%B9&amp;month=4&amp;year=2020&amp;thetype=%A7%BA%CB%B9%E8%C7%C2%A7%D2%B9"/>
    <hyperlink ref="E529" r:id="rId522" display="http://hfo63.cfo.in.th/CheckDataDtl.aspx?orgid=04675&amp;balance=%A7%BA%B4%D8%C5%3Cbr/%3E%A7%BA%CA%D1%C1%BE%D1%B9%B8%EC%A1%D1%B9&amp;month=4&amp;year=2020&amp;thetype=%A7%BA%CB%B9%E8%C7%C2%A7%D2%B9"/>
    <hyperlink ref="E530" r:id="rId523" display="http://hfo63.cfo.in.th/CheckDataDtl.aspx?orgid=04676&amp;balance=%A7%BA%B4%D8%C5%3Cbr/%3E%A7%BA%CA%D1%C1%BE%D1%B9%B8%EC%A1%D1%B9&amp;month=4&amp;year=2020&amp;thetype=%A7%BA%CB%B9%E8%C7%C2%A7%D2%B9"/>
    <hyperlink ref="E531" r:id="rId524" display="http://hfo63.cfo.in.th/CheckDataDtl.aspx?orgid=04676&amp;balance=%A7%BA%B4%D8%C5%3Cbr/%3E%A7%BA%CA%D1%C1%BE%D1%B9%B8%EC%A1%D1%B9&amp;month=4&amp;year=2020&amp;thetype=%A7%BA%CB%B9%E8%C7%C2%A7%D2%B9"/>
    <hyperlink ref="E532" r:id="rId525" display="http://hfo63.cfo.in.th/CheckDataDtl.aspx?orgid=04677&amp;balance=%A7%BA%B4%D8%C5%3Cbr/%3E%A7%BA%CA%D1%C1%BE%D1%B9%B8%EC%A1%D1%B9&amp;month=4&amp;year=2020&amp;thetype=%A7%BA%CB%B9%E8%C7%C2%A7%D2%B9"/>
    <hyperlink ref="E533" r:id="rId526" display="http://hfo63.cfo.in.th/CheckDataDtl.aspx?orgid=04677&amp;balance=%A7%BA%B4%D8%C5%3Cbr/%3E%A7%BA%CA%D1%C1%BE%D1%B9%B8%EC%A1%D1%B9&amp;month=4&amp;year=2020&amp;thetype=%A7%BA%CB%B9%E8%C7%C2%A7%D2%B9"/>
    <hyperlink ref="E534" r:id="rId527" display="http://hfo63.cfo.in.th/CheckDataDtl.aspx?orgid=04678&amp;balance=%A7%BA%B4%D8%C5%3Cbr/%3E%A7%BA%CA%D1%C1%BE%D1%B9%B8%EC%A1%D1%B9&amp;month=4&amp;year=2020&amp;thetype=%A7%BA%CB%B9%E8%C7%C2%A7%D2%B9"/>
    <hyperlink ref="E535" r:id="rId528" display="http://hfo63.cfo.in.th/CheckDataDtl.aspx?orgid=04678&amp;balance=%A7%BA%B4%D8%C5%3Cbr/%3E%A7%BA%CA%D1%C1%BE%D1%B9%B8%EC%A1%D1%B9&amp;month=4&amp;year=2020&amp;thetype=%A7%BA%CB%B9%E8%C7%C2%A7%D2%B9"/>
    <hyperlink ref="E536" r:id="rId529" display="http://hfo63.cfo.in.th/CheckDataDtl.aspx?orgid=04679&amp;balance=%A7%BA%B4%D8%C5%3Cbr/%3E%A7%BA%CA%D1%C1%BE%D1%B9%B8%EC%A1%D1%B9&amp;month=4&amp;year=2020&amp;thetype=%A7%BA%CB%B9%E8%C7%C2%A7%D2%B9"/>
    <hyperlink ref="E537" r:id="rId530" display="http://hfo63.cfo.in.th/CheckDataDtl.aspx?orgid=04679&amp;balance=%A7%BA%B4%D8%C5%3Cbr/%3E%A7%BA%CA%D1%C1%BE%D1%B9%B8%EC%A1%D1%B9&amp;month=4&amp;year=2020&amp;thetype=%A7%BA%CB%B9%E8%C7%C2%A7%D2%B9"/>
    <hyperlink ref="E538" r:id="rId531" display="http://hfo63.cfo.in.th/CheckDataDtl.aspx?orgid=04680&amp;balance=%A7%BA%B4%D8%C5%3Cbr/%3E%A7%BA%CA%D1%C1%BE%D1%B9%B8%EC%A1%D1%B9&amp;month=4&amp;year=2020&amp;thetype=%A7%BA%CB%B9%E8%C7%C2%A7%D2%B9"/>
    <hyperlink ref="E539" r:id="rId532" display="http://hfo63.cfo.in.th/CheckDataDtl.aspx?orgid=04680&amp;balance=%A7%BA%B4%D8%C5%3Cbr/%3E%A7%BA%CA%D1%C1%BE%D1%B9%B8%EC%A1%D1%B9&amp;month=4&amp;year=2020&amp;thetype=%A7%BA%CB%B9%E8%C7%C2%A7%D2%B9"/>
    <hyperlink ref="E540" r:id="rId533" display="http://hfo63.cfo.in.th/CheckDataDtl.aspx?orgid=04681&amp;balance=%A7%BA%B4%D8%C5%3Cbr/%3E%A7%BA%CA%D1%C1%BE%D1%B9%B8%EC%A1%D1%B9&amp;month=4&amp;year=2020&amp;thetype=%A7%BA%CB%B9%E8%C7%C2%A7%D2%B9"/>
    <hyperlink ref="E541" r:id="rId534" display="http://hfo63.cfo.in.th/CheckDataDtl.aspx?orgid=04681&amp;balance=%A7%BA%B4%D8%C5%3Cbr/%3E%A7%BA%CA%D1%C1%BE%D1%B9%B8%EC%A1%D1%B9&amp;month=4&amp;year=2020&amp;thetype=%A7%BA%CB%B9%E8%C7%C2%A7%D2%B9"/>
    <hyperlink ref="E542" r:id="rId535" display="http://hfo63.cfo.in.th/CheckDataDtl.aspx?orgid=04682&amp;balance=%A7%BA%B4%D8%C5%3Cbr/%3E%A7%BA%CA%D1%C1%BE%D1%B9%B8%EC%A1%D1%B9&amp;month=4&amp;year=2020&amp;thetype=%A7%BA%CB%B9%E8%C7%C2%A7%D2%B9"/>
    <hyperlink ref="E543" r:id="rId536" display="http://hfo63.cfo.in.th/CheckDataDtl.aspx?orgid=04682&amp;balance=%A7%BA%B4%D8%C5%3Cbr/%3E%A7%BA%CA%D1%C1%BE%D1%B9%B8%EC%A1%D1%B9&amp;month=4&amp;year=2020&amp;thetype=%A7%BA%CB%B9%E8%C7%C2%A7%D2%B9"/>
    <hyperlink ref="E544" r:id="rId537" display="http://hfo63.cfo.in.th/CheckDataDtl.aspx?orgid=04683&amp;balance=%A7%BA%B4%D8%C5%3Cbr/%3E%A7%BA%CA%D1%C1%BE%D1%B9%B8%EC%A1%D1%B9&amp;month=4&amp;year=2020&amp;thetype=%A7%BA%CB%B9%E8%C7%C2%A7%D2%B9"/>
    <hyperlink ref="E545" r:id="rId538" display="http://hfo63.cfo.in.th/CheckDataDtl.aspx?orgid=04683&amp;balance=%A7%BA%B4%D8%C5%3Cbr/%3E%A7%BA%CA%D1%C1%BE%D1%B9%B8%EC%A1%D1%B9&amp;month=4&amp;year=2020&amp;thetype=%A7%BA%CB%B9%E8%C7%C2%A7%D2%B9"/>
    <hyperlink ref="E546" r:id="rId539" display="http://hfo63.cfo.in.th/CheckDataDtl.aspx?orgid=04684&amp;balance=%A7%BA%B4%D8%C5%3Cbr/%3E%A7%BA%CA%D1%C1%BE%D1%B9%B8%EC%A1%D1%B9&amp;month=4&amp;year=2020&amp;thetype=%A7%BA%CB%B9%E8%C7%C2%A7%D2%B9"/>
    <hyperlink ref="E547" r:id="rId540" display="http://hfo63.cfo.in.th/CheckDataDtl.aspx?orgid=04684&amp;balance=%A7%BA%B4%D8%C5%3Cbr/%3E%A7%BA%CA%D1%C1%BE%D1%B9%B8%EC%A1%D1%B9&amp;month=4&amp;year=2020&amp;thetype=%A7%BA%CB%B9%E8%C7%C2%A7%D2%B9"/>
    <hyperlink ref="E548" r:id="rId541" display="http://hfo63.cfo.in.th/CheckDataDtl.aspx?orgid=04685&amp;balance=%A7%BA%B4%D8%C5%3Cbr/%3E%A7%BA%CA%D1%C1%BE%D1%B9%B8%EC%A1%D1%B9&amp;month=4&amp;year=2020&amp;thetype=%A7%BA%CB%B9%E8%C7%C2%A7%D2%B9"/>
    <hyperlink ref="E549" r:id="rId542" display="http://hfo63.cfo.in.th/CheckDataDtl.aspx?orgid=04685&amp;balance=%A7%BA%B4%D8%C5%3Cbr/%3E%A7%BA%CA%D1%C1%BE%D1%B9%B8%EC%A1%D1%B9&amp;month=4&amp;year=2020&amp;thetype=%A7%BA%CB%B9%E8%C7%C2%A7%D2%B9"/>
    <hyperlink ref="E550" r:id="rId543" display="http://hfo63.cfo.in.th/CheckDataDtl.aspx?orgid=04686&amp;balance=%A7%BA%B4%D8%C5%3Cbr/%3E%A7%BA%CA%D1%C1%BE%D1%B9%B8%EC%A1%D1%B9&amp;month=4&amp;year=2020&amp;thetype=%A7%BA%CB%B9%E8%C7%C2%A7%D2%B9"/>
    <hyperlink ref="E551" r:id="rId544" display="http://hfo63.cfo.in.th/CheckDataDtl.aspx?orgid=04686&amp;balance=%A7%BA%B4%D8%C5%3Cbr/%3E%A7%BA%CA%D1%C1%BE%D1%B9%B8%EC%A1%D1%B9&amp;month=4&amp;year=2020&amp;thetype=%A7%BA%CB%B9%E8%C7%C2%A7%D2%B9"/>
    <hyperlink ref="E552" r:id="rId545" display="http://hfo63.cfo.in.th/CheckDataDtl.aspx?orgid=04687&amp;balance=%A7%BA%B4%D8%C5%3Cbr/%3E%A7%BA%CA%D1%C1%BE%D1%B9%B8%EC%A1%D1%B9&amp;month=4&amp;year=2020&amp;thetype=%A7%BA%CB%B9%E8%C7%C2%A7%D2%B9"/>
    <hyperlink ref="E553" r:id="rId546" display="http://hfo63.cfo.in.th/CheckDataDtl.aspx?orgid=04687&amp;balance=%A7%BA%B4%D8%C5%3Cbr/%3E%A7%BA%CA%D1%C1%BE%D1%B9%B8%EC%A1%D1%B9&amp;month=4&amp;year=2020&amp;thetype=%A7%BA%CB%B9%E8%C7%C2%A7%D2%B9"/>
    <hyperlink ref="E554" r:id="rId547" display="http://hfo63.cfo.in.th/CheckDataDtl.aspx?orgid=04688&amp;balance=%A7%BA%B4%D8%C5%3Cbr/%3E%A7%BA%CA%D1%C1%BE%D1%B9%B8%EC%A1%D1%B9&amp;month=4&amp;year=2020&amp;thetype=%A7%BA%CB%B9%E8%C7%C2%A7%D2%B9"/>
    <hyperlink ref="E555" r:id="rId548" display="http://hfo63.cfo.in.th/CheckDataDtl.aspx?orgid=04688&amp;balance=%A7%BA%B4%D8%C5%3Cbr/%3E%A7%BA%CA%D1%C1%BE%D1%B9%B8%EC%A1%D1%B9&amp;month=4&amp;year=2020&amp;thetype=%A7%BA%CB%B9%E8%C7%C2%A7%D2%B9"/>
    <hyperlink ref="E556" r:id="rId549" display="http://hfo63.cfo.in.th/CheckDataDtl.aspx?orgid=04689&amp;balance=%A7%BA%B4%D8%C5%3Cbr/%3E%A7%BA%CA%D1%C1%BE%D1%B9%B8%EC%A1%D1%B9&amp;month=4&amp;year=2020&amp;thetype=%A7%BA%CB%B9%E8%C7%C2%A7%D2%B9"/>
    <hyperlink ref="E557" r:id="rId550" display="http://hfo63.cfo.in.th/CheckDataDtl.aspx?orgid=04689&amp;balance=%A7%BA%B4%D8%C5%3Cbr/%3E%A7%BA%CA%D1%C1%BE%D1%B9%B8%EC%A1%D1%B9&amp;month=4&amp;year=2020&amp;thetype=%A7%BA%CB%B9%E8%C7%C2%A7%D2%B9"/>
    <hyperlink ref="E558" r:id="rId551" display="http://hfo63.cfo.in.th/CheckDataDtl.aspx?orgid=04690&amp;balance=%A7%BA%B4%D8%C5%3Cbr/%3E%A7%BA%CA%D1%C1%BE%D1%B9%B8%EC%A1%D1%B9&amp;month=4&amp;year=2020&amp;thetype=%A7%BA%CB%B9%E8%C7%C2%A7%D2%B9"/>
    <hyperlink ref="E559" r:id="rId552" display="http://hfo63.cfo.in.th/CheckDataDtl.aspx?orgid=04690&amp;balance=%A7%BA%B4%D8%C5%3Cbr/%3E%A7%BA%CA%D1%C1%BE%D1%B9%B8%EC%A1%D1%B9&amp;month=4&amp;year=2020&amp;thetype=%A7%BA%CB%B9%E8%C7%C2%A7%D2%B9"/>
    <hyperlink ref="E560" r:id="rId553" display="http://hfo63.cfo.in.th/CheckDataDtl.aspx?orgid=04691&amp;balance=%A7%BA%B4%D8%C5%3Cbr/%3E%A7%BA%CA%D1%C1%BE%D1%B9%B8%EC%A1%D1%B9&amp;month=4&amp;year=2020&amp;thetype=%A7%BA%CB%B9%E8%C7%C2%A7%D2%B9"/>
    <hyperlink ref="E561" r:id="rId554" display="http://hfo63.cfo.in.th/CheckDataDtl.aspx?orgid=04691&amp;balance=%A7%BA%B4%D8%C5%3Cbr/%3E%A7%BA%CA%D1%C1%BE%D1%B9%B8%EC%A1%D1%B9&amp;month=4&amp;year=2020&amp;thetype=%A7%BA%CB%B9%E8%C7%C2%A7%D2%B9"/>
    <hyperlink ref="E562" r:id="rId555" display="http://hfo63.cfo.in.th/CheckDataDtl.aspx?orgid=04692&amp;balance=%A7%BA%B4%D8%C5%3Cbr/%3E%A7%BA%CA%D1%C1%BE%D1%B9%B8%EC%A1%D1%B9&amp;month=4&amp;year=2020&amp;thetype=%A7%BA%CB%B9%E8%C7%C2%A7%D2%B9"/>
    <hyperlink ref="E563" r:id="rId556" display="http://hfo63.cfo.in.th/CheckDataDtl.aspx?orgid=04692&amp;balance=%A7%BA%B4%D8%C5%3Cbr/%3E%A7%BA%CA%D1%C1%BE%D1%B9%B8%EC%A1%D1%B9&amp;month=4&amp;year=2020&amp;thetype=%A7%BA%CB%B9%E8%C7%C2%A7%D2%B9"/>
    <hyperlink ref="E564" r:id="rId557" display="http://hfo63.cfo.in.th/CheckDataDtl.aspx?orgid=04693&amp;balance=%A7%BA%B4%D8%C5%3Cbr/%3E%A7%BA%CA%D1%C1%BE%D1%B9%B8%EC%A1%D1%B9&amp;month=4&amp;year=2020&amp;thetype=%A7%BA%CB%B9%E8%C7%C2%A7%D2%B9"/>
    <hyperlink ref="E565" r:id="rId558" display="http://hfo63.cfo.in.th/CheckDataDtl.aspx?orgid=04693&amp;balance=%A7%BA%B4%D8%C5%3Cbr/%3E%A7%BA%CA%D1%C1%BE%D1%B9%B8%EC%A1%D1%B9&amp;month=4&amp;year=2020&amp;thetype=%A7%BA%CB%B9%E8%C7%C2%A7%D2%B9"/>
    <hyperlink ref="E566" r:id="rId559" display="http://hfo63.cfo.in.th/CheckDataDtl.aspx?orgid=04694&amp;balance=%A7%BA%B4%D8%C5%3Cbr/%3E%A7%BA%CA%D1%C1%BE%D1%B9%B8%EC%A1%D1%B9&amp;month=4&amp;year=2020&amp;thetype=%A7%BA%CB%B9%E8%C7%C2%A7%D2%B9"/>
    <hyperlink ref="E567" r:id="rId560" display="http://hfo63.cfo.in.th/CheckDataDtl.aspx?orgid=04694&amp;balance=%A7%BA%B4%D8%C5%3Cbr/%3E%A7%BA%CA%D1%C1%BE%D1%B9%B8%EC%A1%D1%B9&amp;month=4&amp;year=2020&amp;thetype=%A7%BA%CB%B9%E8%C7%C2%A7%D2%B9"/>
    <hyperlink ref="E568" r:id="rId561" display="http://hfo63.cfo.in.th/CheckDataDtl.aspx?orgid=04695&amp;balance=%A7%BA%B4%D8%C5%3Cbr/%3E%A7%BA%CA%D1%C1%BE%D1%B9%B8%EC%A1%D1%B9&amp;month=4&amp;year=2020&amp;thetype=%A7%BA%CB%B9%E8%C7%C2%A7%D2%B9"/>
    <hyperlink ref="E569" r:id="rId562" display="http://hfo63.cfo.in.th/CheckDataDtl.aspx?orgid=04695&amp;balance=%A7%BA%B4%D8%C5%3Cbr/%3E%A7%BA%CA%D1%C1%BE%D1%B9%B8%EC%A1%D1%B9&amp;month=4&amp;year=2020&amp;thetype=%A7%BA%CB%B9%E8%C7%C2%A7%D2%B9"/>
    <hyperlink ref="E570" r:id="rId563" display="http://hfo63.cfo.in.th/CheckDataDtl.aspx?orgid=04696&amp;balance=%A7%BA%B4%D8%C5%3Cbr/%3E%A7%BA%CA%D1%C1%BE%D1%B9%B8%EC%A1%D1%B9&amp;month=4&amp;year=2020&amp;thetype=%A7%BA%CB%B9%E8%C7%C2%A7%D2%B9"/>
    <hyperlink ref="E571" r:id="rId564" display="http://hfo63.cfo.in.th/CheckDataDtl.aspx?orgid=04696&amp;balance=%A7%BA%B4%D8%C5%3Cbr/%3E%A7%BA%CA%D1%C1%BE%D1%B9%B8%EC%A1%D1%B9&amp;month=4&amp;year=2020&amp;thetype=%A7%BA%CB%B9%E8%C7%C2%A7%D2%B9"/>
    <hyperlink ref="E572" r:id="rId565" display="http://hfo63.cfo.in.th/CheckDataDtl.aspx?orgid=04697&amp;balance=%A7%BA%B4%D8%C5%3Cbr/%3E%A7%BA%CA%D1%C1%BE%D1%B9%B8%EC%A1%D1%B9&amp;month=4&amp;year=2020&amp;thetype=%A7%BA%CB%B9%E8%C7%C2%A7%D2%B9"/>
    <hyperlink ref="E573" r:id="rId566" display="http://hfo63.cfo.in.th/CheckDataDtl.aspx?orgid=04697&amp;balance=%A7%BA%B4%D8%C5%3Cbr/%3E%A7%BA%CA%D1%C1%BE%D1%B9%B8%EC%A1%D1%B9&amp;month=4&amp;year=2020&amp;thetype=%A7%BA%CB%B9%E8%C7%C2%A7%D2%B9"/>
    <hyperlink ref="E574" r:id="rId567" display="http://hfo63.cfo.in.th/CheckDataDtl.aspx?orgid=04698&amp;balance=%A7%BA%B4%D8%C5%3Cbr/%3E%A7%BA%CA%D1%C1%BE%D1%B9%B8%EC%A1%D1%B9&amp;month=4&amp;year=2020&amp;thetype=%A7%BA%CB%B9%E8%C7%C2%A7%D2%B9"/>
    <hyperlink ref="E575" r:id="rId568" display="http://hfo63.cfo.in.th/CheckDataDtl.aspx?orgid=04698&amp;balance=%A7%BA%B4%D8%C5%3Cbr/%3E%A7%BA%CA%D1%C1%BE%D1%B9%B8%EC%A1%D1%B9&amp;month=4&amp;year=2020&amp;thetype=%A7%BA%CB%B9%E8%C7%C2%A7%D2%B9"/>
    <hyperlink ref="E576" r:id="rId569" display="http://hfo63.cfo.in.th/CheckDataDtl.aspx?orgid=04699&amp;balance=%A7%BA%B4%D8%C5%3Cbr/%3E%A7%BA%CA%D1%C1%BE%D1%B9%B8%EC%A1%D1%B9&amp;month=4&amp;year=2020&amp;thetype=%A7%BA%CB%B9%E8%C7%C2%A7%D2%B9"/>
    <hyperlink ref="E577" r:id="rId570" display="http://hfo63.cfo.in.th/CheckDataDtl.aspx?orgid=04699&amp;balance=%A7%BA%B4%D8%C5%3Cbr/%3E%A7%BA%CA%D1%C1%BE%D1%B9%B8%EC%A1%D1%B9&amp;month=4&amp;year=2020&amp;thetype=%A7%BA%CB%B9%E8%C7%C2%A7%D2%B9"/>
    <hyperlink ref="E578" r:id="rId571" display="http://hfo63.cfo.in.th/CheckDataDtl.aspx?orgid=04700&amp;balance=%A7%BA%B4%D8%C5%3Cbr/%3E%A7%BA%CA%D1%C1%BE%D1%B9%B8%EC%A1%D1%B9&amp;month=4&amp;year=2020&amp;thetype=%A7%BA%CB%B9%E8%C7%C2%A7%D2%B9"/>
    <hyperlink ref="E579" r:id="rId572" display="http://hfo63.cfo.in.th/CheckDataDtl.aspx?orgid=04700&amp;balance=%A7%BA%B4%D8%C5%3Cbr/%3E%A7%BA%CA%D1%C1%BE%D1%B9%B8%EC%A1%D1%B9&amp;month=4&amp;year=2020&amp;thetype=%A7%BA%CB%B9%E8%C7%C2%A7%D2%B9"/>
    <hyperlink ref="E580" r:id="rId573" display="http://hfo63.cfo.in.th/CheckDataDtl.aspx?orgid=04701&amp;balance=%A7%BA%B4%D8%C5%3Cbr/%3E%A7%BA%CA%D1%C1%BE%D1%B9%B8%EC%A1%D1%B9&amp;month=4&amp;year=2020&amp;thetype=%A7%BA%CB%B9%E8%C7%C2%A7%D2%B9"/>
    <hyperlink ref="E581" r:id="rId574" display="http://hfo63.cfo.in.th/CheckDataDtl.aspx?orgid=04701&amp;balance=%A7%BA%B4%D8%C5%3Cbr/%3E%A7%BA%CA%D1%C1%BE%D1%B9%B8%EC%A1%D1%B9&amp;month=4&amp;year=2020&amp;thetype=%A7%BA%CB%B9%E8%C7%C2%A7%D2%B9"/>
    <hyperlink ref="E582" r:id="rId575" display="http://hfo63.cfo.in.th/CheckDataDtl.aspx?orgid=04702&amp;balance=%A7%BA%B4%D8%C5%3Cbr/%3E%A7%BA%CA%D1%C1%BE%D1%B9%B8%EC%A1%D1%B9&amp;month=4&amp;year=2020&amp;thetype=%A7%BA%CB%B9%E8%C7%C2%A7%D2%B9"/>
    <hyperlink ref="E583" r:id="rId576" display="http://hfo63.cfo.in.th/CheckDataDtl.aspx?orgid=04702&amp;balance=%A7%BA%B4%D8%C5%3Cbr/%3E%A7%BA%CA%D1%C1%BE%D1%B9%B8%EC%A1%D1%B9&amp;month=4&amp;year=2020&amp;thetype=%A7%BA%CB%B9%E8%C7%C2%A7%D2%B9"/>
    <hyperlink ref="E584" r:id="rId577" display="http://hfo63.cfo.in.th/CheckDataDtl.aspx?orgid=04703&amp;balance=%A7%BA%B4%D8%C5%3Cbr/%3E%A7%BA%CA%D1%C1%BE%D1%B9%B8%EC%A1%D1%B9&amp;month=4&amp;year=2020&amp;thetype=%A7%BA%CB%B9%E8%C7%C2%A7%D2%B9"/>
    <hyperlink ref="E585" r:id="rId578" display="http://hfo63.cfo.in.th/CheckDataDtl.aspx?orgid=04703&amp;balance=%A7%BA%B4%D8%C5%3Cbr/%3E%A7%BA%CA%D1%C1%BE%D1%B9%B8%EC%A1%D1%B9&amp;month=4&amp;year=2020&amp;thetype=%A7%BA%CB%B9%E8%C7%C2%A7%D2%B9"/>
    <hyperlink ref="E586" r:id="rId579" display="http://hfo63.cfo.in.th/CheckDataDtl.aspx?orgid=04704&amp;balance=%A7%BA%B4%D8%C5%3Cbr/%3E%A7%BA%CA%D1%C1%BE%D1%B9%B8%EC%A1%D1%B9&amp;month=4&amp;year=2020&amp;thetype=%A7%BA%CB%B9%E8%C7%C2%A7%D2%B9"/>
    <hyperlink ref="E587" r:id="rId580" display="http://hfo63.cfo.in.th/CheckDataDtl.aspx?orgid=04704&amp;balance=%A7%BA%B4%D8%C5%3Cbr/%3E%A7%BA%CA%D1%C1%BE%D1%B9%B8%EC%A1%D1%B9&amp;month=4&amp;year=2020&amp;thetype=%A7%BA%CB%B9%E8%C7%C2%A7%D2%B9"/>
    <hyperlink ref="E588" r:id="rId581" display="http://hfo63.cfo.in.th/CheckDataDtl.aspx?orgid=04707&amp;balance=%A7%BA%B4%D8%C5%3Cbr/%3E%A7%BA%CA%D1%C1%BE%D1%B9%B8%EC%A1%D1%B9&amp;month=4&amp;year=2020&amp;thetype=%A7%BA%CB%B9%E8%C7%C2%A7%D2%B9"/>
    <hyperlink ref="E589" r:id="rId582" display="http://hfo63.cfo.in.th/CheckDataDtl.aspx?orgid=04707&amp;balance=%A7%BA%B4%D8%C5%3Cbr/%3E%A7%BA%CA%D1%C1%BE%D1%B9%B8%EC%A1%D1%B9&amp;month=4&amp;year=2020&amp;thetype=%A7%BA%CB%B9%E8%C7%C2%A7%D2%B9"/>
    <hyperlink ref="E590" r:id="rId583" display="http://hfo63.cfo.in.th/CheckDataDtl.aspx?orgid=04708&amp;balance=%A7%BA%B4%D8%C5%3Cbr/%3E%A7%BA%CA%D1%C1%BE%D1%B9%B8%EC%A1%D1%B9&amp;month=4&amp;year=2020&amp;thetype=%A7%BA%CB%B9%E8%C7%C2%A7%D2%B9"/>
    <hyperlink ref="E591" r:id="rId584" display="http://hfo63.cfo.in.th/CheckDataDtl.aspx?orgid=04708&amp;balance=%A7%BA%B4%D8%C5%3Cbr/%3E%A7%BA%CA%D1%C1%BE%D1%B9%B8%EC%A1%D1%B9&amp;month=4&amp;year=2020&amp;thetype=%A7%BA%CB%B9%E8%C7%C2%A7%D2%B9"/>
    <hyperlink ref="E592" r:id="rId585" display="http://hfo63.cfo.in.th/CheckDataDtl.aspx?orgid=04709&amp;balance=%A7%BA%B4%D8%C5%3Cbr/%3E%A7%BA%CA%D1%C1%BE%D1%B9%B8%EC%A1%D1%B9&amp;month=4&amp;year=2020&amp;thetype=%A7%BA%CB%B9%E8%C7%C2%A7%D2%B9"/>
    <hyperlink ref="E593" r:id="rId586" display="http://hfo63.cfo.in.th/CheckDataDtl.aspx?orgid=04709&amp;balance=%A7%BA%B4%D8%C5%3Cbr/%3E%A7%BA%CA%D1%C1%BE%D1%B9%B8%EC%A1%D1%B9&amp;month=4&amp;year=2020&amp;thetype=%A7%BA%CB%B9%E8%C7%C2%A7%D2%B9"/>
    <hyperlink ref="E594" r:id="rId587" display="http://hfo63.cfo.in.th/CheckDataDtl.aspx?orgid=04710&amp;balance=%A7%BA%B4%D8%C5%3Cbr/%3E%A7%BA%CA%D1%C1%BE%D1%B9%B8%EC%A1%D1%B9&amp;month=4&amp;year=2020&amp;thetype=%A7%BA%CB%B9%E8%C7%C2%A7%D2%B9"/>
    <hyperlink ref="E595" r:id="rId588" display="http://hfo63.cfo.in.th/CheckDataDtl.aspx?orgid=04710&amp;balance=%A7%BA%B4%D8%C5%3Cbr/%3E%A7%BA%CA%D1%C1%BE%D1%B9%B8%EC%A1%D1%B9&amp;month=4&amp;year=2020&amp;thetype=%A7%BA%CB%B9%E8%C7%C2%A7%D2%B9"/>
    <hyperlink ref="E596" r:id="rId589" display="http://hfo63.cfo.in.th/CheckDataDtl.aspx?orgid=04711&amp;balance=%A7%BA%B4%D8%C5%3Cbr/%3E%A7%BA%CA%D1%C1%BE%D1%B9%B8%EC%A1%D1%B9&amp;month=4&amp;year=2020&amp;thetype=%A7%BA%CB%B9%E8%C7%C2%A7%D2%B9"/>
    <hyperlink ref="E597" r:id="rId590" display="http://hfo63.cfo.in.th/CheckDataDtl.aspx?orgid=04711&amp;balance=%A7%BA%B4%D8%C5%3Cbr/%3E%A7%BA%CA%D1%C1%BE%D1%B9%B8%EC%A1%D1%B9&amp;month=4&amp;year=2020&amp;thetype=%A7%BA%CB%B9%E8%C7%C2%A7%D2%B9"/>
    <hyperlink ref="E598" r:id="rId591" display="http://hfo63.cfo.in.th/CheckDataDtl.aspx?orgid=04712&amp;balance=%A7%BA%B4%D8%C5%3Cbr/%3E%A7%BA%CA%D1%C1%BE%D1%B9%B8%EC%A1%D1%B9&amp;month=4&amp;year=2020&amp;thetype=%A7%BA%CB%B9%E8%C7%C2%A7%D2%B9"/>
    <hyperlink ref="E599" r:id="rId592" display="http://hfo63.cfo.in.th/CheckDataDtl.aspx?orgid=04712&amp;balance=%A7%BA%B4%D8%C5%3Cbr/%3E%A7%BA%CA%D1%C1%BE%D1%B9%B8%EC%A1%D1%B9&amp;month=4&amp;year=2020&amp;thetype=%A7%BA%CB%B9%E8%C7%C2%A7%D2%B9"/>
    <hyperlink ref="E600" r:id="rId593" display="http://hfo63.cfo.in.th/CheckDataDtl.aspx?orgid=04713&amp;balance=%A7%BA%B4%D8%C5%3Cbr/%3E%A7%BA%CA%D1%C1%BE%D1%B9%B8%EC%A1%D1%B9&amp;month=4&amp;year=2020&amp;thetype=%A7%BA%CB%B9%E8%C7%C2%A7%D2%B9"/>
    <hyperlink ref="E601" r:id="rId594" display="http://hfo63.cfo.in.th/CheckDataDtl.aspx?orgid=04713&amp;balance=%A7%BA%B4%D8%C5%3Cbr/%3E%A7%BA%CA%D1%C1%BE%D1%B9%B8%EC%A1%D1%B9&amp;month=4&amp;year=2020&amp;thetype=%A7%BA%CB%B9%E8%C7%C2%A7%D2%B9"/>
    <hyperlink ref="E602" r:id="rId595" display="http://hfo63.cfo.in.th/CheckDataDtl.aspx?orgid=04714&amp;balance=%A7%BA%B4%D8%C5%3Cbr/%3E%A7%BA%CA%D1%C1%BE%D1%B9%B8%EC%A1%D1%B9&amp;month=4&amp;year=2020&amp;thetype=%A7%BA%CB%B9%E8%C7%C2%A7%D2%B9"/>
    <hyperlink ref="E603" r:id="rId596" display="http://hfo63.cfo.in.th/CheckDataDtl.aspx?orgid=04714&amp;balance=%A7%BA%B4%D8%C5%3Cbr/%3E%A7%BA%CA%D1%C1%BE%D1%B9%B8%EC%A1%D1%B9&amp;month=4&amp;year=2020&amp;thetype=%A7%BA%CB%B9%E8%C7%C2%A7%D2%B9"/>
    <hyperlink ref="E604" r:id="rId597" display="http://hfo63.cfo.in.th/CheckDataDtl.aspx?orgid=04715&amp;balance=%A7%BA%B4%D8%C5%3Cbr/%3E%A7%BA%CA%D1%C1%BE%D1%B9%B8%EC%A1%D1%B9&amp;month=4&amp;year=2020&amp;thetype=%A7%BA%CB%B9%E8%C7%C2%A7%D2%B9"/>
    <hyperlink ref="E605" r:id="rId598" display="http://hfo63.cfo.in.th/CheckDataDtl.aspx?orgid=04715&amp;balance=%A7%BA%B4%D8%C5%3Cbr/%3E%A7%BA%CA%D1%C1%BE%D1%B9%B8%EC%A1%D1%B9&amp;month=4&amp;year=2020&amp;thetype=%A7%BA%CB%B9%E8%C7%C2%A7%D2%B9"/>
    <hyperlink ref="E606" r:id="rId599" display="http://hfo63.cfo.in.th/CheckDataDtl.aspx?orgid=04716&amp;balance=%A7%BA%B4%D8%C5%3Cbr/%3E%A7%BA%CA%D1%C1%BE%D1%B9%B8%EC%A1%D1%B9&amp;month=4&amp;year=2020&amp;thetype=%A7%BA%CB%B9%E8%C7%C2%A7%D2%B9"/>
    <hyperlink ref="E607" r:id="rId600" display="http://hfo63.cfo.in.th/CheckDataDtl.aspx?orgid=04716&amp;balance=%A7%BA%B4%D8%C5%3Cbr/%3E%A7%BA%CA%D1%C1%BE%D1%B9%B8%EC%A1%D1%B9&amp;month=4&amp;year=2020&amp;thetype=%A7%BA%CB%B9%E8%C7%C2%A7%D2%B9"/>
    <hyperlink ref="E608" r:id="rId601" display="http://hfo63.cfo.in.th/CheckDataDtl.aspx?orgid=04717&amp;balance=%A7%BA%B4%D8%C5%3Cbr/%3E%A7%BA%CA%D1%C1%BE%D1%B9%B8%EC%A1%D1%B9&amp;month=4&amp;year=2020&amp;thetype=%A7%BA%CB%B9%E8%C7%C2%A7%D2%B9"/>
    <hyperlink ref="E609" r:id="rId602" display="http://hfo63.cfo.in.th/CheckDataDtl.aspx?orgid=04717&amp;balance=%A7%BA%B4%D8%C5%3Cbr/%3E%A7%BA%CA%D1%C1%BE%D1%B9%B8%EC%A1%D1%B9&amp;month=4&amp;year=2020&amp;thetype=%A7%BA%CB%B9%E8%C7%C2%A7%D2%B9"/>
    <hyperlink ref="E610" r:id="rId603" display="http://hfo63.cfo.in.th/CheckDataDtl.aspx?orgid=04718&amp;balance=%A7%BA%B4%D8%C5%3Cbr/%3E%A7%BA%CA%D1%C1%BE%D1%B9%B8%EC%A1%D1%B9&amp;month=4&amp;year=2020&amp;thetype=%A7%BA%CB%B9%E8%C7%C2%A7%D2%B9"/>
    <hyperlink ref="E611" r:id="rId604" display="http://hfo63.cfo.in.th/CheckDataDtl.aspx?orgid=04718&amp;balance=%A7%BA%B4%D8%C5%3Cbr/%3E%A7%BA%CA%D1%C1%BE%D1%B9%B8%EC%A1%D1%B9&amp;month=4&amp;year=2020&amp;thetype=%A7%BA%CB%B9%E8%C7%C2%A7%D2%B9"/>
    <hyperlink ref="E612" r:id="rId605" display="http://hfo63.cfo.in.th/CheckDataDtl.aspx?orgid=04719&amp;balance=%A7%BA%B4%D8%C5%3Cbr/%3E%A7%BA%CA%D1%C1%BE%D1%B9%B8%EC%A1%D1%B9&amp;month=4&amp;year=2020&amp;thetype=%A7%BA%CB%B9%E8%C7%C2%A7%D2%B9"/>
    <hyperlink ref="E613" r:id="rId606" display="http://hfo63.cfo.in.th/CheckDataDtl.aspx?orgid=04719&amp;balance=%A7%BA%B4%D8%C5%3Cbr/%3E%A7%BA%CA%D1%C1%BE%D1%B9%B8%EC%A1%D1%B9&amp;month=4&amp;year=2020&amp;thetype=%A7%BA%CB%B9%E8%C7%C2%A7%D2%B9"/>
    <hyperlink ref="E614" r:id="rId607" display="http://hfo63.cfo.in.th/CheckDataDtl.aspx?orgid=04720&amp;balance=%A7%BA%B4%D8%C5%3Cbr/%3E%A7%BA%CA%D1%C1%BE%D1%B9%B8%EC%A1%D1%B9&amp;month=4&amp;year=2020&amp;thetype=%A7%BA%CB%B9%E8%C7%C2%A7%D2%B9"/>
    <hyperlink ref="E615" r:id="rId608" display="http://hfo63.cfo.in.th/CheckDataDtl.aspx?orgid=04720&amp;balance=%A7%BA%B4%D8%C5%3Cbr/%3E%A7%BA%CA%D1%C1%BE%D1%B9%B8%EC%A1%D1%B9&amp;month=4&amp;year=2020&amp;thetype=%A7%BA%CB%B9%E8%C7%C2%A7%D2%B9"/>
    <hyperlink ref="E616" r:id="rId609" display="http://hfo63.cfo.in.th/CheckDataDtl.aspx?orgid=04721&amp;balance=%A7%BA%B4%D8%C5%3Cbr/%3E%A7%BA%CA%D1%C1%BE%D1%B9%B8%EC%A1%D1%B9&amp;month=4&amp;year=2020&amp;thetype=%A7%BA%CB%B9%E8%C7%C2%A7%D2%B9"/>
    <hyperlink ref="E617" r:id="rId610" display="http://hfo63.cfo.in.th/CheckDataDtl.aspx?orgid=04721&amp;balance=%A7%BA%B4%D8%C5%3Cbr/%3E%A7%BA%CA%D1%C1%BE%D1%B9%B8%EC%A1%D1%B9&amp;month=4&amp;year=2020&amp;thetype=%A7%BA%CB%B9%E8%C7%C2%A7%D2%B9"/>
    <hyperlink ref="E618" r:id="rId611" display="http://hfo63.cfo.in.th/CheckDataDtl.aspx?orgid=04722&amp;balance=%A7%BA%B4%D8%C5%3Cbr/%3E%A7%BA%CA%D1%C1%BE%D1%B9%B8%EC%A1%D1%B9&amp;month=4&amp;year=2020&amp;thetype=%A7%BA%CB%B9%E8%C7%C2%A7%D2%B9"/>
    <hyperlink ref="E619" r:id="rId612" display="http://hfo63.cfo.in.th/CheckDataDtl.aspx?orgid=04722&amp;balance=%A7%BA%B4%D8%C5%3Cbr/%3E%A7%BA%CA%D1%C1%BE%D1%B9%B8%EC%A1%D1%B9&amp;month=4&amp;year=2020&amp;thetype=%A7%BA%CB%B9%E8%C7%C2%A7%D2%B9"/>
    <hyperlink ref="E620" r:id="rId613" display="http://hfo63.cfo.in.th/CheckDataDtl.aspx?orgid=04723&amp;balance=%A7%BA%B4%D8%C5%3Cbr/%3E%A7%BA%CA%D1%C1%BE%D1%B9%B8%EC%A1%D1%B9&amp;month=4&amp;year=2020&amp;thetype=%A7%BA%CB%B9%E8%C7%C2%A7%D2%B9"/>
    <hyperlink ref="E621" r:id="rId614" display="http://hfo63.cfo.in.th/CheckDataDtl.aspx?orgid=04723&amp;balance=%A7%BA%B4%D8%C5%3Cbr/%3E%A7%BA%CA%D1%C1%BE%D1%B9%B8%EC%A1%D1%B9&amp;month=4&amp;year=2020&amp;thetype=%A7%BA%CB%B9%E8%C7%C2%A7%D2%B9"/>
    <hyperlink ref="E622" r:id="rId615" display="http://hfo63.cfo.in.th/CheckDataDtl.aspx?orgid=04724&amp;balance=%A7%BA%B4%D8%C5%3Cbr/%3E%A7%BA%CA%D1%C1%BE%D1%B9%B8%EC%A1%D1%B9&amp;month=4&amp;year=2020&amp;thetype=%A7%BA%CB%B9%E8%C7%C2%A7%D2%B9"/>
    <hyperlink ref="E623" r:id="rId616" display="http://hfo63.cfo.in.th/CheckDataDtl.aspx?orgid=04724&amp;balance=%A7%BA%B4%D8%C5%3Cbr/%3E%A7%BA%CA%D1%C1%BE%D1%B9%B8%EC%A1%D1%B9&amp;month=4&amp;year=2020&amp;thetype=%A7%BA%CB%B9%E8%C7%C2%A7%D2%B9"/>
    <hyperlink ref="E624" r:id="rId617" display="http://hfo63.cfo.in.th/CheckDataDtl.aspx?orgid=04725&amp;balance=%A7%BA%B4%D8%C5%3Cbr/%3E%A7%BA%CA%D1%C1%BE%D1%B9%B8%EC%A1%D1%B9&amp;month=4&amp;year=2020&amp;thetype=%A7%BA%CB%B9%E8%C7%C2%A7%D2%B9"/>
    <hyperlink ref="E625" r:id="rId618" display="http://hfo63.cfo.in.th/CheckDataDtl.aspx?orgid=04725&amp;balance=%A7%BA%B4%D8%C5%3Cbr/%3E%A7%BA%CA%D1%C1%BE%D1%B9%B8%EC%A1%D1%B9&amp;month=4&amp;year=2020&amp;thetype=%A7%BA%CB%B9%E8%C7%C2%A7%D2%B9"/>
    <hyperlink ref="E626" r:id="rId619" display="http://hfo63.cfo.in.th/CheckDataDtl.aspx?orgid=04726&amp;balance=%A7%BA%B4%D8%C5%3Cbr/%3E%A7%BA%CA%D1%C1%BE%D1%B9%B8%EC%A1%D1%B9&amp;month=4&amp;year=2020&amp;thetype=%A7%BA%CB%B9%E8%C7%C2%A7%D2%B9"/>
    <hyperlink ref="E627" r:id="rId620" display="http://hfo63.cfo.in.th/CheckDataDtl.aspx?orgid=04726&amp;balance=%A7%BA%B4%D8%C5%3Cbr/%3E%A7%BA%CA%D1%C1%BE%D1%B9%B8%EC%A1%D1%B9&amp;month=4&amp;year=2020&amp;thetype=%A7%BA%CB%B9%E8%C7%C2%A7%D2%B9"/>
    <hyperlink ref="E628" r:id="rId621" display="http://hfo63.cfo.in.th/CheckDataDtl.aspx?orgid=04727&amp;balance=%A7%BA%B4%D8%C5%3Cbr/%3E%A7%BA%CA%D1%C1%BE%D1%B9%B8%EC%A1%D1%B9&amp;month=4&amp;year=2020&amp;thetype=%A7%BA%CB%B9%E8%C7%C2%A7%D2%B9"/>
    <hyperlink ref="E629" r:id="rId622" display="http://hfo63.cfo.in.th/CheckDataDtl.aspx?orgid=04727&amp;balance=%A7%BA%B4%D8%C5%3Cbr/%3E%A7%BA%CA%D1%C1%BE%D1%B9%B8%EC%A1%D1%B9&amp;month=4&amp;year=2020&amp;thetype=%A7%BA%CB%B9%E8%C7%C2%A7%D2%B9"/>
    <hyperlink ref="E630" r:id="rId623" display="http://hfo63.cfo.in.th/CheckDataDtl.aspx?orgid=04728&amp;balance=%A7%BA%B4%D8%C5%3Cbr/%3E%A7%BA%CA%D1%C1%BE%D1%B9%B8%EC%A1%D1%B9&amp;month=4&amp;year=2020&amp;thetype=%A7%BA%CB%B9%E8%C7%C2%A7%D2%B9"/>
    <hyperlink ref="E631" r:id="rId624" display="http://hfo63.cfo.in.th/CheckDataDtl.aspx?orgid=04728&amp;balance=%A7%BA%B4%D8%C5%3Cbr/%3E%A7%BA%CA%D1%C1%BE%D1%B9%B8%EC%A1%D1%B9&amp;month=4&amp;year=2020&amp;thetype=%A7%BA%CB%B9%E8%C7%C2%A7%D2%B9"/>
    <hyperlink ref="E632" r:id="rId625" display="http://hfo63.cfo.in.th/CheckDataDtl.aspx?orgid=04729&amp;balance=%A7%BA%B4%D8%C5%3Cbr/%3E%A7%BA%CA%D1%C1%BE%D1%B9%B8%EC%A1%D1%B9&amp;month=4&amp;year=2020&amp;thetype=%A7%BA%CB%B9%E8%C7%C2%A7%D2%B9"/>
    <hyperlink ref="E633" r:id="rId626" display="http://hfo63.cfo.in.th/CheckDataDtl.aspx?orgid=04729&amp;balance=%A7%BA%B4%D8%C5%3Cbr/%3E%A7%BA%CA%D1%C1%BE%D1%B9%B8%EC%A1%D1%B9&amp;month=4&amp;year=2020&amp;thetype=%A7%BA%CB%B9%E8%C7%C2%A7%D2%B9"/>
    <hyperlink ref="E634" r:id="rId627" display="http://hfo63.cfo.in.th/CheckDataDtl.aspx?orgid=04730&amp;balance=%A7%BA%B4%D8%C5%3Cbr/%3E%A7%BA%CA%D1%C1%BE%D1%B9%B8%EC%A1%D1%B9&amp;month=4&amp;year=2020&amp;thetype=%A7%BA%CB%B9%E8%C7%C2%A7%D2%B9"/>
    <hyperlink ref="E635" r:id="rId628" display="http://hfo63.cfo.in.th/CheckDataDtl.aspx?orgid=04730&amp;balance=%A7%BA%B4%D8%C5%3Cbr/%3E%A7%BA%CA%D1%C1%BE%D1%B9%B8%EC%A1%D1%B9&amp;month=4&amp;year=2020&amp;thetype=%A7%BA%CB%B9%E8%C7%C2%A7%D2%B9"/>
    <hyperlink ref="E636" r:id="rId629" display="http://hfo63.cfo.in.th/CheckDataDtl.aspx?orgid=04731&amp;balance=%A7%BA%B4%D8%C5%3Cbr/%3E%A7%BA%CA%D1%C1%BE%D1%B9%B8%EC%A1%D1%B9&amp;month=4&amp;year=2020&amp;thetype=%A7%BA%CB%B9%E8%C7%C2%A7%D2%B9"/>
    <hyperlink ref="E637" r:id="rId630" display="http://hfo63.cfo.in.th/CheckDataDtl.aspx?orgid=04731&amp;balance=%A7%BA%B4%D8%C5%3Cbr/%3E%A7%BA%CA%D1%C1%BE%D1%B9%B8%EC%A1%D1%B9&amp;month=4&amp;year=2020&amp;thetype=%A7%BA%CB%B9%E8%C7%C2%A7%D2%B9"/>
    <hyperlink ref="E638" r:id="rId631" display="http://hfo63.cfo.in.th/CheckDataDtl.aspx?orgid=04732&amp;balance=%A7%BA%B4%D8%C5%3Cbr/%3E%A7%BA%CA%D1%C1%BE%D1%B9%B8%EC%A1%D1%B9&amp;month=4&amp;year=2020&amp;thetype=%A7%BA%CB%B9%E8%C7%C2%A7%D2%B9"/>
    <hyperlink ref="E639" r:id="rId632" display="http://hfo63.cfo.in.th/CheckDataDtl.aspx?orgid=04732&amp;balance=%A7%BA%B4%D8%C5%3Cbr/%3E%A7%BA%CA%D1%C1%BE%D1%B9%B8%EC%A1%D1%B9&amp;month=4&amp;year=2020&amp;thetype=%A7%BA%CB%B9%E8%C7%C2%A7%D2%B9"/>
    <hyperlink ref="E640" r:id="rId633" display="http://hfo63.cfo.in.th/CheckDataDtl.aspx?orgid=04733&amp;balance=%A7%BA%B4%D8%C5%3Cbr/%3E%A7%BA%CA%D1%C1%BE%D1%B9%B8%EC%A1%D1%B9&amp;month=4&amp;year=2020&amp;thetype=%A7%BA%CB%B9%E8%C7%C2%A7%D2%B9"/>
    <hyperlink ref="E641" r:id="rId634" display="http://hfo63.cfo.in.th/CheckDataDtl.aspx?orgid=04733&amp;balance=%A7%BA%B4%D8%C5%3Cbr/%3E%A7%BA%CA%D1%C1%BE%D1%B9%B8%EC%A1%D1%B9&amp;month=4&amp;year=2020&amp;thetype=%A7%BA%CB%B9%E8%C7%C2%A7%D2%B9"/>
    <hyperlink ref="E642" r:id="rId635" display="http://hfo63.cfo.in.th/CheckDataDtl.aspx?orgid=04734&amp;balance=%A7%BA%B4%D8%C5%3Cbr/%3E%A7%BA%CA%D1%C1%BE%D1%B9%B8%EC%A1%D1%B9&amp;month=4&amp;year=2020&amp;thetype=%A7%BA%CB%B9%E8%C7%C2%A7%D2%B9"/>
    <hyperlink ref="E643" r:id="rId636" display="http://hfo63.cfo.in.th/CheckDataDtl.aspx?orgid=04734&amp;balance=%A7%BA%B4%D8%C5%3Cbr/%3E%A7%BA%CA%D1%C1%BE%D1%B9%B8%EC%A1%D1%B9&amp;month=4&amp;year=2020&amp;thetype=%A7%BA%CB%B9%E8%C7%C2%A7%D2%B9"/>
    <hyperlink ref="E644" r:id="rId637" display="http://hfo63.cfo.in.th/CheckDataDtl.aspx?orgid=04735&amp;balance=%A7%BA%B4%D8%C5%3Cbr/%3E%A7%BA%CA%D1%C1%BE%D1%B9%B8%EC%A1%D1%B9&amp;month=4&amp;year=2020&amp;thetype=%A7%BA%CB%B9%E8%C7%C2%A7%D2%B9"/>
    <hyperlink ref="E645" r:id="rId638" display="http://hfo63.cfo.in.th/CheckDataDtl.aspx?orgid=04735&amp;balance=%A7%BA%B4%D8%C5%3Cbr/%3E%A7%BA%CA%D1%C1%BE%D1%B9%B8%EC%A1%D1%B9&amp;month=4&amp;year=2020&amp;thetype=%A7%BA%CB%B9%E8%C7%C2%A7%D2%B9"/>
    <hyperlink ref="E646" r:id="rId639" display="http://hfo63.cfo.in.th/CheckDataDtl.aspx?orgid=04736&amp;balance=%A7%BA%B4%D8%C5%3Cbr/%3E%A7%BA%CA%D1%C1%BE%D1%B9%B8%EC%A1%D1%B9&amp;month=4&amp;year=2020&amp;thetype=%A7%BA%CB%B9%E8%C7%C2%A7%D2%B9"/>
    <hyperlink ref="E647" r:id="rId640" display="http://hfo63.cfo.in.th/CheckDataDtl.aspx?orgid=04736&amp;balance=%A7%BA%B4%D8%C5%3Cbr/%3E%A7%BA%CA%D1%C1%BE%D1%B9%B8%EC%A1%D1%B9&amp;month=4&amp;year=2020&amp;thetype=%A7%BA%CB%B9%E8%C7%C2%A7%D2%B9"/>
    <hyperlink ref="E648" r:id="rId641" display="http://hfo63.cfo.in.th/CheckDataDtl.aspx?orgid=04737&amp;balance=%A7%BA%B4%D8%C5%3Cbr/%3E%A7%BA%CA%D1%C1%BE%D1%B9%B8%EC%A1%D1%B9&amp;month=4&amp;year=2020&amp;thetype=%A7%BA%CB%B9%E8%C7%C2%A7%D2%B9"/>
    <hyperlink ref="E649" r:id="rId642" display="http://hfo63.cfo.in.th/CheckDataDtl.aspx?orgid=04737&amp;balance=%A7%BA%B4%D8%C5%3Cbr/%3E%A7%BA%CA%D1%C1%BE%D1%B9%B8%EC%A1%D1%B9&amp;month=4&amp;year=2020&amp;thetype=%A7%BA%CB%B9%E8%C7%C2%A7%D2%B9"/>
    <hyperlink ref="E650" r:id="rId643" display="http://hfo63.cfo.in.th/CheckDataDtl.aspx?orgid=04738&amp;balance=%A7%BA%B4%D8%C5%3Cbr/%3E%A7%BA%CA%D1%C1%BE%D1%B9%B8%EC%A1%D1%B9&amp;month=4&amp;year=2020&amp;thetype=%A7%BA%CB%B9%E8%C7%C2%A7%D2%B9"/>
    <hyperlink ref="E651" r:id="rId644" display="http://hfo63.cfo.in.th/CheckDataDtl.aspx?orgid=04738&amp;balance=%A7%BA%B4%D8%C5%3Cbr/%3E%A7%BA%CA%D1%C1%BE%D1%B9%B8%EC%A1%D1%B9&amp;month=4&amp;year=2020&amp;thetype=%A7%BA%CB%B9%E8%C7%C2%A7%D2%B9"/>
    <hyperlink ref="E652" r:id="rId645" display="http://hfo63.cfo.in.th/CheckDataDtl.aspx?orgid=04739&amp;balance=%A7%BA%B4%D8%C5%3Cbr/%3E%A7%BA%CA%D1%C1%BE%D1%B9%B8%EC%A1%D1%B9&amp;month=4&amp;year=2020&amp;thetype=%A7%BA%CB%B9%E8%C7%C2%A7%D2%B9"/>
    <hyperlink ref="E653" r:id="rId646" display="http://hfo63.cfo.in.th/CheckDataDtl.aspx?orgid=04739&amp;balance=%A7%BA%B4%D8%C5%3Cbr/%3E%A7%BA%CA%D1%C1%BE%D1%B9%B8%EC%A1%D1%B9&amp;month=4&amp;year=2020&amp;thetype=%A7%BA%CB%B9%E8%C7%C2%A7%D2%B9"/>
    <hyperlink ref="E654" r:id="rId647" display="http://hfo63.cfo.in.th/CheckDataDtl.aspx?orgid=04740&amp;balance=%A7%BA%B4%D8%C5%3Cbr/%3E%A7%BA%CA%D1%C1%BE%D1%B9%B8%EC%A1%D1%B9&amp;month=4&amp;year=2020&amp;thetype=%A7%BA%CB%B9%E8%C7%C2%A7%D2%B9"/>
    <hyperlink ref="E655" r:id="rId648" display="http://hfo63.cfo.in.th/CheckDataDtl.aspx?orgid=04740&amp;balance=%A7%BA%B4%D8%C5%3Cbr/%3E%A7%BA%CA%D1%C1%BE%D1%B9%B8%EC%A1%D1%B9&amp;month=4&amp;year=2020&amp;thetype=%A7%BA%CB%B9%E8%C7%C2%A7%D2%B9"/>
    <hyperlink ref="E656" r:id="rId649" display="http://hfo63.cfo.in.th/CheckDataDtl.aspx?orgid=04741&amp;balance=%A7%BA%B4%D8%C5%3Cbr/%3E%A7%BA%CA%D1%C1%BE%D1%B9%B8%EC%A1%D1%B9&amp;month=4&amp;year=2020&amp;thetype=%A7%BA%CB%B9%E8%C7%C2%A7%D2%B9"/>
    <hyperlink ref="E657" r:id="rId650" display="http://hfo63.cfo.in.th/CheckDataDtl.aspx?orgid=04741&amp;balance=%A7%BA%B4%D8%C5%3Cbr/%3E%A7%BA%CA%D1%C1%BE%D1%B9%B8%EC%A1%D1%B9&amp;month=4&amp;year=2020&amp;thetype=%A7%BA%CB%B9%E8%C7%C2%A7%D2%B9"/>
    <hyperlink ref="E658" r:id="rId651" display="http://hfo63.cfo.in.th/CheckDataDtl.aspx?orgid=04742&amp;balance=%A7%BA%B4%D8%C5%3Cbr/%3E%A7%BA%CA%D1%C1%BE%D1%B9%B8%EC%A1%D1%B9&amp;month=4&amp;year=2020&amp;thetype=%A7%BA%CB%B9%E8%C7%C2%A7%D2%B9"/>
    <hyperlink ref="E659" r:id="rId652" display="http://hfo63.cfo.in.th/CheckDataDtl.aspx?orgid=04742&amp;balance=%A7%BA%B4%D8%C5%3Cbr/%3E%A7%BA%CA%D1%C1%BE%D1%B9%B8%EC%A1%D1%B9&amp;month=4&amp;year=2020&amp;thetype=%A7%BA%CB%B9%E8%C7%C2%A7%D2%B9"/>
    <hyperlink ref="E660" r:id="rId653" display="http://hfo63.cfo.in.th/CheckDataDtl.aspx?orgid=04743&amp;balance=%A7%BA%B4%D8%C5%3Cbr/%3E%A7%BA%CA%D1%C1%BE%D1%B9%B8%EC%A1%D1%B9&amp;month=4&amp;year=2020&amp;thetype=%A7%BA%CB%B9%E8%C7%C2%A7%D2%B9"/>
    <hyperlink ref="E661" r:id="rId654" display="http://hfo63.cfo.in.th/CheckDataDtl.aspx?orgid=04743&amp;balance=%A7%BA%B4%D8%C5%3Cbr/%3E%A7%BA%CA%D1%C1%BE%D1%B9%B8%EC%A1%D1%B9&amp;month=4&amp;year=2020&amp;thetype=%A7%BA%CB%B9%E8%C7%C2%A7%D2%B9"/>
    <hyperlink ref="E662" r:id="rId655" display="http://hfo63.cfo.in.th/CheckDataDtl.aspx?orgid=04744&amp;balance=%A7%BA%B4%D8%C5%3Cbr/%3E%A7%BA%CA%D1%C1%BE%D1%B9%B8%EC%A1%D1%B9&amp;month=4&amp;year=2020&amp;thetype=%A7%BA%CB%B9%E8%C7%C2%A7%D2%B9"/>
    <hyperlink ref="E663" r:id="rId656" display="http://hfo63.cfo.in.th/CheckDataDtl.aspx?orgid=04744&amp;balance=%A7%BA%B4%D8%C5%3Cbr/%3E%A7%BA%CA%D1%C1%BE%D1%B9%B8%EC%A1%D1%B9&amp;month=4&amp;year=2020&amp;thetype=%A7%BA%CB%B9%E8%C7%C2%A7%D2%B9"/>
    <hyperlink ref="E664" r:id="rId657" display="http://hfo63.cfo.in.th/CheckDataDtl.aspx?orgid=04745&amp;balance=%A7%BA%B4%D8%C5%3Cbr/%3E%A7%BA%CA%D1%C1%BE%D1%B9%B8%EC%A1%D1%B9&amp;month=4&amp;year=2020&amp;thetype=%A7%BA%CB%B9%E8%C7%C2%A7%D2%B9"/>
    <hyperlink ref="E665" r:id="rId658" display="http://hfo63.cfo.in.th/CheckDataDtl.aspx?orgid=04745&amp;balance=%A7%BA%B4%D8%C5%3Cbr/%3E%A7%BA%CA%D1%C1%BE%D1%B9%B8%EC%A1%D1%B9&amp;month=4&amp;year=2020&amp;thetype=%A7%BA%CB%B9%E8%C7%C2%A7%D2%B9"/>
    <hyperlink ref="E666" r:id="rId659" display="http://hfo63.cfo.in.th/CheckDataDtl.aspx?orgid=04746&amp;balance=%A7%BA%B4%D8%C5%3Cbr/%3E%A7%BA%CA%D1%C1%BE%D1%B9%B8%EC%A1%D1%B9&amp;month=4&amp;year=2020&amp;thetype=%A7%BA%CB%B9%E8%C7%C2%A7%D2%B9"/>
    <hyperlink ref="E667" r:id="rId660" display="http://hfo63.cfo.in.th/CheckDataDtl.aspx?orgid=04746&amp;balance=%A7%BA%B4%D8%C5%3Cbr/%3E%A7%BA%CA%D1%C1%BE%D1%B9%B8%EC%A1%D1%B9&amp;month=4&amp;year=2020&amp;thetype=%A7%BA%CB%B9%E8%C7%C2%A7%D2%B9"/>
    <hyperlink ref="E668" r:id="rId661" display="http://hfo63.cfo.in.th/CheckDataDtl.aspx?orgid=04747&amp;balance=%A7%BA%B4%D8%C5%3Cbr/%3E%A7%BA%CA%D1%C1%BE%D1%B9%B8%EC%A1%D1%B9&amp;month=4&amp;year=2020&amp;thetype=%A7%BA%CB%B9%E8%C7%C2%A7%D2%B9"/>
    <hyperlink ref="E669" r:id="rId662" display="http://hfo63.cfo.in.th/CheckDataDtl.aspx?orgid=04747&amp;balance=%A7%BA%B4%D8%C5%3Cbr/%3E%A7%BA%CA%D1%C1%BE%D1%B9%B8%EC%A1%D1%B9&amp;month=4&amp;year=2020&amp;thetype=%A7%BA%CB%B9%E8%C7%C2%A7%D2%B9"/>
    <hyperlink ref="E670" r:id="rId663" display="http://hfo63.cfo.in.th/CheckDataDtl.aspx?orgid=04748&amp;balance=%A7%BA%B4%D8%C5%3Cbr/%3E%A7%BA%CA%D1%C1%BE%D1%B9%B8%EC%A1%D1%B9&amp;month=4&amp;year=2020&amp;thetype=%A7%BA%CB%B9%E8%C7%C2%A7%D2%B9"/>
    <hyperlink ref="E671" r:id="rId664" display="http://hfo63.cfo.in.th/CheckDataDtl.aspx?orgid=04748&amp;balance=%A7%BA%B4%D8%C5%3Cbr/%3E%A7%BA%CA%D1%C1%BE%D1%B9%B8%EC%A1%D1%B9&amp;month=4&amp;year=2020&amp;thetype=%A7%BA%CB%B9%E8%C7%C2%A7%D2%B9"/>
    <hyperlink ref="E672" r:id="rId665" display="http://hfo63.cfo.in.th/CheckDataDtl.aspx?orgid=04750&amp;balance=%A7%BA%B4%D8%C5%3Cbr/%3E%A7%BA%CA%D1%C1%BE%D1%B9%B8%EC%A1%D1%B9&amp;month=4&amp;year=2020&amp;thetype=%A7%BA%CB%B9%E8%C7%C2%A7%D2%B9"/>
    <hyperlink ref="E673" r:id="rId666" display="http://hfo63.cfo.in.th/CheckDataDtl.aspx?orgid=04750&amp;balance=%A7%BA%B4%D8%C5%3Cbr/%3E%A7%BA%CA%D1%C1%BE%D1%B9%B8%EC%A1%D1%B9&amp;month=4&amp;year=2020&amp;thetype=%A7%BA%CB%B9%E8%C7%C2%A7%D2%B9"/>
    <hyperlink ref="E674" r:id="rId667" display="http://hfo63.cfo.in.th/CheckDataDtl.aspx?orgid=04751&amp;balance=%A7%BA%B4%D8%C5%3Cbr/%3E%A7%BA%CA%D1%C1%BE%D1%B9%B8%EC%A1%D1%B9&amp;month=4&amp;year=2020&amp;thetype=%A7%BA%CB%B9%E8%C7%C2%A7%D2%B9"/>
    <hyperlink ref="E675" r:id="rId668" display="http://hfo63.cfo.in.th/CheckDataDtl.aspx?orgid=04751&amp;balance=%A7%BA%B4%D8%C5%3Cbr/%3E%A7%BA%CA%D1%C1%BE%D1%B9%B8%EC%A1%D1%B9&amp;month=4&amp;year=2020&amp;thetype=%A7%BA%CB%B9%E8%C7%C2%A7%D2%B9"/>
    <hyperlink ref="E676" r:id="rId669" display="http://hfo63.cfo.in.th/CheckDataDtl.aspx?orgid=04752&amp;balance=%A7%BA%B4%D8%C5%3Cbr/%3E%A7%BA%CA%D1%C1%BE%D1%B9%B8%EC%A1%D1%B9&amp;month=4&amp;year=2020&amp;thetype=%A7%BA%CB%B9%E8%C7%C2%A7%D2%B9"/>
    <hyperlink ref="E677" r:id="rId670" display="http://hfo63.cfo.in.th/CheckDataDtl.aspx?orgid=04752&amp;balance=%A7%BA%B4%D8%C5%3Cbr/%3E%A7%BA%CA%D1%C1%BE%D1%B9%B8%EC%A1%D1%B9&amp;month=4&amp;year=2020&amp;thetype=%A7%BA%CB%B9%E8%C7%C2%A7%D2%B9"/>
    <hyperlink ref="E678" r:id="rId671" display="http://hfo63.cfo.in.th/CheckDataDtl.aspx?orgid=04753&amp;balance=%A7%BA%B4%D8%C5%3Cbr/%3E%A7%BA%CA%D1%C1%BE%D1%B9%B8%EC%A1%D1%B9&amp;month=4&amp;year=2020&amp;thetype=%A7%BA%CB%B9%E8%C7%C2%A7%D2%B9"/>
    <hyperlink ref="E679" r:id="rId672" display="http://hfo63.cfo.in.th/CheckDataDtl.aspx?orgid=04753&amp;balance=%A7%BA%B4%D8%C5%3Cbr/%3E%A7%BA%CA%D1%C1%BE%D1%B9%B8%EC%A1%D1%B9&amp;month=4&amp;year=2020&amp;thetype=%A7%BA%CB%B9%E8%C7%C2%A7%D2%B9"/>
    <hyperlink ref="E680" r:id="rId673" display="http://hfo63.cfo.in.th/CheckDataDtl.aspx?orgid=04754&amp;balance=%A7%BA%B4%D8%C5%3Cbr/%3E%A7%BA%CA%D1%C1%BE%D1%B9%B8%EC%A1%D1%B9&amp;month=4&amp;year=2020&amp;thetype=%A7%BA%CB%B9%E8%C7%C2%A7%D2%B9"/>
    <hyperlink ref="E681" r:id="rId674" display="http://hfo63.cfo.in.th/CheckDataDtl.aspx?orgid=04754&amp;balance=%A7%BA%B4%D8%C5%3Cbr/%3E%A7%BA%CA%D1%C1%BE%D1%B9%B8%EC%A1%D1%B9&amp;month=4&amp;year=2020&amp;thetype=%A7%BA%CB%B9%E8%C7%C2%A7%D2%B9"/>
    <hyperlink ref="E682" r:id="rId675" display="http://hfo63.cfo.in.th/CheckDataDtl.aspx?orgid=04755&amp;balance=%A7%BA%B4%D8%C5%3Cbr/%3E%A7%BA%CA%D1%C1%BE%D1%B9%B8%EC%A1%D1%B9&amp;month=4&amp;year=2020&amp;thetype=%A7%BA%CB%B9%E8%C7%C2%A7%D2%B9"/>
    <hyperlink ref="E683" r:id="rId676" display="http://hfo63.cfo.in.th/CheckDataDtl.aspx?orgid=04755&amp;balance=%A7%BA%B4%D8%C5%3Cbr/%3E%A7%BA%CA%D1%C1%BE%D1%B9%B8%EC%A1%D1%B9&amp;month=4&amp;year=2020&amp;thetype=%A7%BA%CB%B9%E8%C7%C2%A7%D2%B9"/>
    <hyperlink ref="E684" r:id="rId677" display="http://hfo63.cfo.in.th/CheckDataDtl.aspx?orgid=04756&amp;balance=%A7%BA%B4%D8%C5%3Cbr/%3E%A7%BA%CA%D1%C1%BE%D1%B9%B8%EC%A1%D1%B9&amp;month=4&amp;year=2020&amp;thetype=%A7%BA%CB%B9%E8%C7%C2%A7%D2%B9"/>
    <hyperlink ref="E685" r:id="rId678" display="http://hfo63.cfo.in.th/CheckDataDtl.aspx?orgid=04756&amp;balance=%A7%BA%B4%D8%C5%3Cbr/%3E%A7%BA%CA%D1%C1%BE%D1%B9%B8%EC%A1%D1%B9&amp;month=4&amp;year=2020&amp;thetype=%A7%BA%CB%B9%E8%C7%C2%A7%D2%B9"/>
    <hyperlink ref="E686" r:id="rId679" display="http://hfo63.cfo.in.th/CheckDataDtl.aspx?orgid=04757&amp;balance=%A7%BA%B4%D8%C5%3Cbr/%3E%A7%BA%CA%D1%C1%BE%D1%B9%B8%EC%A1%D1%B9&amp;month=4&amp;year=2020&amp;thetype=%A7%BA%CB%B9%E8%C7%C2%A7%D2%B9"/>
    <hyperlink ref="E687" r:id="rId680" display="http://hfo63.cfo.in.th/CheckDataDtl.aspx?orgid=04757&amp;balance=%A7%BA%B4%D8%C5%3Cbr/%3E%A7%BA%CA%D1%C1%BE%D1%B9%B8%EC%A1%D1%B9&amp;month=4&amp;year=2020&amp;thetype=%A7%BA%CB%B9%E8%C7%C2%A7%D2%B9"/>
    <hyperlink ref="E688" r:id="rId681" display="http://hfo63.cfo.in.th/CheckDataDtl.aspx?orgid=04758&amp;balance=%A7%BA%B4%D8%C5%3Cbr/%3E%A7%BA%CA%D1%C1%BE%D1%B9%B8%EC%A1%D1%B9&amp;month=4&amp;year=2020&amp;thetype=%A7%BA%CB%B9%E8%C7%C2%A7%D2%B9"/>
    <hyperlink ref="E689" r:id="rId682" display="http://hfo63.cfo.in.th/CheckDataDtl.aspx?orgid=04758&amp;balance=%A7%BA%B4%D8%C5%3Cbr/%3E%A7%BA%CA%D1%C1%BE%D1%B9%B8%EC%A1%D1%B9&amp;month=4&amp;year=2020&amp;thetype=%A7%BA%CB%B9%E8%C7%C2%A7%D2%B9"/>
    <hyperlink ref="E690" r:id="rId683" display="http://hfo63.cfo.in.th/CheckDataDtl.aspx?orgid=04759&amp;balance=%A7%BA%B4%D8%C5%3Cbr/%3E%A7%BA%CA%D1%C1%BE%D1%B9%B8%EC%A1%D1%B9&amp;month=4&amp;year=2020&amp;thetype=%A7%BA%CB%B9%E8%C7%C2%A7%D2%B9"/>
    <hyperlink ref="E691" r:id="rId684" display="http://hfo63.cfo.in.th/CheckDataDtl.aspx?orgid=04759&amp;balance=%A7%BA%B4%D8%C5%3Cbr/%3E%A7%BA%CA%D1%C1%BE%D1%B9%B8%EC%A1%D1%B9&amp;month=4&amp;year=2020&amp;thetype=%A7%BA%CB%B9%E8%C7%C2%A7%D2%B9"/>
    <hyperlink ref="E692" r:id="rId685" display="http://hfo63.cfo.in.th/CheckDataDtl.aspx?orgid=04760&amp;balance=%A7%BA%B4%D8%C5%3Cbr/%3E%A7%BA%CA%D1%C1%BE%D1%B9%B8%EC%A1%D1%B9&amp;month=4&amp;year=2020&amp;thetype=%A7%BA%CB%B9%E8%C7%C2%A7%D2%B9"/>
    <hyperlink ref="E693" r:id="rId686" display="http://hfo63.cfo.in.th/CheckDataDtl.aspx?orgid=04760&amp;balance=%A7%BA%B4%D8%C5%3Cbr/%3E%A7%BA%CA%D1%C1%BE%D1%B9%B8%EC%A1%D1%B9&amp;month=4&amp;year=2020&amp;thetype=%A7%BA%CB%B9%E8%C7%C2%A7%D2%B9"/>
    <hyperlink ref="E694" r:id="rId687" display="http://hfo63.cfo.in.th/CheckDataDtl.aspx?orgid=04761&amp;balance=%A7%BA%B4%D8%C5%3Cbr/%3E%A7%BA%CA%D1%C1%BE%D1%B9%B8%EC%A1%D1%B9&amp;month=4&amp;year=2020&amp;thetype=%A7%BA%CB%B9%E8%C7%C2%A7%D2%B9"/>
    <hyperlink ref="E695" r:id="rId688" display="http://hfo63.cfo.in.th/CheckDataDtl.aspx?orgid=04761&amp;balance=%A7%BA%B4%D8%C5%3Cbr/%3E%A7%BA%CA%D1%C1%BE%D1%B9%B8%EC%A1%D1%B9&amp;month=4&amp;year=2020&amp;thetype=%A7%BA%CB%B9%E8%C7%C2%A7%D2%B9"/>
    <hyperlink ref="E696" r:id="rId689" display="http://hfo63.cfo.in.th/CheckDataDtl.aspx?orgid=04762&amp;balance=%A7%BA%B4%D8%C5%3Cbr/%3E%A7%BA%CA%D1%C1%BE%D1%B9%B8%EC%A1%D1%B9&amp;month=4&amp;year=2020&amp;thetype=%A7%BA%CB%B9%E8%C7%C2%A7%D2%B9"/>
    <hyperlink ref="E697" r:id="rId690" display="http://hfo63.cfo.in.th/CheckDataDtl.aspx?orgid=04762&amp;balance=%A7%BA%B4%D8%C5%3Cbr/%3E%A7%BA%CA%D1%C1%BE%D1%B9%B8%EC%A1%D1%B9&amp;month=4&amp;year=2020&amp;thetype=%A7%BA%CB%B9%E8%C7%C2%A7%D2%B9"/>
    <hyperlink ref="E698" r:id="rId691" display="http://hfo63.cfo.in.th/CheckDataDtl.aspx?orgid=04763&amp;balance=%A7%BA%B4%D8%C5%3Cbr/%3E%A7%BA%CA%D1%C1%BE%D1%B9%B8%EC%A1%D1%B9&amp;month=4&amp;year=2020&amp;thetype=%A7%BA%CB%B9%E8%C7%C2%A7%D2%B9"/>
    <hyperlink ref="E699" r:id="rId692" display="http://hfo63.cfo.in.th/CheckDataDtl.aspx?orgid=04763&amp;balance=%A7%BA%B4%D8%C5%3Cbr/%3E%A7%BA%CA%D1%C1%BE%D1%B9%B8%EC%A1%D1%B9&amp;month=4&amp;year=2020&amp;thetype=%A7%BA%CB%B9%E8%C7%C2%A7%D2%B9"/>
    <hyperlink ref="E700" r:id="rId693" display="http://hfo63.cfo.in.th/CheckDataDtl.aspx?orgid=04764&amp;balance=%A7%BA%B4%D8%C5%3Cbr/%3E%A7%BA%CA%D1%C1%BE%D1%B9%B8%EC%A1%D1%B9&amp;month=4&amp;year=2020&amp;thetype=%A7%BA%CB%B9%E8%C7%C2%A7%D2%B9"/>
    <hyperlink ref="E701" r:id="rId694" display="http://hfo63.cfo.in.th/CheckDataDtl.aspx?orgid=04764&amp;balance=%A7%BA%B4%D8%C5%3Cbr/%3E%A7%BA%CA%D1%C1%BE%D1%B9%B8%EC%A1%D1%B9&amp;month=4&amp;year=2020&amp;thetype=%A7%BA%CB%B9%E8%C7%C2%A7%D2%B9"/>
    <hyperlink ref="E702" r:id="rId695" display="http://hfo63.cfo.in.th/CheckDataDtl.aspx?orgid=04765&amp;balance=%A7%BA%B4%D8%C5%3Cbr/%3E%A7%BA%CA%D1%C1%BE%D1%B9%B8%EC%A1%D1%B9&amp;month=4&amp;year=2020&amp;thetype=%A7%BA%CB%B9%E8%C7%C2%A7%D2%B9"/>
    <hyperlink ref="E703" r:id="rId696" display="http://hfo63.cfo.in.th/CheckDataDtl.aspx?orgid=04765&amp;balance=%A7%BA%B4%D8%C5%3Cbr/%3E%A7%BA%CA%D1%C1%BE%D1%B9%B8%EC%A1%D1%B9&amp;month=4&amp;year=2020&amp;thetype=%A7%BA%CB%B9%E8%C7%C2%A7%D2%B9"/>
    <hyperlink ref="E704" r:id="rId697" display="http://hfo63.cfo.in.th/CheckDataDtl.aspx?orgid=04766&amp;balance=%A7%BA%B4%D8%C5%3Cbr/%3E%A7%BA%CA%D1%C1%BE%D1%B9%B8%EC%A1%D1%B9&amp;month=4&amp;year=2020&amp;thetype=%A7%BA%CB%B9%E8%C7%C2%A7%D2%B9"/>
    <hyperlink ref="E705" r:id="rId698" display="http://hfo63.cfo.in.th/CheckDataDtl.aspx?orgid=04766&amp;balance=%A7%BA%B4%D8%C5%3Cbr/%3E%A7%BA%CA%D1%C1%BE%D1%B9%B8%EC%A1%D1%B9&amp;month=4&amp;year=2020&amp;thetype=%A7%BA%CB%B9%E8%C7%C2%A7%D2%B9"/>
    <hyperlink ref="E706" r:id="rId699" display="http://hfo63.cfo.in.th/CheckDataDtl.aspx?orgid=04767&amp;balance=%A7%BA%B4%D8%C5%3Cbr/%3E%A7%BA%CA%D1%C1%BE%D1%B9%B8%EC%A1%D1%B9&amp;month=4&amp;year=2020&amp;thetype=%A7%BA%CB%B9%E8%C7%C2%A7%D2%B9"/>
    <hyperlink ref="E707" r:id="rId700" display="http://hfo63.cfo.in.th/CheckDataDtl.aspx?orgid=04767&amp;balance=%A7%BA%B4%D8%C5%3Cbr/%3E%A7%BA%CA%D1%C1%BE%D1%B9%B8%EC%A1%D1%B9&amp;month=4&amp;year=2020&amp;thetype=%A7%BA%CB%B9%E8%C7%C2%A7%D2%B9"/>
    <hyperlink ref="E708" r:id="rId701" display="http://hfo63.cfo.in.th/CheckDataDtl.aspx?orgid=04768&amp;balance=%A7%BA%B4%D8%C5%3Cbr/%3E%A7%BA%CA%D1%C1%BE%D1%B9%B8%EC%A1%D1%B9&amp;month=4&amp;year=2020&amp;thetype=%A7%BA%CB%B9%E8%C7%C2%A7%D2%B9"/>
    <hyperlink ref="E709" r:id="rId702" display="http://hfo63.cfo.in.th/CheckDataDtl.aspx?orgid=04768&amp;balance=%A7%BA%B4%D8%C5%3Cbr/%3E%A7%BA%CA%D1%C1%BE%D1%B9%B8%EC%A1%D1%B9&amp;month=4&amp;year=2020&amp;thetype=%A7%BA%CB%B9%E8%C7%C2%A7%D2%B9"/>
    <hyperlink ref="E710" r:id="rId703" display="http://hfo63.cfo.in.th/CheckDataDtl.aspx?orgid=04769&amp;balance=%A7%BA%B4%D8%C5%3Cbr/%3E%A7%BA%CA%D1%C1%BE%D1%B9%B8%EC%A1%D1%B9&amp;month=4&amp;year=2020&amp;thetype=%A7%BA%CB%B9%E8%C7%C2%A7%D2%B9"/>
    <hyperlink ref="E711" r:id="rId704" display="http://hfo63.cfo.in.th/CheckDataDtl.aspx?orgid=04769&amp;balance=%A7%BA%B4%D8%C5%3Cbr/%3E%A7%BA%CA%D1%C1%BE%D1%B9%B8%EC%A1%D1%B9&amp;month=4&amp;year=2020&amp;thetype=%A7%BA%CB%B9%E8%C7%C2%A7%D2%B9"/>
    <hyperlink ref="E712" r:id="rId705" display="http://hfo63.cfo.in.th/CheckDataDtl.aspx?orgid=04770&amp;balance=%A7%BA%B4%D8%C5%3Cbr/%3E%A7%BA%CA%D1%C1%BE%D1%B9%B8%EC%A1%D1%B9&amp;month=4&amp;year=2020&amp;thetype=%A7%BA%CB%B9%E8%C7%C2%A7%D2%B9"/>
    <hyperlink ref="E713" r:id="rId706" display="http://hfo63.cfo.in.th/CheckDataDtl.aspx?orgid=04770&amp;balance=%A7%BA%B4%D8%C5%3Cbr/%3E%A7%BA%CA%D1%C1%BE%D1%B9%B8%EC%A1%D1%B9&amp;month=4&amp;year=2020&amp;thetype=%A7%BA%CB%B9%E8%C7%C2%A7%D2%B9"/>
    <hyperlink ref="E714" r:id="rId707" display="http://hfo63.cfo.in.th/CheckDataDtl.aspx?orgid=04771&amp;balance=%A7%BA%B4%D8%C5%3Cbr/%3E%A7%BA%CA%D1%C1%BE%D1%B9%B8%EC%A1%D1%B9&amp;month=4&amp;year=2020&amp;thetype=%A7%BA%CB%B9%E8%C7%C2%A7%D2%B9"/>
    <hyperlink ref="E715" r:id="rId708" display="http://hfo63.cfo.in.th/CheckDataDtl.aspx?orgid=04771&amp;balance=%A7%BA%B4%D8%C5%3Cbr/%3E%A7%BA%CA%D1%C1%BE%D1%B9%B8%EC%A1%D1%B9&amp;month=4&amp;year=2020&amp;thetype=%A7%BA%CB%B9%E8%C7%C2%A7%D2%B9"/>
    <hyperlink ref="E716" r:id="rId709" display="http://hfo63.cfo.in.th/CheckDataDtl.aspx?orgid=04772&amp;balance=%A7%BA%B4%D8%C5%3Cbr/%3E%A7%BA%CA%D1%C1%BE%D1%B9%B8%EC%A1%D1%B9&amp;month=4&amp;year=2020&amp;thetype=%A7%BA%CB%B9%E8%C7%C2%A7%D2%B9"/>
    <hyperlink ref="E717" r:id="rId710" display="http://hfo63.cfo.in.th/CheckDataDtl.aspx?orgid=04772&amp;balance=%A7%BA%B4%D8%C5%3Cbr/%3E%A7%BA%CA%D1%C1%BE%D1%B9%B8%EC%A1%D1%B9&amp;month=4&amp;year=2020&amp;thetype=%A7%BA%CB%B9%E8%C7%C2%A7%D2%B9"/>
    <hyperlink ref="E718" r:id="rId711" display="http://hfo63.cfo.in.th/CheckDataDtl.aspx?orgid=04773&amp;balance=%A7%BA%B4%D8%C5%3Cbr/%3E%A7%BA%CA%D1%C1%BE%D1%B9%B8%EC%A1%D1%B9&amp;month=4&amp;year=2020&amp;thetype=%A7%BA%CB%B9%E8%C7%C2%A7%D2%B9"/>
    <hyperlink ref="E719" r:id="rId712" display="http://hfo63.cfo.in.th/CheckDataDtl.aspx?orgid=04773&amp;balance=%A7%BA%B4%D8%C5%3Cbr/%3E%A7%BA%CA%D1%C1%BE%D1%B9%B8%EC%A1%D1%B9&amp;month=4&amp;year=2020&amp;thetype=%A7%BA%CB%B9%E8%C7%C2%A7%D2%B9"/>
    <hyperlink ref="E720" r:id="rId713" display="http://hfo63.cfo.in.th/CheckDataDtl.aspx?orgid=04774&amp;balance=%A7%BA%B4%D8%C5%3Cbr/%3E%A7%BA%CA%D1%C1%BE%D1%B9%B8%EC%A1%D1%B9&amp;month=4&amp;year=2020&amp;thetype=%A7%BA%CB%B9%E8%C7%C2%A7%D2%B9"/>
    <hyperlink ref="E721" r:id="rId714" display="http://hfo63.cfo.in.th/CheckDataDtl.aspx?orgid=04774&amp;balance=%A7%BA%B4%D8%C5%3Cbr/%3E%A7%BA%CA%D1%C1%BE%D1%B9%B8%EC%A1%D1%B9&amp;month=4&amp;year=2020&amp;thetype=%A7%BA%CB%B9%E8%C7%C2%A7%D2%B9"/>
    <hyperlink ref="E722" r:id="rId715" display="http://hfo63.cfo.in.th/CheckDataDtl.aspx?orgid=04775&amp;balance=%A7%BA%B4%D8%C5%3Cbr/%3E%A7%BA%CA%D1%C1%BE%D1%B9%B8%EC%A1%D1%B9&amp;month=4&amp;year=2020&amp;thetype=%A7%BA%CB%B9%E8%C7%C2%A7%D2%B9"/>
    <hyperlink ref="E723" r:id="rId716" display="http://hfo63.cfo.in.th/CheckDataDtl.aspx?orgid=04775&amp;balance=%A7%BA%B4%D8%C5%3Cbr/%3E%A7%BA%CA%D1%C1%BE%D1%B9%B8%EC%A1%D1%B9&amp;month=4&amp;year=2020&amp;thetype=%A7%BA%CB%B9%E8%C7%C2%A7%D2%B9"/>
    <hyperlink ref="E724" r:id="rId717" display="http://hfo63.cfo.in.th/CheckDataDtl.aspx?orgid=04776&amp;balance=%A7%BA%B4%D8%C5%3Cbr/%3E%A7%BA%CA%D1%C1%BE%D1%B9%B8%EC%A1%D1%B9&amp;month=4&amp;year=2020&amp;thetype=%A7%BA%CB%B9%E8%C7%C2%A7%D2%B9"/>
    <hyperlink ref="E725" r:id="rId718" display="http://hfo63.cfo.in.th/CheckDataDtl.aspx?orgid=04776&amp;balance=%A7%BA%B4%D8%C5%3Cbr/%3E%A7%BA%CA%D1%C1%BE%D1%B9%B8%EC%A1%D1%B9&amp;month=4&amp;year=2020&amp;thetype=%A7%BA%CB%B9%E8%C7%C2%A7%D2%B9"/>
    <hyperlink ref="E726" r:id="rId719" display="http://hfo63.cfo.in.th/CheckDataDtl.aspx?orgid=04777&amp;balance=%A7%BA%B4%D8%C5%3Cbr/%3E%A7%BA%CA%D1%C1%BE%D1%B9%B8%EC%A1%D1%B9&amp;month=4&amp;year=2020&amp;thetype=%A7%BA%CB%B9%E8%C7%C2%A7%D2%B9"/>
    <hyperlink ref="E727" r:id="rId720" display="http://hfo63.cfo.in.th/CheckDataDtl.aspx?orgid=04777&amp;balance=%A7%BA%B4%D8%C5%3Cbr/%3E%A7%BA%CA%D1%C1%BE%D1%B9%B8%EC%A1%D1%B9&amp;month=4&amp;year=2020&amp;thetype=%A7%BA%CB%B9%E8%C7%C2%A7%D2%B9"/>
    <hyperlink ref="E728" r:id="rId721" display="http://hfo63.cfo.in.th/CheckDataDtl.aspx?orgid=04778&amp;balance=%A7%BA%B4%D8%C5%3Cbr/%3E%A7%BA%CA%D1%C1%BE%D1%B9%B8%EC%A1%D1%B9&amp;month=4&amp;year=2020&amp;thetype=%A7%BA%CB%B9%E8%C7%C2%A7%D2%B9"/>
    <hyperlink ref="E729" r:id="rId722" display="http://hfo63.cfo.in.th/CheckDataDtl.aspx?orgid=04778&amp;balance=%A7%BA%B4%D8%C5%3Cbr/%3E%A7%BA%CA%D1%C1%BE%D1%B9%B8%EC%A1%D1%B9&amp;month=4&amp;year=2020&amp;thetype=%A7%BA%CB%B9%E8%C7%C2%A7%D2%B9"/>
    <hyperlink ref="E730" r:id="rId723" display="http://hfo63.cfo.in.th/CheckDataDtl.aspx?orgid=04780&amp;balance=%A7%BA%B4%D8%C5%3Cbr/%3E%A7%BA%CA%D1%C1%BE%D1%B9%B8%EC%A1%D1%B9&amp;month=4&amp;year=2020&amp;thetype=%A7%BA%CB%B9%E8%C7%C2%A7%D2%B9"/>
    <hyperlink ref="E731" r:id="rId724" display="http://hfo63.cfo.in.th/CheckDataDtl.aspx?orgid=04780&amp;balance=%A7%BA%B4%D8%C5%3Cbr/%3E%A7%BA%CA%D1%C1%BE%D1%B9%B8%EC%A1%D1%B9&amp;month=4&amp;year=2020&amp;thetype=%A7%BA%CB%B9%E8%C7%C2%A7%D2%B9"/>
    <hyperlink ref="E732" r:id="rId725" display="http://hfo63.cfo.in.th/CheckDataDtl.aspx?orgid=04781&amp;balance=%A7%BA%B4%D8%C5%3Cbr/%3E%A7%BA%CA%D1%C1%BE%D1%B9%B8%EC%A1%D1%B9&amp;month=4&amp;year=2020&amp;thetype=%A7%BA%CB%B9%E8%C7%C2%A7%D2%B9"/>
    <hyperlink ref="E733" r:id="rId726" display="http://hfo63.cfo.in.th/CheckDataDtl.aspx?orgid=04781&amp;balance=%A7%BA%B4%D8%C5%3Cbr/%3E%A7%BA%CA%D1%C1%BE%D1%B9%B8%EC%A1%D1%B9&amp;month=4&amp;year=2020&amp;thetype=%A7%BA%CB%B9%E8%C7%C2%A7%D2%B9"/>
    <hyperlink ref="E734" r:id="rId727" display="http://hfo63.cfo.in.th/CheckDataDtl.aspx?orgid=10234&amp;balance=%A7%BA%B4%D8%C5%3Cbr/%3E%A7%BA%CA%D1%C1%BE%D1%B9%B8%EC%A1%D1%B9&amp;month=4&amp;year=2020&amp;thetype=%A7%BA%CB%B9%E8%C7%C2%A7%D2%B9"/>
    <hyperlink ref="E735" r:id="rId728" display="http://hfo63.cfo.in.th/CheckDataDtl.aspx?orgid=10234&amp;balance=%A7%BA%B4%D8%C5%3Cbr/%3E%A7%BA%CA%D1%C1%BE%D1%B9%B8%EC%A1%D1%B9&amp;month=4&amp;year=2020&amp;thetype=%A7%BA%CB%B9%E8%C7%C2%A7%D2%B9"/>
    <hyperlink ref="E736" r:id="rId729" display="http://hfo63.cfo.in.th/CheckDataDtl.aspx?orgid=10705&amp;balance=%A7%BA%B4%D8%C5%3Cbr/%3E%A7%BA%CA%D1%C1%BE%D1%B9%B8%EC%A1%D1%B9&amp;month=4&amp;year=2020&amp;thetype=%A7%BA%CB%B9%E8%C7%C2%A7%D2%B9"/>
    <hyperlink ref="E737" r:id="rId730" display="http://hfo63.cfo.in.th/CheckDataDtl.aspx?orgid=10705&amp;balance=%A7%BA%B4%D8%C5%3Cbr/%3E%A7%BA%CA%D1%C1%BE%D1%B9%B8%EC%A1%D1%B9&amp;month=4&amp;year=2020&amp;thetype=%A7%BA%CB%B9%E8%C7%C2%A7%D2%B9"/>
    <hyperlink ref="E738" r:id="rId731" display="http://hfo63.cfo.in.th/CheckDataDtl.aspx?orgid=11030&amp;balance=%A7%BA%B4%D8%C5%3Cbr/%3E%A7%BA%CA%D1%C1%BE%D1%B9%B8%EC%A1%D1%B9&amp;month=4&amp;year=2020&amp;thetype=%A7%BA%CB%B9%E8%C7%C2%A7%D2%B9"/>
    <hyperlink ref="E739" r:id="rId732" display="http://hfo63.cfo.in.th/CheckDataDtl.aspx?orgid=11030&amp;balance=%A7%BA%B4%D8%C5%3Cbr/%3E%A7%BA%CA%D1%C1%BE%D1%B9%B8%EC%A1%D1%B9&amp;month=4&amp;year=2020&amp;thetype=%A7%BA%CB%B9%E8%C7%C2%A7%D2%B9"/>
    <hyperlink ref="E740" r:id="rId733" display="http://hfo63.cfo.in.th/CheckDataDtl.aspx?orgid=11031&amp;balance=%A7%BA%B4%D8%C5%3Cbr/%3E%A7%BA%CA%D1%C1%BE%D1%B9%B8%EC%A1%D1%B9&amp;month=4&amp;year=2020&amp;thetype=%A7%BA%CB%B9%E8%C7%C2%A7%D2%B9"/>
    <hyperlink ref="E741" r:id="rId734" display="http://hfo63.cfo.in.th/CheckDataDtl.aspx?orgid=11031&amp;balance=%A7%BA%B4%D8%C5%3Cbr/%3E%A7%BA%CA%D1%C1%BE%D1%B9%B8%EC%A1%D1%B9&amp;month=4&amp;year=2020&amp;thetype=%A7%BA%CB%B9%E8%C7%C2%A7%D2%B9"/>
    <hyperlink ref="E742" r:id="rId735" display="http://hfo63.cfo.in.th/CheckDataDtl.aspx?orgid=11032&amp;balance=%A7%BA%B4%D8%C5%3Cbr/%3E%A7%BA%CA%D1%C1%BE%D1%B9%B8%EC%A1%D1%B9&amp;month=4&amp;year=2020&amp;thetype=%A7%BA%CB%B9%E8%C7%C2%A7%D2%B9"/>
    <hyperlink ref="E743" r:id="rId736" display="http://hfo63.cfo.in.th/CheckDataDtl.aspx?orgid=11032&amp;balance=%A7%BA%B4%D8%C5%3Cbr/%3E%A7%BA%CA%D1%C1%BE%D1%B9%B8%EC%A1%D1%B9&amp;month=4&amp;year=2020&amp;thetype=%A7%BA%CB%B9%E8%C7%C2%A7%D2%B9"/>
    <hyperlink ref="E744" r:id="rId737" display="http://hfo63.cfo.in.th/CheckDataDtl.aspx?orgid=11033&amp;balance=%A7%BA%B4%D8%C5%3Cbr/%3E%A7%BA%CA%D1%C1%BE%D1%B9%B8%EC%A1%D1%B9&amp;month=4&amp;year=2020&amp;thetype=%A7%BA%CB%B9%E8%C7%C2%A7%D2%B9"/>
    <hyperlink ref="E745" r:id="rId738" display="http://hfo63.cfo.in.th/CheckDataDtl.aspx?orgid=11033&amp;balance=%A7%BA%B4%D8%C5%3Cbr/%3E%A7%BA%CA%D1%C1%BE%D1%B9%B8%EC%A1%D1%B9&amp;month=4&amp;year=2020&amp;thetype=%A7%BA%CB%B9%E8%C7%C2%A7%D2%B9"/>
    <hyperlink ref="E746" r:id="rId739" display="http://hfo63.cfo.in.th/CheckDataDtl.aspx?orgid=11034&amp;balance=%A7%BA%B4%D8%C5%3Cbr/%3E%A7%BA%CA%D1%C1%BE%D1%B9%B8%EC%A1%D1%B9&amp;month=4&amp;year=2020&amp;thetype=%A7%BA%CB%B9%E8%C7%C2%A7%D2%B9"/>
    <hyperlink ref="E747" r:id="rId740" display="http://hfo63.cfo.in.th/CheckDataDtl.aspx?orgid=11034&amp;balance=%A7%BA%B4%D8%C5%3Cbr/%3E%A7%BA%CA%D1%C1%BE%D1%B9%B8%EC%A1%D1%B9&amp;month=4&amp;year=2020&amp;thetype=%A7%BA%CB%B9%E8%C7%C2%A7%D2%B9"/>
    <hyperlink ref="E748" r:id="rId741" display="http://hfo63.cfo.in.th/CheckDataDtl.aspx?orgid=11035&amp;balance=%A7%BA%B4%D8%C5%3Cbr/%3E%A7%BA%CA%D1%C1%BE%D1%B9%B8%EC%A1%D1%B9&amp;month=4&amp;year=2020&amp;thetype=%A7%BA%CB%B9%E8%C7%C2%A7%D2%B9"/>
    <hyperlink ref="E749" r:id="rId742" display="http://hfo63.cfo.in.th/CheckDataDtl.aspx?orgid=11035&amp;balance=%A7%BA%B4%D8%C5%3Cbr/%3E%A7%BA%CA%D1%C1%BE%D1%B9%B8%EC%A1%D1%B9&amp;month=4&amp;year=2020&amp;thetype=%A7%BA%CB%B9%E8%C7%C2%A7%D2%B9"/>
    <hyperlink ref="E750" r:id="rId743" display="http://hfo63.cfo.in.th/CheckDataDtl.aspx?orgid=11036&amp;balance=%A7%BA%B4%D8%C5%3Cbr/%3E%A7%BA%CA%D1%C1%BE%D1%B9%B8%EC%A1%D1%B9&amp;month=4&amp;year=2020&amp;thetype=%A7%BA%CB%B9%E8%C7%C2%A7%D2%B9"/>
    <hyperlink ref="E751" r:id="rId744" display="http://hfo63.cfo.in.th/CheckDataDtl.aspx?orgid=11036&amp;balance=%A7%BA%B4%D8%C5%3Cbr/%3E%A7%BA%CA%D1%C1%BE%D1%B9%B8%EC%A1%D1%B9&amp;month=4&amp;year=2020&amp;thetype=%A7%BA%CB%B9%E8%C7%C2%A7%D2%B9"/>
    <hyperlink ref="E752" r:id="rId745" display="http://hfo63.cfo.in.th/CheckDataDtl.aspx?orgid=11037&amp;balance=%A7%BA%B4%D8%C5%3Cbr/%3E%A7%BA%CA%D1%C1%BE%D1%B9%B8%EC%A1%D1%B9&amp;month=4&amp;year=2020&amp;thetype=%A7%BA%CB%B9%E8%C7%C2%A7%D2%B9"/>
    <hyperlink ref="E753" r:id="rId746" display="http://hfo63.cfo.in.th/CheckDataDtl.aspx?orgid=11037&amp;balance=%A7%BA%B4%D8%C5%3Cbr/%3E%A7%BA%CA%D1%C1%BE%D1%B9%B8%EC%A1%D1%B9&amp;month=4&amp;year=2020&amp;thetype=%A7%BA%CB%B9%E8%C7%C2%A7%D2%B9"/>
    <hyperlink ref="E754" r:id="rId747" display="http://hfo63.cfo.in.th/CheckDataDtl.aspx?orgid=11038&amp;balance=%A7%BA%B4%D8%C5%3Cbr/%3E%A7%BA%CA%D1%C1%BE%D1%B9%B8%EC%A1%D1%B9&amp;month=4&amp;year=2020&amp;thetype=%A7%BA%CB%B9%E8%C7%C2%A7%D2%B9"/>
    <hyperlink ref="E755" r:id="rId748" display="http://hfo63.cfo.in.th/CheckDataDtl.aspx?orgid=11038&amp;balance=%A7%BA%B4%D8%C5%3Cbr/%3E%A7%BA%CA%D1%C1%BE%D1%B9%B8%EC%A1%D1%B9&amp;month=4&amp;year=2020&amp;thetype=%A7%BA%CB%B9%E8%C7%C2%A7%D2%B9"/>
    <hyperlink ref="E756" r:id="rId749" display="http://hfo63.cfo.in.th/CheckDataDtl.aspx?orgid=11039&amp;balance=%A7%BA%B4%D8%C5%3Cbr/%3E%A7%BA%CA%D1%C1%BE%D1%B9%B8%EC%A1%D1%B9&amp;month=4&amp;year=2020&amp;thetype=%A7%BA%CB%B9%E8%C7%C2%A7%D2%B9"/>
    <hyperlink ref="E757" r:id="rId750" display="http://hfo63.cfo.in.th/CheckDataDtl.aspx?orgid=11039&amp;balance=%A7%BA%B4%D8%C5%3Cbr/%3E%A7%BA%CA%D1%C1%BE%D1%B9%B8%EC%A1%D1%B9&amp;month=4&amp;year=2020&amp;thetype=%A7%BA%CB%B9%E8%C7%C2%A7%D2%B9"/>
    <hyperlink ref="E758" r:id="rId751" display="http://hfo63.cfo.in.th/CheckDataDtl.aspx?orgid=11447&amp;balance=%A7%BA%B4%D8%C5%3Cbr/%3E%A7%BA%CA%D1%C1%BE%D1%B9%B8%EC%A1%D1%B9&amp;month=4&amp;year=2020&amp;thetype=%A7%BA%CB%B9%E8%C7%C2%A7%D2%B9"/>
    <hyperlink ref="E759" r:id="rId752" display="http://hfo63.cfo.in.th/CheckDataDtl.aspx?orgid=11447&amp;balance=%A7%BA%B4%D8%C5%3Cbr/%3E%A7%BA%CA%D1%C1%BE%D1%B9%B8%EC%A1%D1%B9&amp;month=4&amp;year=2020&amp;thetype=%A7%BA%CB%B9%E8%C7%C2%A7%D2%B9"/>
    <hyperlink ref="E760" r:id="rId753" display="http://hfo63.cfo.in.th/CheckDataDtl.aspx?orgid=13924&amp;balance=%A7%BA%B4%D8%C5%3Cbr/%3E%A7%BA%CA%D1%C1%BE%D1%B9%B8%EC%A1%D1%B9&amp;month=4&amp;year=2020&amp;thetype=%A7%BA%CB%B9%E8%C7%C2%A7%D2%B9"/>
    <hyperlink ref="E761" r:id="rId754" display="http://hfo63.cfo.in.th/CheckDataDtl.aspx?orgid=13924&amp;balance=%A7%BA%B4%D8%C5%3Cbr/%3E%A7%BA%CA%D1%C1%BE%D1%B9%B8%EC%A1%D1%B9&amp;month=4&amp;year=2020&amp;thetype=%A7%BA%CB%B9%E8%C7%C2%A7%D2%B9"/>
    <hyperlink ref="E762" r:id="rId755" display="http://hfo63.cfo.in.th/CheckDataDtl.aspx?orgid=13925&amp;balance=%A7%BA%B4%D8%C5%3Cbr/%3E%A7%BA%CA%D1%C1%BE%D1%B9%B8%EC%A1%D1%B9&amp;month=4&amp;year=2020&amp;thetype=%A7%BA%CB%B9%E8%C7%C2%A7%D2%B9"/>
    <hyperlink ref="E763" r:id="rId756" display="http://hfo63.cfo.in.th/CheckDataDtl.aspx?orgid=13925&amp;balance=%A7%BA%B4%D8%C5%3Cbr/%3E%A7%BA%CA%D1%C1%BE%D1%B9%B8%EC%A1%D1%B9&amp;month=4&amp;year=2020&amp;thetype=%A7%BA%CB%B9%E8%C7%C2%A7%D2%B9"/>
    <hyperlink ref="E764" r:id="rId757" display="http://hfo63.cfo.in.th/CheckDataDtl.aspx?orgid=13926&amp;balance=%A7%BA%B4%D8%C5%3Cbr/%3E%A7%BA%CA%D1%C1%BE%D1%B9%B8%EC%A1%D1%B9&amp;month=4&amp;year=2020&amp;thetype=%A7%BA%CB%B9%E8%C7%C2%A7%D2%B9"/>
    <hyperlink ref="E765" r:id="rId758" display="http://hfo63.cfo.in.th/CheckDataDtl.aspx?orgid=13926&amp;balance=%A7%BA%B4%D8%C5%3Cbr/%3E%A7%BA%CA%D1%C1%BE%D1%B9%B8%EC%A1%D1%B9&amp;month=4&amp;year=2020&amp;thetype=%A7%BA%CB%B9%E8%C7%C2%A7%D2%B9"/>
    <hyperlink ref="E766" r:id="rId759" display="http://hfo63.cfo.in.th/CheckDataDtl.aspx?orgid=13927&amp;balance=%A7%BA%B4%D8%C5%3Cbr/%3E%A7%BA%CA%D1%C1%BE%D1%B9%B8%EC%A1%D1%B9&amp;month=4&amp;year=2020&amp;thetype=%A7%BA%CB%B9%E8%C7%C2%A7%D2%B9"/>
    <hyperlink ref="E767" r:id="rId760" display="http://hfo63.cfo.in.th/CheckDataDtl.aspx?orgid=13927&amp;balance=%A7%BA%B4%D8%C5%3Cbr/%3E%A7%BA%CA%D1%C1%BE%D1%B9%B8%EC%A1%D1%B9&amp;month=4&amp;year=2020&amp;thetype=%A7%BA%CB%B9%E8%C7%C2%A7%D2%B9"/>
    <hyperlink ref="E768" r:id="rId761" display="http://hfo63.cfo.in.th/CheckDataDtl.aspx?orgid=13928&amp;balance=%A7%BA%B4%D8%C5%3Cbr/%3E%A7%BA%CA%D1%C1%BE%D1%B9%B8%EC%A1%D1%B9&amp;month=4&amp;year=2020&amp;thetype=%A7%BA%CB%B9%E8%C7%C2%A7%D2%B9"/>
    <hyperlink ref="E769" r:id="rId762" display="http://hfo63.cfo.in.th/CheckDataDtl.aspx?orgid=13928&amp;balance=%A7%BA%B4%D8%C5%3Cbr/%3E%A7%BA%CA%D1%C1%BE%D1%B9%B8%EC%A1%D1%B9&amp;month=4&amp;year=2020&amp;thetype=%A7%BA%CB%B9%E8%C7%C2%A7%D2%B9"/>
    <hyperlink ref="E770" r:id="rId763" display="http://hfo63.cfo.in.th/CheckDataDtl.aspx?orgid=13929&amp;balance=%A7%BA%B4%D8%C5%3Cbr/%3E%A7%BA%CA%D1%C1%BE%D1%B9%B8%EC%A1%D1%B9&amp;month=4&amp;year=2020&amp;thetype=%A7%BA%CB%B9%E8%C7%C2%A7%D2%B9"/>
    <hyperlink ref="E771" r:id="rId764" display="http://hfo63.cfo.in.th/CheckDataDtl.aspx?orgid=13929&amp;balance=%A7%BA%B4%D8%C5%3Cbr/%3E%A7%BA%CA%D1%C1%BE%D1%B9%B8%EC%A1%D1%B9&amp;month=4&amp;year=2020&amp;thetype=%A7%BA%CB%B9%E8%C7%C2%A7%D2%B9"/>
    <hyperlink ref="E772" r:id="rId765" display="http://hfo63.cfo.in.th/CheckDataDtl.aspx?orgid=13930&amp;balance=%A7%BA%B4%D8%C5%3Cbr/%3E%A7%BA%CA%D1%C1%BE%D1%B9%B8%EC%A1%D1%B9&amp;month=4&amp;year=2020&amp;thetype=%A7%BA%CB%B9%E8%C7%C2%A7%D2%B9"/>
    <hyperlink ref="E773" r:id="rId766" display="http://hfo63.cfo.in.th/CheckDataDtl.aspx?orgid=13930&amp;balance=%A7%BA%B4%D8%C5%3Cbr/%3E%A7%BA%CA%D1%C1%BE%D1%B9%B8%EC%A1%D1%B9&amp;month=4&amp;year=2020&amp;thetype=%A7%BA%CB%B9%E8%C7%C2%A7%D2%B9"/>
    <hyperlink ref="E774" r:id="rId767" display="http://hfo63.cfo.in.th/CheckDataDtl.aspx?orgid=14133&amp;balance=%A7%BA%B4%D8%C5%3Cbr/%3E%A7%BA%CA%D1%C1%BE%D1%B9%B8%EC%A1%D1%B9&amp;month=4&amp;year=2020&amp;thetype=%A7%BA%CB%B9%E8%C7%C2%A7%D2%B9"/>
    <hyperlink ref="E775" r:id="rId768" display="http://hfo63.cfo.in.th/CheckDataDtl.aspx?orgid=14133&amp;balance=%A7%BA%B4%D8%C5%3Cbr/%3E%A7%BA%CA%D1%C1%BE%D1%B9%B8%EC%A1%D1%B9&amp;month=4&amp;year=2020&amp;thetype=%A7%BA%CB%B9%E8%C7%C2%A7%D2%B9"/>
    <hyperlink ref="E776" r:id="rId769" display="http://hfo63.cfo.in.th/CheckDataDtl.aspx?orgid=14149&amp;balance=&amp;month=4&amp;year=2020&amp;thetype=%A7%BA%CB%B9%E8%C7%C2%A7%D2%B9"/>
    <hyperlink ref="E777" r:id="rId770" display="http://hfo63.cfo.in.th/CheckDataDtl.aspx?orgid=14352&amp;balance=%A7%BA%B4%D8%C5%3Cbr/%3E%A7%BA%CA%D1%C1%BE%D1%B9%B8%EC%A1%D1%B9&amp;month=4&amp;year=2020&amp;thetype=%A7%BA%CB%B9%E8%C7%C2%A7%D2%B9"/>
    <hyperlink ref="E778" r:id="rId771" display="http://hfo63.cfo.in.th/CheckDataDtl.aspx?orgid=14352&amp;balance=%A7%BA%B4%D8%C5%3Cbr/%3E%A7%BA%CA%D1%C1%BE%D1%B9%B8%EC%A1%D1%B9&amp;month=4&amp;year=2020&amp;thetype=%A7%BA%CB%B9%E8%C7%C2%A7%D2%B9"/>
    <hyperlink ref="E779" r:id="rId772" display="http://hfo63.cfo.in.th/CheckDataDtl.aspx?orgid=14353&amp;balance=%A7%BA%B4%D8%C5%3Cbr/%3E%A7%BA%CA%D1%C1%BE%D1%B9%B8%EC%A1%D1%B9&amp;month=4&amp;year=2020&amp;thetype=%A7%BA%CB%B9%E8%C7%C2%A7%D2%B9"/>
    <hyperlink ref="E780" r:id="rId773" display="http://hfo63.cfo.in.th/CheckDataDtl.aspx?orgid=14353&amp;balance=%A7%BA%B4%D8%C5%3Cbr/%3E%A7%BA%CA%D1%C1%BE%D1%B9%B8%EC%A1%D1%B9&amp;month=4&amp;year=2020&amp;thetype=%A7%BA%CB%B9%E8%C7%C2%A7%D2%B9"/>
    <hyperlink ref="E781" r:id="rId774" display="http://hfo63.cfo.in.th/CheckDataDtl.aspx?orgid=14355&amp;balance=%A7%BA%B4%D8%C5%3Cbr/%3E%A7%BA%CA%D1%C1%BE%D1%B9%B8%EC%A1%D1%B9&amp;month=4&amp;year=2020&amp;thetype=%A7%BA%CB%B9%E8%C7%C2%A7%D2%B9"/>
    <hyperlink ref="E782" r:id="rId775" display="http://hfo63.cfo.in.th/CheckDataDtl.aspx?orgid=14355&amp;balance=%A7%BA%B4%D8%C5%3Cbr/%3E%A7%BA%CA%D1%C1%BE%D1%B9%B8%EC%A1%D1%B9&amp;month=4&amp;year=2020&amp;thetype=%A7%BA%CB%B9%E8%C7%C2%A7%D2%B9"/>
    <hyperlink ref="E783" r:id="rId776" display="http://hfo63.cfo.in.th/CheckDataDtl.aspx?orgid=14356&amp;balance=%A7%BA%B4%D8%C5%3Cbr/%3E%A7%BA%CA%D1%C1%BE%D1%B9%B8%EC%A1%D1%B9&amp;month=4&amp;year=2020&amp;thetype=%A7%BA%CB%B9%E8%C7%C2%A7%D2%B9"/>
    <hyperlink ref="E784" r:id="rId777" display="http://hfo63.cfo.in.th/CheckDataDtl.aspx?orgid=14356&amp;balance=%A7%BA%B4%D8%C5%3Cbr/%3E%A7%BA%CA%D1%C1%BE%D1%B9%B8%EC%A1%D1%B9&amp;month=4&amp;year=2020&amp;thetype=%A7%BA%CB%B9%E8%C7%C2%A7%D2%B9"/>
    <hyperlink ref="E785" r:id="rId778" display="http://hfo63.cfo.in.th/CheckDataDtl.aspx?orgid=14463&amp;balance=%A7%BA%B4%D8%C5%3Cbr/%3E%A7%BA%CA%D1%C1%BE%D1%B9%B8%EC%A1%D1%B9&amp;month=4&amp;year=2020&amp;thetype=%A7%BA%CB%B9%E8%C7%C2%A7%D2%B9"/>
    <hyperlink ref="E786" r:id="rId779" display="http://hfo63.cfo.in.th/CheckDataDtl.aspx?orgid=14463&amp;balance=%A7%BA%B4%D8%C5%3Cbr/%3E%A7%BA%CA%D1%C1%BE%D1%B9%B8%EC%A1%D1%B9&amp;month=4&amp;year=2020&amp;thetype=%A7%BA%CB%B9%E8%C7%C2%A7%D2%B9"/>
    <hyperlink ref="E787" r:id="rId780" display="http://hfo63.cfo.in.th/CheckDataDtl.aspx?orgid=14464&amp;balance=%A7%BA%B4%D8%C5%3Cbr/%3E%A7%BA%CA%D1%C1%BE%D1%B9%B8%EC%A1%D1%B9&amp;month=4&amp;year=2020&amp;thetype=%A7%BA%CB%B9%E8%C7%C2%A7%D2%B9"/>
    <hyperlink ref="E788" r:id="rId781" display="http://hfo63.cfo.in.th/CheckDataDtl.aspx?orgid=14464&amp;balance=%A7%BA%B4%D8%C5%3Cbr/%3E%A7%BA%CA%D1%C1%BE%D1%B9%B8%EC%A1%D1%B9&amp;month=4&amp;year=2020&amp;thetype=%A7%BA%CB%B9%E8%C7%C2%A7%D2%B9"/>
    <hyperlink ref="E789" r:id="rId782" display="http://hfo63.cfo.in.th/CheckDataDtl.aspx?orgid=28861&amp;balance=%A7%BA%B4%D8%C5%3Cbr/%3E%A7%BA%CA%D1%C1%BE%D1%B9%B8%EC%A1%D1%B9&amp;month=4&amp;year=2020&amp;thetype=%A7%BA%CB%B9%E8%C7%C2%A7%D2%B9"/>
    <hyperlink ref="E790" r:id="rId783" display="http://hfo63.cfo.in.th/CheckDataDtl.aspx?orgid=28861&amp;balance=%A7%BA%B4%D8%C5%3Cbr/%3E%A7%BA%CA%D1%C1%BE%D1%B9%B8%EC%A1%D1%B9&amp;month=4&amp;year=2020&amp;thetype=%A7%BA%CB%B9%E8%C7%C2%A7%D2%B9"/>
    <hyperlink ref="E791" r:id="rId784" display="http://hfo63.cfo.in.th/CheckDataDtl.aspx?orgid=00493&amp;balance=%A7%BA%B4%D8%C5%3Cbr/%3E%A7%BA%CA%D1%C1%BE%D1%B9%B8%EC%A1%D1%B9&amp;month=4&amp;year=2020&amp;thetype=%A7%BA%CB%B9%E8%C7%C2%A7%D2%B9"/>
    <hyperlink ref="E792" r:id="rId785" display="http://hfo63.cfo.in.th/CheckDataDtl.aspx?orgid=00493&amp;balance=%A7%BA%B4%D8%C5%3Cbr/%3E%A7%BA%CA%D1%C1%BE%D1%B9%B8%EC%A1%D1%B9&amp;month=4&amp;year=2020&amp;thetype=%A7%BA%CB%B9%E8%C7%C2%A7%D2%B9"/>
    <hyperlink ref="E793" r:id="rId786" display="http://hfo63.cfo.in.th/CheckDataDtl.aspx?orgid=00494&amp;balance=%A7%BA%B4%D8%C5%3Cbr/%3E%A7%BA%CA%D1%C1%BE%D1%B9%B8%EC%A1%D1%B9&amp;month=4&amp;year=2020&amp;thetype=%A7%BA%CB%B9%E8%C7%C2%A7%D2%B9"/>
    <hyperlink ref="E794" r:id="rId787" display="http://hfo63.cfo.in.th/CheckDataDtl.aspx?orgid=00494&amp;balance=%A7%BA%B4%D8%C5%3Cbr/%3E%A7%BA%CA%D1%C1%BE%D1%B9%B8%EC%A1%D1%B9&amp;month=4&amp;year=2020&amp;thetype=%A7%BA%CB%B9%E8%C7%C2%A7%D2%B9"/>
    <hyperlink ref="E795" r:id="rId788" display="http://hfo63.cfo.in.th/CheckDataDtl.aspx?orgid=00495&amp;balance=%A7%BA%B4%D8%C5%3Cbr/%3E%A7%BA%CA%D1%C1%BE%D1%B9%B8%EC%A1%D1%B9&amp;month=4&amp;year=2020&amp;thetype=%A7%BA%CB%B9%E8%C7%C2%A7%D2%B9"/>
    <hyperlink ref="E796" r:id="rId789" display="http://hfo63.cfo.in.th/CheckDataDtl.aspx?orgid=00495&amp;balance=%A7%BA%B4%D8%C5%3Cbr/%3E%A7%BA%CA%D1%C1%BE%D1%B9%B8%EC%A1%D1%B9&amp;month=4&amp;year=2020&amp;thetype=%A7%BA%CB%B9%E8%C7%C2%A7%D2%B9"/>
    <hyperlink ref="E797" r:id="rId790" display="http://hfo63.cfo.in.th/CheckDataDtl.aspx?orgid=00496&amp;balance=%A7%BA%B4%D8%C5%3Cbr/%3E%A7%BA%CA%D1%C1%BE%D1%B9%B8%EC%A1%D1%B9&amp;month=4&amp;year=2020&amp;thetype=%A7%BA%CB%B9%E8%C7%C2%A7%D2%B9"/>
    <hyperlink ref="E798" r:id="rId791" display="http://hfo63.cfo.in.th/CheckDataDtl.aspx?orgid=00496&amp;balance=%A7%BA%B4%D8%C5%3Cbr/%3E%A7%BA%CA%D1%C1%BE%D1%B9%B8%EC%A1%D1%B9&amp;month=4&amp;year=2020&amp;thetype=%A7%BA%CB%B9%E8%C7%C2%A7%D2%B9"/>
    <hyperlink ref="E799" r:id="rId792" display="http://hfo63.cfo.in.th/CheckDataDtl.aspx?orgid=00497&amp;balance=%A7%BA%B4%D8%C5%3Cbr/%3E%A7%BA%CA%D1%C1%BE%D1%B9%B8%EC%A1%D1%B9&amp;month=4&amp;year=2020&amp;thetype=%A7%BA%CB%B9%E8%C7%C2%A7%D2%B9"/>
    <hyperlink ref="E800" r:id="rId793" display="http://hfo63.cfo.in.th/CheckDataDtl.aspx?orgid=00497&amp;balance=%A7%BA%B4%D8%C5%3Cbr/%3E%A7%BA%CA%D1%C1%BE%D1%B9%B8%EC%A1%D1%B9&amp;month=4&amp;year=2020&amp;thetype=%A7%BA%CB%B9%E8%C7%C2%A7%D2%B9"/>
    <hyperlink ref="E801" r:id="rId794" display="http://hfo63.cfo.in.th/CheckDataDtl.aspx?orgid=00498&amp;balance=%A7%BA%B4%D8%C5%3Cbr/%3E%A7%BA%CA%D1%C1%BE%D1%B9%B8%EC%A1%D1%B9&amp;month=4&amp;year=2020&amp;thetype=%A7%BA%CB%B9%E8%C7%C2%A7%D2%B9"/>
    <hyperlink ref="E802" r:id="rId795" display="http://hfo63.cfo.in.th/CheckDataDtl.aspx?orgid=00498&amp;balance=%A7%BA%B4%D8%C5%3Cbr/%3E%A7%BA%CA%D1%C1%BE%D1%B9%B8%EC%A1%D1%B9&amp;month=4&amp;year=2020&amp;thetype=%A7%BA%CB%B9%E8%C7%C2%A7%D2%B9"/>
    <hyperlink ref="E803" r:id="rId796" display="http://hfo63.cfo.in.th/CheckDataDtl.aspx?orgid=00499&amp;balance=%A7%BA%B4%D8%C5%3Cbr/%3E%A7%BA%CA%D1%C1%BE%D1%B9%B8%EC%A1%D1%B9&amp;month=4&amp;year=2020&amp;thetype=%A7%BA%CB%B9%E8%C7%C2%A7%D2%B9"/>
    <hyperlink ref="E804" r:id="rId797" display="http://hfo63.cfo.in.th/CheckDataDtl.aspx?orgid=00499&amp;balance=%A7%BA%B4%D8%C5%3Cbr/%3E%A7%BA%CA%D1%C1%BE%D1%B9%B8%EC%A1%D1%B9&amp;month=4&amp;year=2020&amp;thetype=%A7%BA%CB%B9%E8%C7%C2%A7%D2%B9"/>
    <hyperlink ref="E805" r:id="rId798" display="http://hfo63.cfo.in.th/CheckDataDtl.aspx?orgid=00500&amp;balance=%A7%BA%B4%D8%C5%3Cbr/%3E%A7%BA%CA%D1%C1%BE%D1%B9%B8%EC%A1%D1%B9&amp;month=4&amp;year=2020&amp;thetype=%A7%BA%CB%B9%E8%C7%C2%A7%D2%B9"/>
    <hyperlink ref="E806" r:id="rId799" display="http://hfo63.cfo.in.th/CheckDataDtl.aspx?orgid=00500&amp;balance=%A7%BA%B4%D8%C5%3Cbr/%3E%A7%BA%CA%D1%C1%BE%D1%B9%B8%EC%A1%D1%B9&amp;month=4&amp;year=2020&amp;thetype=%A7%BA%CB%B9%E8%C7%C2%A7%D2%B9"/>
    <hyperlink ref="E807" r:id="rId800" display="http://hfo63.cfo.in.th/CheckDataDtl.aspx?orgid=00501&amp;balance=%A7%BA%B4%D8%C5%3Cbr/%3E%A7%BA%CA%D1%C1%BE%D1%B9%B8%EC%A1%D1%B9&amp;month=4&amp;year=2020&amp;thetype=%A7%BA%CB%B9%E8%C7%C2%A7%D2%B9"/>
    <hyperlink ref="E808" r:id="rId801" display="http://hfo63.cfo.in.th/CheckDataDtl.aspx?orgid=00501&amp;balance=%A7%BA%B4%D8%C5%3Cbr/%3E%A7%BA%CA%D1%C1%BE%D1%B9%B8%EC%A1%D1%B9&amp;month=4&amp;year=2020&amp;thetype=%A7%BA%CB%B9%E8%C7%C2%A7%D2%B9"/>
    <hyperlink ref="E809" r:id="rId802" display="http://hfo63.cfo.in.th/CheckDataDtl.aspx?orgid=00502&amp;balance=%A7%BA%B4%D8%C5%3Cbr/%3E%A7%BA%CA%D1%C1%BE%D1%B9%B8%EC%A1%D1%B9&amp;month=4&amp;year=2020&amp;thetype=%A7%BA%CB%B9%E8%C7%C2%A7%D2%B9"/>
    <hyperlink ref="E810" r:id="rId803" display="http://hfo63.cfo.in.th/CheckDataDtl.aspx?orgid=00502&amp;balance=%A7%BA%B4%D8%C5%3Cbr/%3E%A7%BA%CA%D1%C1%BE%D1%B9%B8%EC%A1%D1%B9&amp;month=4&amp;year=2020&amp;thetype=%A7%BA%CB%B9%E8%C7%C2%A7%D2%B9"/>
    <hyperlink ref="E811" r:id="rId804" display="http://hfo63.cfo.in.th/CheckDataDtl.aspx?orgid=00503&amp;balance=%A7%BA%B4%D8%C5%3Cbr/%3E%A7%BA%CA%D1%C1%BE%D1%B9%B8%EC%A1%D1%B9&amp;month=4&amp;year=2020&amp;thetype=%A7%BA%CB%B9%E8%C7%C2%A7%D2%B9"/>
    <hyperlink ref="E812" r:id="rId805" display="http://hfo63.cfo.in.th/CheckDataDtl.aspx?orgid=00503&amp;balance=%A7%BA%B4%D8%C5%3Cbr/%3E%A7%BA%CA%D1%C1%BE%D1%B9%B8%EC%A1%D1%B9&amp;month=4&amp;year=2020&amp;thetype=%A7%BA%CB%B9%E8%C7%C2%A7%D2%B9"/>
    <hyperlink ref="E813" r:id="rId806" display="http://hfo63.cfo.in.th/CheckDataDtl.aspx?orgid=00504&amp;balance=%A7%BA%B4%D8%C5%3Cbr/%3E%A7%BA%CA%D1%C1%BE%D1%B9%B8%EC%A1%D1%B9&amp;month=4&amp;year=2020&amp;thetype=%A7%BA%CB%B9%E8%C7%C2%A7%D2%B9"/>
    <hyperlink ref="E814" r:id="rId807" display="http://hfo63.cfo.in.th/CheckDataDtl.aspx?orgid=00504&amp;balance=%A7%BA%B4%D8%C5%3Cbr/%3E%A7%BA%CA%D1%C1%BE%D1%B9%B8%EC%A1%D1%B9&amp;month=4&amp;year=2020&amp;thetype=%A7%BA%CB%B9%E8%C7%C2%A7%D2%B9"/>
    <hyperlink ref="E815" r:id="rId808" display="http://hfo63.cfo.in.th/CheckDataDtl.aspx?orgid=00505&amp;balance=%A7%BA%B4%D8%C5%3Cbr/%3E%A7%BA%CA%D1%C1%BE%D1%B9%B8%EC%A1%D1%B9&amp;month=4&amp;year=2020&amp;thetype=%A7%BA%CB%B9%E8%C7%C2%A7%D2%B9"/>
    <hyperlink ref="E816" r:id="rId809" display="http://hfo63.cfo.in.th/CheckDataDtl.aspx?orgid=00505&amp;balance=%A7%BA%B4%D8%C5%3Cbr/%3E%A7%BA%CA%D1%C1%BE%D1%B9%B8%EC%A1%D1%B9&amp;month=4&amp;year=2020&amp;thetype=%A7%BA%CB%B9%E8%C7%C2%A7%D2%B9"/>
    <hyperlink ref="E817" r:id="rId810" display="http://hfo63.cfo.in.th/CheckDataDtl.aspx?orgid=00506&amp;balance=%A7%BA%B4%D8%C5%3Cbr/%3E%A7%BA%CA%D1%C1%BE%D1%B9%B8%EC%A1%D1%B9&amp;month=4&amp;year=2020&amp;thetype=%A7%BA%CB%B9%E8%C7%C2%A7%D2%B9"/>
    <hyperlink ref="E818" r:id="rId811" display="http://hfo63.cfo.in.th/CheckDataDtl.aspx?orgid=00506&amp;balance=%A7%BA%B4%D8%C5%3Cbr/%3E%A7%BA%CA%D1%C1%BE%D1%B9%B8%EC%A1%D1%B9&amp;month=4&amp;year=2020&amp;thetype=%A7%BA%CB%B9%E8%C7%C2%A7%D2%B9"/>
    <hyperlink ref="E819" r:id="rId812" display="http://hfo63.cfo.in.th/CheckDataDtl.aspx?orgid=00507&amp;balance=%A7%BA%B4%D8%C5%3Cbr/%3E%A7%BA%CA%D1%C1%BE%D1%B9%B8%EC%A1%D1%B9&amp;month=4&amp;year=2020&amp;thetype=%A7%BA%CB%B9%E8%C7%C2%A7%D2%B9"/>
    <hyperlink ref="E820" r:id="rId813" display="http://hfo63.cfo.in.th/CheckDataDtl.aspx?orgid=00507&amp;balance=%A7%BA%B4%D8%C5%3Cbr/%3E%A7%BA%CA%D1%C1%BE%D1%B9%B8%EC%A1%D1%B9&amp;month=4&amp;year=2020&amp;thetype=%A7%BA%CB%B9%E8%C7%C2%A7%D2%B9"/>
    <hyperlink ref="E821" r:id="rId814" display="http://hfo63.cfo.in.th/CheckDataDtl.aspx?orgid=00508&amp;balance=%A7%BA%B4%D8%C5%3Cbr/%3E%A7%BA%CA%D1%C1%BE%D1%B9%B8%EC%A1%D1%B9&amp;month=4&amp;year=2020&amp;thetype=%A7%BA%CB%B9%E8%C7%C2%A7%D2%B9"/>
    <hyperlink ref="E822" r:id="rId815" display="http://hfo63.cfo.in.th/CheckDataDtl.aspx?orgid=00508&amp;balance=%A7%BA%B4%D8%C5%3Cbr/%3E%A7%BA%CA%D1%C1%BE%D1%B9%B8%EC%A1%D1%B9&amp;month=4&amp;year=2020&amp;thetype=%A7%BA%CB%B9%E8%C7%C2%A7%D2%B9"/>
    <hyperlink ref="E823" r:id="rId816" display="http://hfo63.cfo.in.th/CheckDataDtl.aspx?orgid=00509&amp;balance=%A7%BA%B4%D8%C5%3Cbr/%3E%A7%BA%CA%D1%C1%BE%D1%B9%B8%EC%A1%D1%B9&amp;month=4&amp;year=2020&amp;thetype=%A7%BA%CB%B9%E8%C7%C2%A7%D2%B9"/>
    <hyperlink ref="E824" r:id="rId817" display="http://hfo63.cfo.in.th/CheckDataDtl.aspx?orgid=00509&amp;balance=%A7%BA%B4%D8%C5%3Cbr/%3E%A7%BA%CA%D1%C1%BE%D1%B9%B8%EC%A1%D1%B9&amp;month=4&amp;year=2020&amp;thetype=%A7%BA%CB%B9%E8%C7%C2%A7%D2%B9"/>
    <hyperlink ref="E825" r:id="rId818" display="http://hfo63.cfo.in.th/CheckDataDtl.aspx?orgid=00510&amp;balance=%A7%BA%B4%D8%C5%3Cbr/%3E%A7%BA%CA%D1%C1%BE%D1%B9%B8%EC%A1%D1%B9&amp;month=4&amp;year=2020&amp;thetype=%A7%BA%CB%B9%E8%C7%C2%A7%D2%B9"/>
    <hyperlink ref="E826" r:id="rId819" display="http://hfo63.cfo.in.th/CheckDataDtl.aspx?orgid=00510&amp;balance=%A7%BA%B4%D8%C5%3Cbr/%3E%A7%BA%CA%D1%C1%BE%D1%B9%B8%EC%A1%D1%B9&amp;month=4&amp;year=2020&amp;thetype=%A7%BA%CB%B9%E8%C7%C2%A7%D2%B9"/>
    <hyperlink ref="E827" r:id="rId820" display="http://hfo63.cfo.in.th/CheckDataDtl.aspx?orgid=05443&amp;balance=%A7%BA%B4%D8%C5%3Cbr/%3E%A7%BA%CA%D1%C1%BE%D1%B9%B8%EC%A1%D1%B9&amp;month=4&amp;year=2020&amp;thetype=%A7%BA%CB%B9%E8%C7%C2%A7%D2%B9"/>
    <hyperlink ref="E828" r:id="rId821" display="http://hfo63.cfo.in.th/CheckDataDtl.aspx?orgid=05443&amp;balance=%A7%BA%B4%D8%C5%3Cbr/%3E%A7%BA%CA%D1%C1%BE%D1%B9%B8%EC%A1%D1%B9&amp;month=4&amp;year=2020&amp;thetype=%A7%BA%CB%B9%E8%C7%C2%A7%D2%B9"/>
    <hyperlink ref="E829" r:id="rId822" display="http://hfo63.cfo.in.th/CheckDataDtl.aspx?orgid=05444&amp;balance=%A7%BA%B4%D8%C5%3Cbr/%3E%A7%BA%CA%D1%C1%BE%D1%B9%B8%EC%A1%D1%B9&amp;month=4&amp;year=2020&amp;thetype=%A7%BA%CB%B9%E8%C7%C2%A7%D2%B9"/>
    <hyperlink ref="E830" r:id="rId823" display="http://hfo63.cfo.in.th/CheckDataDtl.aspx?orgid=05444&amp;balance=%A7%BA%B4%D8%C5%3Cbr/%3E%A7%BA%CA%D1%C1%BE%D1%B9%B8%EC%A1%D1%B9&amp;month=4&amp;year=2020&amp;thetype=%A7%BA%CB%B9%E8%C7%C2%A7%D2%B9"/>
    <hyperlink ref="E831" r:id="rId824" display="http://hfo63.cfo.in.th/CheckDataDtl.aspx?orgid=05445&amp;balance=%A7%BA%B4%D8%C5%3Cbr/%3E%A7%BA%CA%D1%C1%BE%D1%B9%B8%EC%A1%D1%B9&amp;month=4&amp;year=2020&amp;thetype=%A7%BA%CB%B9%E8%C7%C2%A7%D2%B9"/>
    <hyperlink ref="E832" r:id="rId825" display="http://hfo63.cfo.in.th/CheckDataDtl.aspx?orgid=05445&amp;balance=%A7%BA%B4%D8%C5%3Cbr/%3E%A7%BA%CA%D1%C1%BE%D1%B9%B8%EC%A1%D1%B9&amp;month=4&amp;year=2020&amp;thetype=%A7%BA%CB%B9%E8%C7%C2%A7%D2%B9"/>
    <hyperlink ref="E833" r:id="rId826" display="http://hfo63.cfo.in.th/CheckDataDtl.aspx?orgid=05446&amp;balance=%A7%BA%B4%D8%C5%3Cbr/%3E%A7%BA%CA%D1%C1%BE%D1%B9%B8%EC%A1%D1%B9&amp;month=4&amp;year=2020&amp;thetype=%A7%BA%CB%B9%E8%C7%C2%A7%D2%B9"/>
    <hyperlink ref="E834" r:id="rId827" display="http://hfo63.cfo.in.th/CheckDataDtl.aspx?orgid=05446&amp;balance=%A7%BA%B4%D8%C5%3Cbr/%3E%A7%BA%CA%D1%C1%BE%D1%B9%B8%EC%A1%D1%B9&amp;month=4&amp;year=2020&amp;thetype=%A7%BA%CB%B9%E8%C7%C2%A7%D2%B9"/>
    <hyperlink ref="E835" r:id="rId828" display="http://hfo63.cfo.in.th/CheckDataDtl.aspx?orgid=05447&amp;balance=%A7%BA%B4%D8%C5%3Cbr/%3E%A7%BA%CA%D1%C1%BE%D1%B9%B8%EC%A1%D1%B9&amp;month=4&amp;year=2020&amp;thetype=%A7%BA%CB%B9%E8%C7%C2%A7%D2%B9"/>
    <hyperlink ref="E836" r:id="rId829" display="http://hfo63.cfo.in.th/CheckDataDtl.aspx?orgid=05447&amp;balance=%A7%BA%B4%D8%C5%3Cbr/%3E%A7%BA%CA%D1%C1%BE%D1%B9%B8%EC%A1%D1%B9&amp;month=4&amp;year=2020&amp;thetype=%A7%BA%CB%B9%E8%C7%C2%A7%D2%B9"/>
    <hyperlink ref="E837" r:id="rId830" display="http://hfo63.cfo.in.th/CheckDataDtl.aspx?orgid=05448&amp;balance=%A7%BA%B4%D8%C5%3Cbr/%3E%A7%BA%CA%D1%C1%BE%D1%B9%B8%EC%A1%D1%B9&amp;month=4&amp;year=2020&amp;thetype=%A7%BA%CB%B9%E8%C7%C2%A7%D2%B9"/>
    <hyperlink ref="E838" r:id="rId831" display="http://hfo63.cfo.in.th/CheckDataDtl.aspx?orgid=05448&amp;balance=%A7%BA%B4%D8%C5%3Cbr/%3E%A7%BA%CA%D1%C1%BE%D1%B9%B8%EC%A1%D1%B9&amp;month=4&amp;year=2020&amp;thetype=%A7%BA%CB%B9%E8%C7%C2%A7%D2%B9"/>
    <hyperlink ref="E839" r:id="rId832" display="http://hfo63.cfo.in.th/CheckDataDtl.aspx?orgid=05449&amp;balance=%A7%BA%B4%D8%C5%3Cbr/%3E%A7%BA%CA%D1%C1%BE%D1%B9%B8%EC%A1%D1%B9&amp;month=4&amp;year=2020&amp;thetype=%A7%BA%CB%B9%E8%C7%C2%A7%D2%B9"/>
    <hyperlink ref="E840" r:id="rId833" display="http://hfo63.cfo.in.th/CheckDataDtl.aspx?orgid=05449&amp;balance=%A7%BA%B4%D8%C5%3Cbr/%3E%A7%BA%CA%D1%C1%BE%D1%B9%B8%EC%A1%D1%B9&amp;month=4&amp;year=2020&amp;thetype=%A7%BA%CB%B9%E8%C7%C2%A7%D2%B9"/>
    <hyperlink ref="E841" r:id="rId834" display="http://hfo63.cfo.in.th/CheckDataDtl.aspx?orgid=05450&amp;balance=%A7%BA%B4%D8%C5%3Cbr/%3E%A7%BA%CA%D1%C1%BE%D1%B9%B8%EC%A1%D1%B9&amp;month=4&amp;year=2020&amp;thetype=%A7%BA%CB%B9%E8%C7%C2%A7%D2%B9"/>
    <hyperlink ref="E842" r:id="rId835" display="http://hfo63.cfo.in.th/CheckDataDtl.aspx?orgid=05450&amp;balance=%A7%BA%B4%D8%C5%3Cbr/%3E%A7%BA%CA%D1%C1%BE%D1%B9%B8%EC%A1%D1%B9&amp;month=4&amp;year=2020&amp;thetype=%A7%BA%CB%B9%E8%C7%C2%A7%D2%B9"/>
    <hyperlink ref="E843" r:id="rId836" display="http://hfo63.cfo.in.th/CheckDataDtl.aspx?orgid=05451&amp;balance=%A7%BA%B4%D8%C5%3Cbr/%3E%A7%BA%CA%D1%C1%BE%D1%B9%B8%EC%A1%D1%B9&amp;month=4&amp;year=2020&amp;thetype=%A7%BA%CB%B9%E8%C7%C2%A7%D2%B9"/>
    <hyperlink ref="E844" r:id="rId837" display="http://hfo63.cfo.in.th/CheckDataDtl.aspx?orgid=05451&amp;balance=%A7%BA%B4%D8%C5%3Cbr/%3E%A7%BA%CA%D1%C1%BE%D1%B9%B8%EC%A1%D1%B9&amp;month=4&amp;year=2020&amp;thetype=%A7%BA%CB%B9%E8%C7%C2%A7%D2%B9"/>
    <hyperlink ref="E845" r:id="rId838" display="http://hfo63.cfo.in.th/CheckDataDtl.aspx?orgid=05452&amp;balance=%A7%BA%B4%D8%C5%3Cbr/%3E%A7%BA%CA%D1%C1%BE%D1%B9%B8%EC%A1%D1%B9&amp;month=4&amp;year=2020&amp;thetype=%A7%BA%CB%B9%E8%C7%C2%A7%D2%B9"/>
    <hyperlink ref="E846" r:id="rId839" display="http://hfo63.cfo.in.th/CheckDataDtl.aspx?orgid=05452&amp;balance=%A7%BA%B4%D8%C5%3Cbr/%3E%A7%BA%CA%D1%C1%BE%D1%B9%B8%EC%A1%D1%B9&amp;month=4&amp;year=2020&amp;thetype=%A7%BA%CB%B9%E8%C7%C2%A7%D2%B9"/>
    <hyperlink ref="E847" r:id="rId840" display="http://hfo63.cfo.in.th/CheckDataDtl.aspx?orgid=05453&amp;balance=%A7%BA%B4%D8%C5%3Cbr/%3E%A7%BA%CA%D1%C1%BE%D1%B9%B8%EC%A1%D1%B9&amp;month=4&amp;year=2020&amp;thetype=%A7%BA%CB%B9%E8%C7%C2%A7%D2%B9"/>
    <hyperlink ref="E848" r:id="rId841" display="http://hfo63.cfo.in.th/CheckDataDtl.aspx?orgid=05453&amp;balance=%A7%BA%B4%D8%C5%3Cbr/%3E%A7%BA%CA%D1%C1%BE%D1%B9%B8%EC%A1%D1%B9&amp;month=4&amp;year=2020&amp;thetype=%A7%BA%CB%B9%E8%C7%C2%A7%D2%B9"/>
    <hyperlink ref="E849" r:id="rId842" display="http://hfo63.cfo.in.th/CheckDataDtl.aspx?orgid=05454&amp;balance=%A7%BA%B4%D8%C5%3Cbr/%3E%A7%BA%CA%D1%C1%BE%D1%B9%B8%EC%A1%D1%B9&amp;month=4&amp;year=2020&amp;thetype=%A7%BA%CB%B9%E8%C7%C2%A7%D2%B9"/>
    <hyperlink ref="E850" r:id="rId843" display="http://hfo63.cfo.in.th/CheckDataDtl.aspx?orgid=05454&amp;balance=%A7%BA%B4%D8%C5%3Cbr/%3E%A7%BA%CA%D1%C1%BE%D1%B9%B8%EC%A1%D1%B9&amp;month=4&amp;year=2020&amp;thetype=%A7%BA%CB%B9%E8%C7%C2%A7%D2%B9"/>
    <hyperlink ref="E851" r:id="rId844" display="http://hfo63.cfo.in.th/CheckDataDtl.aspx?orgid=05455&amp;balance=%A7%BA%B4%D8%C5%3Cbr/%3E%A7%BA%CA%D1%C1%BE%D1%B9%B8%EC%A1%D1%B9&amp;month=4&amp;year=2020&amp;thetype=%A7%BA%CB%B9%E8%C7%C2%A7%D2%B9"/>
    <hyperlink ref="E852" r:id="rId845" display="http://hfo63.cfo.in.th/CheckDataDtl.aspx?orgid=05455&amp;balance=%A7%BA%B4%D8%C5%3Cbr/%3E%A7%BA%CA%D1%C1%BE%D1%B9%B8%EC%A1%D1%B9&amp;month=4&amp;year=2020&amp;thetype=%A7%BA%CB%B9%E8%C7%C2%A7%D2%B9"/>
    <hyperlink ref="E853" r:id="rId846" display="http://hfo63.cfo.in.th/CheckDataDtl.aspx?orgid=05456&amp;balance=%A7%BA%B4%D8%C5%3Cbr/%3E%A7%BA%CA%D1%C1%BE%D1%B9%B8%EC%A1%D1%B9&amp;month=4&amp;year=2020&amp;thetype=%A7%BA%CB%B9%E8%C7%C2%A7%D2%B9"/>
    <hyperlink ref="E854" r:id="rId847" display="http://hfo63.cfo.in.th/CheckDataDtl.aspx?orgid=05456&amp;balance=%A7%BA%B4%D8%C5%3Cbr/%3E%A7%BA%CA%D1%C1%BE%D1%B9%B8%EC%A1%D1%B9&amp;month=4&amp;year=2020&amp;thetype=%A7%BA%CB%B9%E8%C7%C2%A7%D2%B9"/>
    <hyperlink ref="E855" r:id="rId848" display="http://hfo63.cfo.in.th/CheckDataDtl.aspx?orgid=05457&amp;balance=%A7%BA%B4%D8%C5%3Cbr/%3E%A7%BA%CA%D1%C1%BE%D1%B9%B8%EC%A1%D1%B9&amp;month=4&amp;year=2020&amp;thetype=%A7%BA%CB%B9%E8%C7%C2%A7%D2%B9"/>
    <hyperlink ref="E856" r:id="rId849" display="http://hfo63.cfo.in.th/CheckDataDtl.aspx?orgid=05457&amp;balance=%A7%BA%B4%D8%C5%3Cbr/%3E%A7%BA%CA%D1%C1%BE%D1%B9%B8%EC%A1%D1%B9&amp;month=4&amp;year=2020&amp;thetype=%A7%BA%CB%B9%E8%C7%C2%A7%D2%B9"/>
    <hyperlink ref="E857" r:id="rId850" display="http://hfo63.cfo.in.th/CheckDataDtl.aspx?orgid=05458&amp;balance=%A7%BA%B4%D8%C5%3Cbr/%3E%A7%BA%CA%D1%C1%BE%D1%B9%B8%EC%A1%D1%B9&amp;month=4&amp;year=2020&amp;thetype=%A7%BA%CB%B9%E8%C7%C2%A7%D2%B9"/>
    <hyperlink ref="E858" r:id="rId851" display="http://hfo63.cfo.in.th/CheckDataDtl.aspx?orgid=05458&amp;balance=%A7%BA%B4%D8%C5%3Cbr/%3E%A7%BA%CA%D1%C1%BE%D1%B9%B8%EC%A1%D1%B9&amp;month=4&amp;year=2020&amp;thetype=%A7%BA%CB%B9%E8%C7%C2%A7%D2%B9"/>
    <hyperlink ref="E859" r:id="rId852" display="http://hfo63.cfo.in.th/CheckDataDtl.aspx?orgid=05459&amp;balance=%A7%BA%B4%D8%C5%3Cbr/%3E%A7%BA%CA%D1%C1%BE%D1%B9%B8%EC%A1%D1%B9&amp;month=4&amp;year=2020&amp;thetype=%A7%BA%CB%B9%E8%C7%C2%A7%D2%B9"/>
    <hyperlink ref="E860" r:id="rId853" display="http://hfo63.cfo.in.th/CheckDataDtl.aspx?orgid=05459&amp;balance=%A7%BA%B4%D8%C5%3Cbr/%3E%A7%BA%CA%D1%C1%BE%D1%B9%B8%EC%A1%D1%B9&amp;month=4&amp;year=2020&amp;thetype=%A7%BA%CB%B9%E8%C7%C2%A7%D2%B9"/>
    <hyperlink ref="E861" r:id="rId854" display="http://hfo63.cfo.in.th/CheckDataDtl.aspx?orgid=05460&amp;balance=%A7%BA%B4%D8%C5%3Cbr/%3E%A7%BA%CA%D1%C1%BE%D1%B9%B8%EC%A1%D1%B9&amp;month=4&amp;year=2020&amp;thetype=%A7%BA%CB%B9%E8%C7%C2%A7%D2%B9"/>
    <hyperlink ref="E862" r:id="rId855" display="http://hfo63.cfo.in.th/CheckDataDtl.aspx?orgid=05460&amp;balance=%A7%BA%B4%D8%C5%3Cbr/%3E%A7%BA%CA%D1%C1%BE%D1%B9%B8%EC%A1%D1%B9&amp;month=4&amp;year=2020&amp;thetype=%A7%BA%CB%B9%E8%C7%C2%A7%D2%B9"/>
    <hyperlink ref="E863" r:id="rId856" display="http://hfo63.cfo.in.th/CheckDataDtl.aspx?orgid=05461&amp;balance=%A7%BA%B4%D8%C5%3Cbr/%3E%A7%BA%CA%D1%C1%BE%D1%B9%B8%EC%A1%D1%B9&amp;month=4&amp;year=2020&amp;thetype=%A7%BA%CB%B9%E8%C7%C2%A7%D2%B9"/>
    <hyperlink ref="E864" r:id="rId857" display="http://hfo63.cfo.in.th/CheckDataDtl.aspx?orgid=05461&amp;balance=%A7%BA%B4%D8%C5%3Cbr/%3E%A7%BA%CA%D1%C1%BE%D1%B9%B8%EC%A1%D1%B9&amp;month=4&amp;year=2020&amp;thetype=%A7%BA%CB%B9%E8%C7%C2%A7%D2%B9"/>
    <hyperlink ref="E865" r:id="rId858" display="http://hfo63.cfo.in.th/CheckDataDtl.aspx?orgid=05462&amp;balance=%A7%BA%B4%D8%C5%3Cbr/%3E%A7%BA%CA%D1%C1%BE%D1%B9%B8%EC%A1%D1%B9&amp;month=4&amp;year=2020&amp;thetype=%A7%BA%CB%B9%E8%C7%C2%A7%D2%B9"/>
    <hyperlink ref="E866" r:id="rId859" display="http://hfo63.cfo.in.th/CheckDataDtl.aspx?orgid=05462&amp;balance=%A7%BA%B4%D8%C5%3Cbr/%3E%A7%BA%CA%D1%C1%BE%D1%B9%B8%EC%A1%D1%B9&amp;month=4&amp;year=2020&amp;thetype=%A7%BA%CB%B9%E8%C7%C2%A7%D2%B9"/>
    <hyperlink ref="E867" r:id="rId860" display="http://hfo63.cfo.in.th/CheckDataDtl.aspx?orgid=05463&amp;balance=%A7%BA%B4%D8%C5%3Cbr/%3E%A7%BA%CA%D1%C1%BE%D1%B9%B8%EC%A1%D1%B9&amp;month=4&amp;year=2020&amp;thetype=%A7%BA%CB%B9%E8%C7%C2%A7%D2%B9"/>
    <hyperlink ref="E868" r:id="rId861" display="http://hfo63.cfo.in.th/CheckDataDtl.aspx?orgid=05463&amp;balance=%A7%BA%B4%D8%C5%3Cbr/%3E%A7%BA%CA%D1%C1%BE%D1%B9%B8%EC%A1%D1%B9&amp;month=4&amp;year=2020&amp;thetype=%A7%BA%CB%B9%E8%C7%C2%A7%D2%B9"/>
    <hyperlink ref="E869" r:id="rId862" display="http://hfo63.cfo.in.th/CheckDataDtl.aspx?orgid=05464&amp;balance=%A7%BA%B4%D8%C5%3Cbr/%3E%A7%BA%CA%D1%C1%BE%D1%B9%B8%EC%A1%D1%B9&amp;month=4&amp;year=2020&amp;thetype=%A7%BA%CB%B9%E8%C7%C2%A7%D2%B9"/>
    <hyperlink ref="E870" r:id="rId863" display="http://hfo63.cfo.in.th/CheckDataDtl.aspx?orgid=05464&amp;balance=%A7%BA%B4%D8%C5%3Cbr/%3E%A7%BA%CA%D1%C1%BE%D1%B9%B8%EC%A1%D1%B9&amp;month=4&amp;year=2020&amp;thetype=%A7%BA%CB%B9%E8%C7%C2%A7%D2%B9"/>
    <hyperlink ref="E871" r:id="rId864" display="http://hfo63.cfo.in.th/CheckDataDtl.aspx?orgid=05465&amp;balance=%A7%BA%B4%D8%C5%3Cbr/%3E%A7%BA%CA%D1%C1%BE%D1%B9%B8%EC%A1%D1%B9&amp;month=4&amp;year=2020&amp;thetype=%A7%BA%CB%B9%E8%C7%C2%A7%D2%B9"/>
    <hyperlink ref="E872" r:id="rId865" display="http://hfo63.cfo.in.th/CheckDataDtl.aspx?orgid=05465&amp;balance=%A7%BA%B4%D8%C5%3Cbr/%3E%A7%BA%CA%D1%C1%BE%D1%B9%B8%EC%A1%D1%B9&amp;month=4&amp;year=2020&amp;thetype=%A7%BA%CB%B9%E8%C7%C2%A7%D2%B9"/>
    <hyperlink ref="E873" r:id="rId866" display="http://hfo63.cfo.in.th/CheckDataDtl.aspx?orgid=05466&amp;balance=%A7%BA%B4%D8%C5%3Cbr/%3E%A7%BA%CA%D1%C1%BE%D1%B9%B8%EC%A1%D1%B9&amp;month=4&amp;year=2020&amp;thetype=%A7%BA%CB%B9%E8%C7%C2%A7%D2%B9"/>
    <hyperlink ref="E874" r:id="rId867" display="http://hfo63.cfo.in.th/CheckDataDtl.aspx?orgid=05466&amp;balance=%A7%BA%B4%D8%C5%3Cbr/%3E%A7%BA%CA%D1%C1%BE%D1%B9%B8%EC%A1%D1%B9&amp;month=4&amp;year=2020&amp;thetype=%A7%BA%CB%B9%E8%C7%C2%A7%D2%B9"/>
    <hyperlink ref="E875" r:id="rId868" display="http://hfo63.cfo.in.th/CheckDataDtl.aspx?orgid=05467&amp;balance=%A7%BA%B4%D8%C5%3Cbr/%3E%A7%BA%CA%D1%C1%BE%D1%B9%B8%EC%A1%D1%B9&amp;month=4&amp;year=2020&amp;thetype=%A7%BA%CB%B9%E8%C7%C2%A7%D2%B9"/>
    <hyperlink ref="E876" r:id="rId869" display="http://hfo63.cfo.in.th/CheckDataDtl.aspx?orgid=05467&amp;balance=%A7%BA%B4%D8%C5%3Cbr/%3E%A7%BA%CA%D1%C1%BE%D1%B9%B8%EC%A1%D1%B9&amp;month=4&amp;year=2020&amp;thetype=%A7%BA%CB%B9%E8%C7%C2%A7%D2%B9"/>
    <hyperlink ref="E877" r:id="rId870" display="http://hfo63.cfo.in.th/CheckDataDtl.aspx?orgid=05468&amp;balance=%A7%BA%B4%D8%C5%3Cbr/%3E%A7%BA%CA%D1%C1%BE%D1%B9%B8%EC%A1%D1%B9&amp;month=4&amp;year=2020&amp;thetype=%A7%BA%CB%B9%E8%C7%C2%A7%D2%B9"/>
    <hyperlink ref="E878" r:id="rId871" display="http://hfo63.cfo.in.th/CheckDataDtl.aspx?orgid=05468&amp;balance=%A7%BA%B4%D8%C5%3Cbr/%3E%A7%BA%CA%D1%C1%BE%D1%B9%B8%EC%A1%D1%B9&amp;month=4&amp;year=2020&amp;thetype=%A7%BA%CB%B9%E8%C7%C2%A7%D2%B9"/>
    <hyperlink ref="E879" r:id="rId872" display="http://hfo63.cfo.in.th/CheckDataDtl.aspx?orgid=05469&amp;balance=%A7%BA%B4%D8%C5%3Cbr/%3E%A7%BA%CA%D1%C1%BE%D1%B9%B8%EC%A1%D1%B9&amp;month=4&amp;year=2020&amp;thetype=%A7%BA%CB%B9%E8%C7%C2%A7%D2%B9"/>
    <hyperlink ref="E880" r:id="rId873" display="http://hfo63.cfo.in.th/CheckDataDtl.aspx?orgid=05469&amp;balance=%A7%BA%B4%D8%C5%3Cbr/%3E%A7%BA%CA%D1%C1%BE%D1%B9%B8%EC%A1%D1%B9&amp;month=4&amp;year=2020&amp;thetype=%A7%BA%CB%B9%E8%C7%C2%A7%D2%B9"/>
    <hyperlink ref="E881" r:id="rId874" display="http://hfo63.cfo.in.th/CheckDataDtl.aspx?orgid=05470&amp;balance=%A7%BA%B4%D8%C5%3Cbr/%3E%A7%BA%CA%D1%C1%BE%D1%B9%B8%EC%A1%D1%B9&amp;month=4&amp;year=2020&amp;thetype=%A7%BA%CB%B9%E8%C7%C2%A7%D2%B9"/>
    <hyperlink ref="E882" r:id="rId875" display="http://hfo63.cfo.in.th/CheckDataDtl.aspx?orgid=05470&amp;balance=%A7%BA%B4%D8%C5%3Cbr/%3E%A7%BA%CA%D1%C1%BE%D1%B9%B8%EC%A1%D1%B9&amp;month=4&amp;year=2020&amp;thetype=%A7%BA%CB%B9%E8%C7%C2%A7%D2%B9"/>
    <hyperlink ref="E883" r:id="rId876" display="http://hfo63.cfo.in.th/CheckDataDtl.aspx?orgid=05471&amp;balance=%A7%BA%B4%D8%C5%3Cbr/%3E%A7%BA%CA%D1%C1%BE%D1%B9%B8%EC%A1%D1%B9&amp;month=4&amp;year=2020&amp;thetype=%A7%BA%CB%B9%E8%C7%C2%A7%D2%B9"/>
    <hyperlink ref="E884" r:id="rId877" display="http://hfo63.cfo.in.th/CheckDataDtl.aspx?orgid=05471&amp;balance=%A7%BA%B4%D8%C5%3Cbr/%3E%A7%BA%CA%D1%C1%BE%D1%B9%B8%EC%A1%D1%B9&amp;month=4&amp;year=2020&amp;thetype=%A7%BA%CB%B9%E8%C7%C2%A7%D2%B9"/>
    <hyperlink ref="E885" r:id="rId878" display="http://hfo63.cfo.in.th/CheckDataDtl.aspx?orgid=05472&amp;balance=%A7%BA%B4%D8%C5%3Cbr/%3E%A7%BA%CA%D1%C1%BE%D1%B9%B8%EC%A1%D1%B9&amp;month=4&amp;year=2020&amp;thetype=%A7%BA%CB%B9%E8%C7%C2%A7%D2%B9"/>
    <hyperlink ref="E886" r:id="rId879" display="http://hfo63.cfo.in.th/CheckDataDtl.aspx?orgid=05472&amp;balance=%A7%BA%B4%D8%C5%3Cbr/%3E%A7%BA%CA%D1%C1%BE%D1%B9%B8%EC%A1%D1%B9&amp;month=4&amp;year=2020&amp;thetype=%A7%BA%CB%B9%E8%C7%C2%A7%D2%B9"/>
    <hyperlink ref="E887" r:id="rId880" display="http://hfo63.cfo.in.th/CheckDataDtl.aspx?orgid=05473&amp;balance=%A7%BA%B4%D8%C5%3Cbr/%3E%A7%BA%CA%D1%C1%BE%D1%B9%B8%EC%A1%D1%B9&amp;month=4&amp;year=2020&amp;thetype=%A7%BA%CB%B9%E8%C7%C2%A7%D2%B9"/>
    <hyperlink ref="E888" r:id="rId881" display="http://hfo63.cfo.in.th/CheckDataDtl.aspx?orgid=05473&amp;balance=%A7%BA%B4%D8%C5%3Cbr/%3E%A7%BA%CA%D1%C1%BE%D1%B9%B8%EC%A1%D1%B9&amp;month=4&amp;year=2020&amp;thetype=%A7%BA%CB%B9%E8%C7%C2%A7%D2%B9"/>
    <hyperlink ref="E889" r:id="rId882" display="http://hfo63.cfo.in.th/CheckDataDtl.aspx?orgid=05474&amp;balance=%A7%BA%B4%D8%C5%3Cbr/%3E%A7%BA%CA%D1%C1%BE%D1%B9%B8%EC%A1%D1%B9&amp;month=4&amp;year=2020&amp;thetype=%A7%BA%CB%B9%E8%C7%C2%A7%D2%B9"/>
    <hyperlink ref="E890" r:id="rId883" display="http://hfo63.cfo.in.th/CheckDataDtl.aspx?orgid=05474&amp;balance=%A7%BA%B4%D8%C5%3Cbr/%3E%A7%BA%CA%D1%C1%BE%D1%B9%B8%EC%A1%D1%B9&amp;month=4&amp;year=2020&amp;thetype=%A7%BA%CB%B9%E8%C7%C2%A7%D2%B9"/>
    <hyperlink ref="E891" r:id="rId884" display="http://hfo63.cfo.in.th/CheckDataDtl.aspx?orgid=05475&amp;balance=%A7%BA%B4%D8%C5%3Cbr/%3E%A7%BA%CA%D1%C1%BE%D1%B9%B8%EC%A1%D1%B9&amp;month=4&amp;year=2020&amp;thetype=%A7%BA%CB%B9%E8%C7%C2%A7%D2%B9"/>
    <hyperlink ref="E892" r:id="rId885" display="http://hfo63.cfo.in.th/CheckDataDtl.aspx?orgid=05475&amp;balance=%A7%BA%B4%D8%C5%3Cbr/%3E%A7%BA%CA%D1%C1%BE%D1%B9%B8%EC%A1%D1%B9&amp;month=4&amp;year=2020&amp;thetype=%A7%BA%CB%B9%E8%C7%C2%A7%D2%B9"/>
    <hyperlink ref="E893" r:id="rId886" display="http://hfo63.cfo.in.th/CheckDataDtl.aspx?orgid=05476&amp;balance=%A7%BA%B4%D8%C5%3Cbr/%3E%A7%BA%CA%D1%C1%BE%D1%B9%B8%EC%A1%D1%B9&amp;month=4&amp;year=2020&amp;thetype=%A7%BA%CB%B9%E8%C7%C2%A7%D2%B9"/>
    <hyperlink ref="E894" r:id="rId887" display="http://hfo63.cfo.in.th/CheckDataDtl.aspx?orgid=05476&amp;balance=%A7%BA%B4%D8%C5%3Cbr/%3E%A7%BA%CA%D1%C1%BE%D1%B9%B8%EC%A1%D1%B9&amp;month=4&amp;year=2020&amp;thetype=%A7%BA%CB%B9%E8%C7%C2%A7%D2%B9"/>
    <hyperlink ref="E895" r:id="rId888" display="http://hfo63.cfo.in.th/CheckDataDtl.aspx?orgid=05477&amp;balance=%A7%BA%B4%D8%C5%3Cbr/%3E%A7%BA%CA%D1%C1%BE%D1%B9%B8%EC%A1%D1%B9&amp;month=4&amp;year=2020&amp;thetype=%A7%BA%CB%B9%E8%C7%C2%A7%D2%B9"/>
    <hyperlink ref="E896" r:id="rId889" display="http://hfo63.cfo.in.th/CheckDataDtl.aspx?orgid=05477&amp;balance=%A7%BA%B4%D8%C5%3Cbr/%3E%A7%BA%CA%D1%C1%BE%D1%B9%B8%EC%A1%D1%B9&amp;month=4&amp;year=2020&amp;thetype=%A7%BA%CB%B9%E8%C7%C2%A7%D2%B9"/>
    <hyperlink ref="E897" r:id="rId890" display="http://hfo63.cfo.in.th/CheckDataDtl.aspx?orgid=05478&amp;balance=%A7%BA%B4%D8%C5%3Cbr/%3E%A7%BA%CA%D1%C1%BE%D1%B9%B8%EC%A1%D1%B9&amp;month=4&amp;year=2020&amp;thetype=%A7%BA%CB%B9%E8%C7%C2%A7%D2%B9"/>
    <hyperlink ref="E898" r:id="rId891" display="http://hfo63.cfo.in.th/CheckDataDtl.aspx?orgid=05478&amp;balance=%A7%BA%B4%D8%C5%3Cbr/%3E%A7%BA%CA%D1%C1%BE%D1%B9%B8%EC%A1%D1%B9&amp;month=4&amp;year=2020&amp;thetype=%A7%BA%CB%B9%E8%C7%C2%A7%D2%B9"/>
    <hyperlink ref="E899" r:id="rId892" display="http://hfo63.cfo.in.th/CheckDataDtl.aspx?orgid=05479&amp;balance=%A7%BA%B4%D8%C5%3Cbr/%3E%A7%BA%CA%D1%C1%BE%D1%B9%B8%EC%A1%D1%B9&amp;month=4&amp;year=2020&amp;thetype=%A7%BA%CB%B9%E8%C7%C2%A7%D2%B9"/>
    <hyperlink ref="E900" r:id="rId893" display="http://hfo63.cfo.in.th/CheckDataDtl.aspx?orgid=05479&amp;balance=%A7%BA%B4%D8%C5%3Cbr/%3E%A7%BA%CA%D1%C1%BE%D1%B9%B8%EC%A1%D1%B9&amp;month=4&amp;year=2020&amp;thetype=%A7%BA%CB%B9%E8%C7%C2%A7%D2%B9"/>
    <hyperlink ref="E901" r:id="rId894" display="http://hfo63.cfo.in.th/CheckDataDtl.aspx?orgid=05480&amp;balance=%A7%BA%B4%D8%C5%3Cbr/%3E%A7%BA%CA%D1%C1%BE%D1%B9%B8%EC%A1%D1%B9&amp;month=4&amp;year=2020&amp;thetype=%A7%BA%CB%B9%E8%C7%C2%A7%D2%B9"/>
    <hyperlink ref="E902" r:id="rId895" display="http://hfo63.cfo.in.th/CheckDataDtl.aspx?orgid=05480&amp;balance=%A7%BA%B4%D8%C5%3Cbr/%3E%A7%BA%CA%D1%C1%BE%D1%B9%B8%EC%A1%D1%B9&amp;month=4&amp;year=2020&amp;thetype=%A7%BA%CB%B9%E8%C7%C2%A7%D2%B9"/>
    <hyperlink ref="E903" r:id="rId896" display="http://hfo63.cfo.in.th/CheckDataDtl.aspx?orgid=05481&amp;balance=%A7%BA%B4%D8%C5%3Cbr/%3E%A7%BA%CA%D1%C1%BE%D1%B9%B8%EC%A1%D1%B9&amp;month=4&amp;year=2020&amp;thetype=%A7%BA%CB%B9%E8%C7%C2%A7%D2%B9"/>
    <hyperlink ref="E904" r:id="rId897" display="http://hfo63.cfo.in.th/CheckDataDtl.aspx?orgid=05481&amp;balance=%A7%BA%B4%D8%C5%3Cbr/%3E%A7%BA%CA%D1%C1%BE%D1%B9%B8%EC%A1%D1%B9&amp;month=4&amp;year=2020&amp;thetype=%A7%BA%CB%B9%E8%C7%C2%A7%D2%B9"/>
    <hyperlink ref="E905" r:id="rId898" display="http://hfo63.cfo.in.th/CheckDataDtl.aspx?orgid=05482&amp;balance=%A7%BA%B4%D8%C5%3Cbr/%3E%A7%BA%CA%D1%C1%BE%D1%B9%B8%EC%A1%D1%B9&amp;month=4&amp;year=2020&amp;thetype=%A7%BA%CB%B9%E8%C7%C2%A7%D2%B9"/>
    <hyperlink ref="E906" r:id="rId899" display="http://hfo63.cfo.in.th/CheckDataDtl.aspx?orgid=05482&amp;balance=%A7%BA%B4%D8%C5%3Cbr/%3E%A7%BA%CA%D1%C1%BE%D1%B9%B8%EC%A1%D1%B9&amp;month=4&amp;year=2020&amp;thetype=%A7%BA%CB%B9%E8%C7%C2%A7%D2%B9"/>
    <hyperlink ref="E907" r:id="rId900" display="http://hfo63.cfo.in.th/CheckDataDtl.aspx?orgid=05483&amp;balance=%A7%BA%B4%D8%C5%3Cbr/%3E%A7%BA%CA%D1%C1%BE%D1%B9%B8%EC%A1%D1%B9&amp;month=4&amp;year=2020&amp;thetype=%A7%BA%CB%B9%E8%C7%C2%A7%D2%B9"/>
    <hyperlink ref="E908" r:id="rId901" display="http://hfo63.cfo.in.th/CheckDataDtl.aspx?orgid=05483&amp;balance=%A7%BA%B4%D8%C5%3Cbr/%3E%A7%BA%CA%D1%C1%BE%D1%B9%B8%EC%A1%D1%B9&amp;month=4&amp;year=2020&amp;thetype=%A7%BA%CB%B9%E8%C7%C2%A7%D2%B9"/>
    <hyperlink ref="E909" r:id="rId902" display="http://hfo63.cfo.in.th/CheckDataDtl.aspx?orgid=05484&amp;balance=%A7%BA%B4%D8%C5%3Cbr/%3E%A7%BA%CA%D1%C1%BE%D1%B9%B8%EC%A1%D1%B9&amp;month=4&amp;year=2020&amp;thetype=%A7%BA%CB%B9%E8%C7%C2%A7%D2%B9"/>
    <hyperlink ref="E910" r:id="rId903" display="http://hfo63.cfo.in.th/CheckDataDtl.aspx?orgid=05484&amp;balance=%A7%BA%B4%D8%C5%3Cbr/%3E%A7%BA%CA%D1%C1%BE%D1%B9%B8%EC%A1%D1%B9&amp;month=4&amp;year=2020&amp;thetype=%A7%BA%CB%B9%E8%C7%C2%A7%D2%B9"/>
    <hyperlink ref="E911" r:id="rId904" display="http://hfo63.cfo.in.th/CheckDataDtl.aspx?orgid=05485&amp;balance=%A7%BA%B4%D8%C5%3Cbr/%3E%A7%BA%CA%D1%C1%BE%D1%B9%B8%EC%A1%D1%B9&amp;month=4&amp;year=2020&amp;thetype=%A7%BA%CB%B9%E8%C7%C2%A7%D2%B9"/>
    <hyperlink ref="E912" r:id="rId905" display="http://hfo63.cfo.in.th/CheckDataDtl.aspx?orgid=05485&amp;balance=%A7%BA%B4%D8%C5%3Cbr/%3E%A7%BA%CA%D1%C1%BE%D1%B9%B8%EC%A1%D1%B9&amp;month=4&amp;year=2020&amp;thetype=%A7%BA%CB%B9%E8%C7%C2%A7%D2%B9"/>
    <hyperlink ref="E913" r:id="rId906" display="http://hfo63.cfo.in.th/CheckDataDtl.aspx?orgid=05486&amp;balance=%A7%BA%B4%D8%C5%3Cbr/%3E%A7%BA%CA%D1%C1%BE%D1%B9%B8%EC%A1%D1%B9&amp;month=4&amp;year=2020&amp;thetype=%A7%BA%CB%B9%E8%C7%C2%A7%D2%B9"/>
    <hyperlink ref="E914" r:id="rId907" display="http://hfo63.cfo.in.th/CheckDataDtl.aspx?orgid=05486&amp;balance=%A7%BA%B4%D8%C5%3Cbr/%3E%A7%BA%CA%D1%C1%BE%D1%B9%B8%EC%A1%D1%B9&amp;month=4&amp;year=2020&amp;thetype=%A7%BA%CB%B9%E8%C7%C2%A7%D2%B9"/>
    <hyperlink ref="E915" r:id="rId908" display="http://hfo63.cfo.in.th/CheckDataDtl.aspx?orgid=05487&amp;balance=%A7%BA%B4%D8%C5%3Cbr/%3E%A7%BA%CA%D1%C1%BE%D1%B9%B8%EC%A1%D1%B9&amp;month=4&amp;year=2020&amp;thetype=%A7%BA%CB%B9%E8%C7%C2%A7%D2%B9"/>
    <hyperlink ref="E916" r:id="rId909" display="http://hfo63.cfo.in.th/CheckDataDtl.aspx?orgid=05487&amp;balance=%A7%BA%B4%D8%C5%3Cbr/%3E%A7%BA%CA%D1%C1%BE%D1%B9%B8%EC%A1%D1%B9&amp;month=4&amp;year=2020&amp;thetype=%A7%BA%CB%B9%E8%C7%C2%A7%D2%B9"/>
    <hyperlink ref="E917" r:id="rId910" display="http://hfo63.cfo.in.th/CheckDataDtl.aspx?orgid=05488&amp;balance=%A7%BA%B4%D8%C5%3Cbr/%3E%A7%BA%CA%D1%C1%BE%D1%B9%B8%EC%A1%D1%B9&amp;month=4&amp;year=2020&amp;thetype=%A7%BA%CB%B9%E8%C7%C2%A7%D2%B9"/>
    <hyperlink ref="E918" r:id="rId911" display="http://hfo63.cfo.in.th/CheckDataDtl.aspx?orgid=05488&amp;balance=%A7%BA%B4%D8%C5%3Cbr/%3E%A7%BA%CA%D1%C1%BE%D1%B9%B8%EC%A1%D1%B9&amp;month=4&amp;year=2020&amp;thetype=%A7%BA%CB%B9%E8%C7%C2%A7%D2%B9"/>
    <hyperlink ref="E919" r:id="rId912" display="http://hfo63.cfo.in.th/CheckDataDtl.aspx?orgid=05489&amp;balance=%A7%BA%B4%D8%C5%3Cbr/%3E%A7%BA%CA%D1%C1%BE%D1%B9%B8%EC%A1%D1%B9&amp;month=4&amp;year=2020&amp;thetype=%A7%BA%CB%B9%E8%C7%C2%A7%D2%B9"/>
    <hyperlink ref="E920" r:id="rId913" display="http://hfo63.cfo.in.th/CheckDataDtl.aspx?orgid=05489&amp;balance=%A7%BA%B4%D8%C5%3Cbr/%3E%A7%BA%CA%D1%C1%BE%D1%B9%B8%EC%A1%D1%B9&amp;month=4&amp;year=2020&amp;thetype=%A7%BA%CB%B9%E8%C7%C2%A7%D2%B9"/>
    <hyperlink ref="E921" r:id="rId914" display="http://hfo63.cfo.in.th/CheckDataDtl.aspx?orgid=05490&amp;balance=%A7%BA%B4%D8%C5%3Cbr/%3E%A7%BA%CA%D1%C1%BE%D1%B9%B8%EC%A1%D1%B9&amp;month=4&amp;year=2020&amp;thetype=%A7%BA%CB%B9%E8%C7%C2%A7%D2%B9"/>
    <hyperlink ref="E922" r:id="rId915" display="http://hfo63.cfo.in.th/CheckDataDtl.aspx?orgid=05490&amp;balance=%A7%BA%B4%D8%C5%3Cbr/%3E%A7%BA%CA%D1%C1%BE%D1%B9%B8%EC%A1%D1%B9&amp;month=4&amp;year=2020&amp;thetype=%A7%BA%CB%B9%E8%C7%C2%A7%D2%B9"/>
    <hyperlink ref="E923" r:id="rId916" display="http://hfo63.cfo.in.th/CheckDataDtl.aspx?orgid=05491&amp;balance=%A7%BA%B4%D8%C5%3Cbr/%3E%A7%BA%CA%D1%C1%BE%D1%B9%B8%EC%A1%D1%B9&amp;month=4&amp;year=2020&amp;thetype=%A7%BA%CB%B9%E8%C7%C2%A7%D2%B9"/>
    <hyperlink ref="E924" r:id="rId917" display="http://hfo63.cfo.in.th/CheckDataDtl.aspx?orgid=05491&amp;balance=%A7%BA%B4%D8%C5%3Cbr/%3E%A7%BA%CA%D1%C1%BE%D1%B9%B8%EC%A1%D1%B9&amp;month=4&amp;year=2020&amp;thetype=%A7%BA%CB%B9%E8%C7%C2%A7%D2%B9"/>
    <hyperlink ref="E925" r:id="rId918" display="http://hfo63.cfo.in.th/CheckDataDtl.aspx?orgid=05492&amp;balance=%A7%BA%B4%D8%C5%3Cbr/%3E%A7%BA%CA%D1%C1%BE%D1%B9%B8%EC%A1%D1%B9&amp;month=4&amp;year=2020&amp;thetype=%A7%BA%CB%B9%E8%C7%C2%A7%D2%B9"/>
    <hyperlink ref="E926" r:id="rId919" display="http://hfo63.cfo.in.th/CheckDataDtl.aspx?orgid=05492&amp;balance=%A7%BA%B4%D8%C5%3Cbr/%3E%A7%BA%CA%D1%C1%BE%D1%B9%B8%EC%A1%D1%B9&amp;month=4&amp;year=2020&amp;thetype=%A7%BA%CB%B9%E8%C7%C2%A7%D2%B9"/>
    <hyperlink ref="E927" r:id="rId920" display="http://hfo63.cfo.in.th/CheckDataDtl.aspx?orgid=05493&amp;balance=%A7%BA%B4%D8%C5%3Cbr/%3E%A7%BA%CA%D1%C1%BE%D1%B9%B8%EC%A1%D1%B9&amp;month=4&amp;year=2020&amp;thetype=%A7%BA%CB%B9%E8%C7%C2%A7%D2%B9"/>
    <hyperlink ref="E928" r:id="rId921" display="http://hfo63.cfo.in.th/CheckDataDtl.aspx?orgid=05493&amp;balance=%A7%BA%B4%D8%C5%3Cbr/%3E%A7%BA%CA%D1%C1%BE%D1%B9%B8%EC%A1%D1%B9&amp;month=4&amp;year=2020&amp;thetype=%A7%BA%CB%B9%E8%C7%C2%A7%D2%B9"/>
    <hyperlink ref="E929" r:id="rId922" display="http://hfo63.cfo.in.th/CheckDataDtl.aspx?orgid=05494&amp;balance=%A7%BA%B4%D8%C5%3Cbr/%3E%A7%BA%CA%D1%C1%BE%D1%B9%B8%EC%A1%D1%B9&amp;month=4&amp;year=2020&amp;thetype=%A7%BA%CB%B9%E8%C7%C2%A7%D2%B9"/>
    <hyperlink ref="E930" r:id="rId923" display="http://hfo63.cfo.in.th/CheckDataDtl.aspx?orgid=05494&amp;balance=%A7%BA%B4%D8%C5%3Cbr/%3E%A7%BA%CA%D1%C1%BE%D1%B9%B8%EC%A1%D1%B9&amp;month=4&amp;year=2020&amp;thetype=%A7%BA%CB%B9%E8%C7%C2%A7%D2%B9"/>
    <hyperlink ref="E931" r:id="rId924" display="http://hfo63.cfo.in.th/CheckDataDtl.aspx?orgid=05495&amp;balance=%A7%BA%B4%D8%C5%3Cbr/%3E%A7%BA%CA%D1%C1%BE%D1%B9%B8%EC%A1%D1%B9&amp;month=4&amp;year=2020&amp;thetype=%A7%BA%CB%B9%E8%C7%C2%A7%D2%B9"/>
    <hyperlink ref="E932" r:id="rId925" display="http://hfo63.cfo.in.th/CheckDataDtl.aspx?orgid=05495&amp;balance=%A7%BA%B4%D8%C5%3Cbr/%3E%A7%BA%CA%D1%C1%BE%D1%B9%B8%EC%A1%D1%B9&amp;month=4&amp;year=2020&amp;thetype=%A7%BA%CB%B9%E8%C7%C2%A7%D2%B9"/>
    <hyperlink ref="E933" r:id="rId926" display="http://hfo63.cfo.in.th/CheckDataDtl.aspx?orgid=05496&amp;balance=%A7%BA%B4%D8%C5%3Cbr/%3E%A7%BA%CA%D1%C1%BE%D1%B9%B8%EC%A1%D1%B9&amp;month=4&amp;year=2020&amp;thetype=%A7%BA%CB%B9%E8%C7%C2%A7%D2%B9"/>
    <hyperlink ref="E934" r:id="rId927" display="http://hfo63.cfo.in.th/CheckDataDtl.aspx?orgid=05496&amp;balance=%A7%BA%B4%D8%C5%3Cbr/%3E%A7%BA%CA%D1%C1%BE%D1%B9%B8%EC%A1%D1%B9&amp;month=4&amp;year=2020&amp;thetype=%A7%BA%CB%B9%E8%C7%C2%A7%D2%B9"/>
    <hyperlink ref="E935" r:id="rId928" display="http://hfo63.cfo.in.th/CheckDataDtl.aspx?orgid=05497&amp;balance=%A7%BA%B4%D8%C5%3Cbr/%3E%A7%BA%CA%D1%C1%BE%D1%B9%B8%EC%A1%D1%B9&amp;month=4&amp;year=2020&amp;thetype=%A7%BA%CB%B9%E8%C7%C2%A7%D2%B9"/>
    <hyperlink ref="E936" r:id="rId929" display="http://hfo63.cfo.in.th/CheckDataDtl.aspx?orgid=05497&amp;balance=%A7%BA%B4%D8%C5%3Cbr/%3E%A7%BA%CA%D1%C1%BE%D1%B9%B8%EC%A1%D1%B9&amp;month=4&amp;year=2020&amp;thetype=%A7%BA%CB%B9%E8%C7%C2%A7%D2%B9"/>
    <hyperlink ref="E937" r:id="rId930" display="http://hfo63.cfo.in.th/CheckDataDtl.aspx?orgid=05498&amp;balance=%A7%BA%B4%D8%C5%3Cbr/%3E%A7%BA%CA%D1%C1%BE%D1%B9%B8%EC%A1%D1%B9&amp;month=4&amp;year=2020&amp;thetype=%A7%BA%CB%B9%E8%C7%C2%A7%D2%B9"/>
    <hyperlink ref="E938" r:id="rId931" display="http://hfo63.cfo.in.th/CheckDataDtl.aspx?orgid=05498&amp;balance=%A7%BA%B4%D8%C5%3Cbr/%3E%A7%BA%CA%D1%C1%BE%D1%B9%B8%EC%A1%D1%B9&amp;month=4&amp;year=2020&amp;thetype=%A7%BA%CB%B9%E8%C7%C2%A7%D2%B9"/>
    <hyperlink ref="E939" r:id="rId932" display="http://hfo63.cfo.in.th/CheckDataDtl.aspx?orgid=05499&amp;balance=%A7%BA%B4%D8%C5%3Cbr/%3E%A7%BA%CA%D1%C1%BE%D1%B9%B8%EC%A1%D1%B9&amp;month=4&amp;year=2020&amp;thetype=%A7%BA%CB%B9%E8%C7%C2%A7%D2%B9"/>
    <hyperlink ref="E940" r:id="rId933" display="http://hfo63.cfo.in.th/CheckDataDtl.aspx?orgid=05499&amp;balance=%A7%BA%B4%D8%C5%3Cbr/%3E%A7%BA%CA%D1%C1%BE%D1%B9%B8%EC%A1%D1%B9&amp;month=4&amp;year=2020&amp;thetype=%A7%BA%CB%B9%E8%C7%C2%A7%D2%B9"/>
    <hyperlink ref="E941" r:id="rId934" display="http://hfo63.cfo.in.th/CheckDataDtl.aspx?orgid=05500&amp;balance=%A7%BA%B4%D8%C5%3Cbr/%3E%A7%BA%CA%D1%C1%BE%D1%B9%B8%EC%A1%D1%B9&amp;month=4&amp;year=2020&amp;thetype=%A7%BA%CB%B9%E8%C7%C2%A7%D2%B9"/>
    <hyperlink ref="E942" r:id="rId935" display="http://hfo63.cfo.in.th/CheckDataDtl.aspx?orgid=05500&amp;balance=%A7%BA%B4%D8%C5%3Cbr/%3E%A7%BA%CA%D1%C1%BE%D1%B9%B8%EC%A1%D1%B9&amp;month=4&amp;year=2020&amp;thetype=%A7%BA%CB%B9%E8%C7%C2%A7%D2%B9"/>
    <hyperlink ref="E943" r:id="rId936" display="http://hfo63.cfo.in.th/CheckDataDtl.aspx?orgid=05501&amp;balance=%A7%BA%B4%D8%C5%3Cbr/%3E%A7%BA%CA%D1%C1%BE%D1%B9%B8%EC%A1%D1%B9&amp;month=4&amp;year=2020&amp;thetype=%A7%BA%CB%B9%E8%C7%C2%A7%D2%B9"/>
    <hyperlink ref="E944" r:id="rId937" display="http://hfo63.cfo.in.th/CheckDataDtl.aspx?orgid=05501&amp;balance=%A7%BA%B4%D8%C5%3Cbr/%3E%A7%BA%CA%D1%C1%BE%D1%B9%B8%EC%A1%D1%B9&amp;month=4&amp;year=2020&amp;thetype=%A7%BA%CB%B9%E8%C7%C2%A7%D2%B9"/>
    <hyperlink ref="E945" r:id="rId938" display="http://hfo63.cfo.in.th/CheckDataDtl.aspx?orgid=05502&amp;balance=%A7%BA%B4%D8%C5%3Cbr/%3E%A7%BA%CA%D1%C1%BE%D1%B9%B8%EC%A1%D1%B9&amp;month=4&amp;year=2020&amp;thetype=%A7%BA%CB%B9%E8%C7%C2%A7%D2%B9"/>
    <hyperlink ref="E946" r:id="rId939" display="http://hfo63.cfo.in.th/CheckDataDtl.aspx?orgid=05502&amp;balance=%A7%BA%B4%D8%C5%3Cbr/%3E%A7%BA%CA%D1%C1%BE%D1%B9%B8%EC%A1%D1%B9&amp;month=4&amp;year=2020&amp;thetype=%A7%BA%CB%B9%E8%C7%C2%A7%D2%B9"/>
    <hyperlink ref="E947" r:id="rId940" display="http://hfo63.cfo.in.th/CheckDataDtl.aspx?orgid=05503&amp;balance=%A7%BA%B4%D8%C5%3Cbr/%3E%A7%BA%CA%D1%C1%BE%D1%B9%B8%EC%A1%D1%B9&amp;month=4&amp;year=2020&amp;thetype=%A7%BA%CB%B9%E8%C7%C2%A7%D2%B9"/>
    <hyperlink ref="E948" r:id="rId941" display="http://hfo63.cfo.in.th/CheckDataDtl.aspx?orgid=05503&amp;balance=%A7%BA%B4%D8%C5%3Cbr/%3E%A7%BA%CA%D1%C1%BE%D1%B9%B8%EC%A1%D1%B9&amp;month=4&amp;year=2020&amp;thetype=%A7%BA%CB%B9%E8%C7%C2%A7%D2%B9"/>
    <hyperlink ref="E949" r:id="rId942" display="http://hfo63.cfo.in.th/CheckDataDtl.aspx?orgid=05504&amp;balance=%A7%BA%B4%D8%C5%3Cbr/%3E%A7%BA%CA%D1%C1%BE%D1%B9%B8%EC%A1%D1%B9&amp;month=4&amp;year=2020&amp;thetype=%A7%BA%CB%B9%E8%C7%C2%A7%D2%B9"/>
    <hyperlink ref="E950" r:id="rId943" display="http://hfo63.cfo.in.th/CheckDataDtl.aspx?orgid=05504&amp;balance=%A7%BA%B4%D8%C5%3Cbr/%3E%A7%BA%CA%D1%C1%BE%D1%B9%B8%EC%A1%D1%B9&amp;month=4&amp;year=2020&amp;thetype=%A7%BA%CB%B9%E8%C7%C2%A7%D2%B9"/>
    <hyperlink ref="E951" r:id="rId944" display="http://hfo63.cfo.in.th/CheckDataDtl.aspx?orgid=05505&amp;balance=%A7%BA%B4%D8%C5%3Cbr/%3E%A7%BA%CA%D1%C1%BE%D1%B9%B8%EC%A1%D1%B9&amp;month=4&amp;year=2020&amp;thetype=%A7%BA%CB%B9%E8%C7%C2%A7%D2%B9"/>
    <hyperlink ref="E952" r:id="rId945" display="http://hfo63.cfo.in.th/CheckDataDtl.aspx?orgid=05505&amp;balance=%A7%BA%B4%D8%C5%3Cbr/%3E%A7%BA%CA%D1%C1%BE%D1%B9%B8%EC%A1%D1%B9&amp;month=4&amp;year=2020&amp;thetype=%A7%BA%CB%B9%E8%C7%C2%A7%D2%B9"/>
    <hyperlink ref="E953" r:id="rId946" display="http://hfo63.cfo.in.th/CheckDataDtl.aspx?orgid=05506&amp;balance=%A7%BA%B4%D8%C5%3Cbr/%3E%A7%BA%CA%D1%C1%BE%D1%B9%B8%EC%A1%D1%B9&amp;month=4&amp;year=2020&amp;thetype=%A7%BA%CB%B9%E8%C7%C2%A7%D2%B9"/>
    <hyperlink ref="E954" r:id="rId947" display="http://hfo63.cfo.in.th/CheckDataDtl.aspx?orgid=05506&amp;balance=%A7%BA%B4%D8%C5%3Cbr/%3E%A7%BA%CA%D1%C1%BE%D1%B9%B8%EC%A1%D1%B9&amp;month=4&amp;year=2020&amp;thetype=%A7%BA%CB%B9%E8%C7%C2%A7%D2%B9"/>
    <hyperlink ref="E955" r:id="rId948" display="http://hfo63.cfo.in.th/CheckDataDtl.aspx?orgid=05507&amp;balance=%A7%BA%B4%D8%C5%3Cbr/%3E%A7%BA%CA%D1%C1%BE%D1%B9%B8%EC%A1%D1%B9&amp;month=4&amp;year=2020&amp;thetype=%A7%BA%CB%B9%E8%C7%C2%A7%D2%B9"/>
    <hyperlink ref="E956" r:id="rId949" display="http://hfo63.cfo.in.th/CheckDataDtl.aspx?orgid=05507&amp;balance=%A7%BA%B4%D8%C5%3Cbr/%3E%A7%BA%CA%D1%C1%BE%D1%B9%B8%EC%A1%D1%B9&amp;month=4&amp;year=2020&amp;thetype=%A7%BA%CB%B9%E8%C7%C2%A7%D2%B9"/>
    <hyperlink ref="E957" r:id="rId950" display="http://hfo63.cfo.in.th/CheckDataDtl.aspx?orgid=05508&amp;balance=%A7%BA%B4%D8%C5%3Cbr/%3E%A7%BA%CA%D1%C1%BE%D1%B9%B8%EC%A1%D1%B9&amp;month=4&amp;year=2020&amp;thetype=%A7%BA%CB%B9%E8%C7%C2%A7%D2%B9"/>
    <hyperlink ref="E958" r:id="rId951" display="http://hfo63.cfo.in.th/CheckDataDtl.aspx?orgid=05508&amp;balance=%A7%BA%B4%D8%C5%3Cbr/%3E%A7%BA%CA%D1%C1%BE%D1%B9%B8%EC%A1%D1%B9&amp;month=4&amp;year=2020&amp;thetype=%A7%BA%CB%B9%E8%C7%C2%A7%D2%B9"/>
    <hyperlink ref="E959" r:id="rId952" display="http://hfo63.cfo.in.th/CheckDataDtl.aspx?orgid=05509&amp;balance=%A7%BA%B4%D8%C5%3Cbr/%3E%A7%BA%CA%D1%C1%BE%D1%B9%B8%EC%A1%D1%B9&amp;month=4&amp;year=2020&amp;thetype=%A7%BA%CB%B9%E8%C7%C2%A7%D2%B9"/>
    <hyperlink ref="E960" r:id="rId953" display="http://hfo63.cfo.in.th/CheckDataDtl.aspx?orgid=05509&amp;balance=%A7%BA%B4%D8%C5%3Cbr/%3E%A7%BA%CA%D1%C1%BE%D1%B9%B8%EC%A1%D1%B9&amp;month=4&amp;year=2020&amp;thetype=%A7%BA%CB%B9%E8%C7%C2%A7%D2%B9"/>
    <hyperlink ref="E961" r:id="rId954" display="http://hfo63.cfo.in.th/CheckDataDtl.aspx?orgid=05510&amp;balance=%A7%BA%B4%D8%C5%3Cbr/%3E%A7%BA%CA%D1%C1%BE%D1%B9%B8%EC%A1%D1%B9&amp;month=4&amp;year=2020&amp;thetype=%A7%BA%CB%B9%E8%C7%C2%A7%D2%B9"/>
    <hyperlink ref="E962" r:id="rId955" display="http://hfo63.cfo.in.th/CheckDataDtl.aspx?orgid=05510&amp;balance=%A7%BA%B4%D8%C5%3Cbr/%3E%A7%BA%CA%D1%C1%BE%D1%B9%B8%EC%A1%D1%B9&amp;month=4&amp;year=2020&amp;thetype=%A7%BA%CB%B9%E8%C7%C2%A7%D2%B9"/>
    <hyperlink ref="E963" r:id="rId956" display="http://hfo63.cfo.in.th/CheckDataDtl.aspx?orgid=05511&amp;balance=%A7%BA%B4%D8%C5%3Cbr/%3E%A7%BA%CA%D1%C1%BE%D1%B9%B8%EC%A1%D1%B9&amp;month=4&amp;year=2020&amp;thetype=%A7%BA%CB%B9%E8%C7%C2%A7%D2%B9"/>
    <hyperlink ref="E964" r:id="rId957" display="http://hfo63.cfo.in.th/CheckDataDtl.aspx?orgid=05511&amp;balance=%A7%BA%B4%D8%C5%3Cbr/%3E%A7%BA%CA%D1%C1%BE%D1%B9%B8%EC%A1%D1%B9&amp;month=4&amp;year=2020&amp;thetype=%A7%BA%CB%B9%E8%C7%C2%A7%D2%B9"/>
    <hyperlink ref="E965" r:id="rId958" display="http://hfo63.cfo.in.th/CheckDataDtl.aspx?orgid=05512&amp;balance=%A7%BA%B4%D8%C5%3Cbr/%3E%A7%BA%CA%D1%C1%BE%D1%B9%B8%EC%A1%D1%B9&amp;month=4&amp;year=2020&amp;thetype=%A7%BA%CB%B9%E8%C7%C2%A7%D2%B9"/>
    <hyperlink ref="E966" r:id="rId959" display="http://hfo63.cfo.in.th/CheckDataDtl.aspx?orgid=05512&amp;balance=%A7%BA%B4%D8%C5%3Cbr/%3E%A7%BA%CA%D1%C1%BE%D1%B9%B8%EC%A1%D1%B9&amp;month=4&amp;year=2020&amp;thetype=%A7%BA%CB%B9%E8%C7%C2%A7%D2%B9"/>
    <hyperlink ref="E967" r:id="rId960" display="http://hfo63.cfo.in.th/CheckDataDtl.aspx?orgid=05513&amp;balance=%A7%BA%B4%D8%C5%3Cbr/%3E%A7%BA%CA%D1%C1%BE%D1%B9%B8%EC%A1%D1%B9&amp;month=4&amp;year=2020&amp;thetype=%A7%BA%CB%B9%E8%C7%C2%A7%D2%B9"/>
    <hyperlink ref="E968" r:id="rId961" display="http://hfo63.cfo.in.th/CheckDataDtl.aspx?orgid=05513&amp;balance=%A7%BA%B4%D8%C5%3Cbr/%3E%A7%BA%CA%D1%C1%BE%D1%B9%B8%EC%A1%D1%B9&amp;month=4&amp;year=2020&amp;thetype=%A7%BA%CB%B9%E8%C7%C2%A7%D2%B9"/>
    <hyperlink ref="E969" r:id="rId962" display="http://hfo63.cfo.in.th/CheckDataDtl.aspx?orgid=05514&amp;balance=%A7%BA%B4%D8%C5%3Cbr/%3E%A7%BA%CA%D1%C1%BE%D1%B9%B8%EC%A1%D1%B9&amp;month=4&amp;year=2020&amp;thetype=%A7%BA%CB%B9%E8%C7%C2%A7%D2%B9"/>
    <hyperlink ref="E970" r:id="rId963" display="http://hfo63.cfo.in.th/CheckDataDtl.aspx?orgid=05514&amp;balance=%A7%BA%B4%D8%C5%3Cbr/%3E%A7%BA%CA%D1%C1%BE%D1%B9%B8%EC%A1%D1%B9&amp;month=4&amp;year=2020&amp;thetype=%A7%BA%CB%B9%E8%C7%C2%A7%D2%B9"/>
    <hyperlink ref="E971" r:id="rId964" display="http://hfo63.cfo.in.th/CheckDataDtl.aspx?orgid=05515&amp;balance=%A7%BA%B4%D8%C5%3Cbr/%3E%A7%BA%CA%D1%C1%BE%D1%B9%B8%EC%A1%D1%B9&amp;month=4&amp;year=2020&amp;thetype=%A7%BA%CB%B9%E8%C7%C2%A7%D2%B9"/>
    <hyperlink ref="E972" r:id="rId965" display="http://hfo63.cfo.in.th/CheckDataDtl.aspx?orgid=05515&amp;balance=%A7%BA%B4%D8%C5%3Cbr/%3E%A7%BA%CA%D1%C1%BE%D1%B9%B8%EC%A1%D1%B9&amp;month=4&amp;year=2020&amp;thetype=%A7%BA%CB%B9%E8%C7%C2%A7%D2%B9"/>
    <hyperlink ref="E973" r:id="rId966" display="http://hfo63.cfo.in.th/CheckDataDtl.aspx?orgid=05516&amp;balance=%A7%BA%B4%D8%C5%3Cbr/%3E%A7%BA%CA%D1%C1%BE%D1%B9%B8%EC%A1%D1%B9&amp;month=4&amp;year=2020&amp;thetype=%A7%BA%CB%B9%E8%C7%C2%A7%D2%B9"/>
    <hyperlink ref="E974" r:id="rId967" display="http://hfo63.cfo.in.th/CheckDataDtl.aspx?orgid=05516&amp;balance=%A7%BA%B4%D8%C5%3Cbr/%3E%A7%BA%CA%D1%C1%BE%D1%B9%B8%EC%A1%D1%B9&amp;month=4&amp;year=2020&amp;thetype=%A7%BA%CB%B9%E8%C7%C2%A7%D2%B9"/>
    <hyperlink ref="E975" r:id="rId968" display="http://hfo63.cfo.in.th/CheckDataDtl.aspx?orgid=05517&amp;balance=%A7%BA%B4%D8%C5%3Cbr/%3E%A7%BA%CA%D1%C1%BE%D1%B9%B8%EC%A1%D1%B9&amp;month=4&amp;year=2020&amp;thetype=%A7%BA%CB%B9%E8%C7%C2%A7%D2%B9"/>
    <hyperlink ref="E976" r:id="rId969" display="http://hfo63.cfo.in.th/CheckDataDtl.aspx?orgid=05517&amp;balance=%A7%BA%B4%D8%C5%3Cbr/%3E%A7%BA%CA%D1%C1%BE%D1%B9%B8%EC%A1%D1%B9&amp;month=4&amp;year=2020&amp;thetype=%A7%BA%CB%B9%E8%C7%C2%A7%D2%B9"/>
    <hyperlink ref="E977" r:id="rId970" display="http://hfo63.cfo.in.th/CheckDataDtl.aspx?orgid=05518&amp;balance=%A7%BA%B4%D8%C5%3Cbr/%3E%A7%BA%CA%D1%C1%BE%D1%B9%B8%EC%A1%D1%B9&amp;month=4&amp;year=2020&amp;thetype=%A7%BA%CB%B9%E8%C7%C2%A7%D2%B9"/>
    <hyperlink ref="E978" r:id="rId971" display="http://hfo63.cfo.in.th/CheckDataDtl.aspx?orgid=05518&amp;balance=%A7%BA%B4%D8%C5%3Cbr/%3E%A7%BA%CA%D1%C1%BE%D1%B9%B8%EC%A1%D1%B9&amp;month=4&amp;year=2020&amp;thetype=%A7%BA%CB%B9%E8%C7%C2%A7%D2%B9"/>
    <hyperlink ref="E979" r:id="rId972" display="http://hfo63.cfo.in.th/CheckDataDtl.aspx?orgid=05519&amp;balance=%A7%BA%B4%D8%C5%3Cbr/%3E%A7%BA%CA%D1%C1%BE%D1%B9%B8%EC%A1%D1%B9&amp;month=4&amp;year=2020&amp;thetype=%A7%BA%CB%B9%E8%C7%C2%A7%D2%B9"/>
    <hyperlink ref="E980" r:id="rId973" display="http://hfo63.cfo.in.th/CheckDataDtl.aspx?orgid=05519&amp;balance=%A7%BA%B4%D8%C5%3Cbr/%3E%A7%BA%CA%D1%C1%BE%D1%B9%B8%EC%A1%D1%B9&amp;month=4&amp;year=2020&amp;thetype=%A7%BA%CB%B9%E8%C7%C2%A7%D2%B9"/>
    <hyperlink ref="E981" r:id="rId974" display="http://hfo63.cfo.in.th/CheckDataDtl.aspx?orgid=05520&amp;balance=%A7%BA%B4%D8%C5%3Cbr/%3E%A7%BA%CA%D1%C1%BE%D1%B9%B8%EC%A1%D1%B9&amp;month=4&amp;year=2020&amp;thetype=%A7%BA%CB%B9%E8%C7%C2%A7%D2%B9"/>
    <hyperlink ref="E982" r:id="rId975" display="http://hfo63.cfo.in.th/CheckDataDtl.aspx?orgid=05520&amp;balance=%A7%BA%B4%D8%C5%3Cbr/%3E%A7%BA%CA%D1%C1%BE%D1%B9%B8%EC%A1%D1%B9&amp;month=4&amp;year=2020&amp;thetype=%A7%BA%CB%B9%E8%C7%C2%A7%D2%B9"/>
    <hyperlink ref="E983" r:id="rId976" display="http://hfo63.cfo.in.th/CheckDataDtl.aspx?orgid=05521&amp;balance=%A7%BA%B4%D8%C5%3Cbr/%3E%A7%BA%CA%D1%C1%BE%D1%B9%B8%EC%A1%D1%B9&amp;month=4&amp;year=2020&amp;thetype=%A7%BA%CB%B9%E8%C7%C2%A7%D2%B9"/>
    <hyperlink ref="E984" r:id="rId977" display="http://hfo63.cfo.in.th/CheckDataDtl.aspx?orgid=05521&amp;balance=%A7%BA%B4%D8%C5%3Cbr/%3E%A7%BA%CA%D1%C1%BE%D1%B9%B8%EC%A1%D1%B9&amp;month=4&amp;year=2020&amp;thetype=%A7%BA%CB%B9%E8%C7%C2%A7%D2%B9"/>
    <hyperlink ref="E985" r:id="rId978" display="http://hfo63.cfo.in.th/CheckDataDtl.aspx?orgid=05522&amp;balance=%A7%BA%B4%D8%C5%3Cbr/%3E%A7%BA%CA%D1%C1%BE%D1%B9%B8%EC%A1%D1%B9&amp;month=4&amp;year=2020&amp;thetype=%A7%BA%CB%B9%E8%C7%C2%A7%D2%B9"/>
    <hyperlink ref="E986" r:id="rId979" display="http://hfo63.cfo.in.th/CheckDataDtl.aspx?orgid=05522&amp;balance=%A7%BA%B4%D8%C5%3Cbr/%3E%A7%BA%CA%D1%C1%BE%D1%B9%B8%EC%A1%D1%B9&amp;month=4&amp;year=2020&amp;thetype=%A7%BA%CB%B9%E8%C7%C2%A7%D2%B9"/>
    <hyperlink ref="E987" r:id="rId980" display="http://hfo63.cfo.in.th/CheckDataDtl.aspx?orgid=05523&amp;balance=%A7%BA%B4%D8%C5%3Cbr/%3E%A7%BA%CA%D1%C1%BE%D1%B9%B8%EC%A1%D1%B9&amp;month=4&amp;year=2020&amp;thetype=%A7%BA%CB%B9%E8%C7%C2%A7%D2%B9"/>
    <hyperlink ref="E988" r:id="rId981" display="http://hfo63.cfo.in.th/CheckDataDtl.aspx?orgid=05523&amp;balance=%A7%BA%B4%D8%C5%3Cbr/%3E%A7%BA%CA%D1%C1%BE%D1%B9%B8%EC%A1%D1%B9&amp;month=4&amp;year=2020&amp;thetype=%A7%BA%CB%B9%E8%C7%C2%A7%D2%B9"/>
    <hyperlink ref="E989" r:id="rId982" display="http://hfo63.cfo.in.th/CheckDataDtl.aspx?orgid=05524&amp;balance=%A7%BA%B4%D8%C5%3Cbr/%3E%A7%BA%CA%D1%C1%BE%D1%B9%B8%EC%A1%D1%B9&amp;month=4&amp;year=2020&amp;thetype=%A7%BA%CB%B9%E8%C7%C2%A7%D2%B9"/>
    <hyperlink ref="E990" r:id="rId983" display="http://hfo63.cfo.in.th/CheckDataDtl.aspx?orgid=05524&amp;balance=%A7%BA%B4%D8%C5%3Cbr/%3E%A7%BA%CA%D1%C1%BE%D1%B9%B8%EC%A1%D1%B9&amp;month=4&amp;year=2020&amp;thetype=%A7%BA%CB%B9%E8%C7%C2%A7%D2%B9"/>
    <hyperlink ref="E991" r:id="rId984" display="http://hfo63.cfo.in.th/CheckDataDtl.aspx?orgid=05525&amp;balance=%A7%BA%B4%D8%C5%3Cbr/%3E%A7%BA%CA%D1%C1%BE%D1%B9%B8%EC%A1%D1%B9&amp;month=4&amp;year=2020&amp;thetype=%A7%BA%CB%B9%E8%C7%C2%A7%D2%B9"/>
    <hyperlink ref="E992" r:id="rId985" display="http://hfo63.cfo.in.th/CheckDataDtl.aspx?orgid=05525&amp;balance=%A7%BA%B4%D8%C5%3Cbr/%3E%A7%BA%CA%D1%C1%BE%D1%B9%B8%EC%A1%D1%B9&amp;month=4&amp;year=2020&amp;thetype=%A7%BA%CB%B9%E8%C7%C2%A7%D2%B9"/>
    <hyperlink ref="E993" r:id="rId986" display="http://hfo63.cfo.in.th/CheckDataDtl.aspx?orgid=05526&amp;balance=%A7%BA%B4%D8%C5%3Cbr/%3E%A7%BA%CA%D1%C1%BE%D1%B9%B8%EC%A1%D1%B9&amp;month=4&amp;year=2020&amp;thetype=%A7%BA%CB%B9%E8%C7%C2%A7%D2%B9"/>
    <hyperlink ref="E994" r:id="rId987" display="http://hfo63.cfo.in.th/CheckDataDtl.aspx?orgid=05526&amp;balance=%A7%BA%B4%D8%C5%3Cbr/%3E%A7%BA%CA%D1%C1%BE%D1%B9%B8%EC%A1%D1%B9&amp;month=4&amp;year=2020&amp;thetype=%A7%BA%CB%B9%E8%C7%C2%A7%D2%B9"/>
    <hyperlink ref="E995" r:id="rId988" display="http://hfo63.cfo.in.th/CheckDataDtl.aspx?orgid=05527&amp;balance=%A7%BA%B4%D8%C5%3Cbr/%3E%A7%BA%CA%D1%C1%BE%D1%B9%B8%EC%A1%D1%B9&amp;month=4&amp;year=2020&amp;thetype=%A7%BA%CB%B9%E8%C7%C2%A7%D2%B9"/>
    <hyperlink ref="E996" r:id="rId989" display="http://hfo63.cfo.in.th/CheckDataDtl.aspx?orgid=05527&amp;balance=%A7%BA%B4%D8%C5%3Cbr/%3E%A7%BA%CA%D1%C1%BE%D1%B9%B8%EC%A1%D1%B9&amp;month=4&amp;year=2020&amp;thetype=%A7%BA%CB%B9%E8%C7%C2%A7%D2%B9"/>
    <hyperlink ref="E997" r:id="rId990" display="http://hfo63.cfo.in.th/CheckDataDtl.aspx?orgid=05528&amp;balance=%A7%BA%B4%D8%C5%3Cbr/%3E%A7%BA%CA%D1%C1%BE%D1%B9%B8%EC%A1%D1%B9&amp;month=4&amp;year=2020&amp;thetype=%A7%BA%CB%B9%E8%C7%C2%A7%D2%B9"/>
    <hyperlink ref="E998" r:id="rId991" display="http://hfo63.cfo.in.th/CheckDataDtl.aspx?orgid=05528&amp;balance=%A7%BA%B4%D8%C5%3Cbr/%3E%A7%BA%CA%D1%C1%BE%D1%B9%B8%EC%A1%D1%B9&amp;month=4&amp;year=2020&amp;thetype=%A7%BA%CB%B9%E8%C7%C2%A7%D2%B9"/>
    <hyperlink ref="E999" r:id="rId992" display="http://hfo63.cfo.in.th/CheckDataDtl.aspx?orgid=05529&amp;balance=%A7%BA%B4%D8%C5%3Cbr/%3E%A7%BA%CA%D1%C1%BE%D1%B9%B8%EC%A1%D1%B9&amp;month=4&amp;year=2020&amp;thetype=%A7%BA%CB%B9%E8%C7%C2%A7%D2%B9"/>
    <hyperlink ref="E1000" r:id="rId993" display="http://hfo63.cfo.in.th/CheckDataDtl.aspx?orgid=05529&amp;balance=%A7%BA%B4%D8%C5%3Cbr/%3E%A7%BA%CA%D1%C1%BE%D1%B9%B8%EC%A1%D1%B9&amp;month=4&amp;year=2020&amp;thetype=%A7%BA%CB%B9%E8%C7%C2%A7%D2%B9"/>
    <hyperlink ref="E1001" r:id="rId994" display="http://hfo63.cfo.in.th/CheckDataDtl.aspx?orgid=05530&amp;balance=%A7%BA%B4%D8%C5%3Cbr/%3E%A7%BA%CA%D1%C1%BE%D1%B9%B8%EC%A1%D1%B9&amp;month=4&amp;year=2020&amp;thetype=%A7%BA%CB%B9%E8%C7%C2%A7%D2%B9"/>
    <hyperlink ref="E1002" r:id="rId995" display="http://hfo63.cfo.in.th/CheckDataDtl.aspx?orgid=05530&amp;balance=%A7%BA%B4%D8%C5%3Cbr/%3E%A7%BA%CA%D1%C1%BE%D1%B9%B8%EC%A1%D1%B9&amp;month=4&amp;year=2020&amp;thetype=%A7%BA%CB%B9%E8%C7%C2%A7%D2%B9"/>
    <hyperlink ref="E1003" r:id="rId996" display="http://hfo63.cfo.in.th/CheckDataDtl.aspx?orgid=05531&amp;balance=%A7%BA%B4%D8%C5%3Cbr/%3E%A7%BA%CA%D1%C1%BE%D1%B9%B8%EC%A1%D1%B9&amp;month=4&amp;year=2020&amp;thetype=%A7%BA%CB%B9%E8%C7%C2%A7%D2%B9"/>
    <hyperlink ref="E1004" r:id="rId997" display="http://hfo63.cfo.in.th/CheckDataDtl.aspx?orgid=05531&amp;balance=%A7%BA%B4%D8%C5%3Cbr/%3E%A7%BA%CA%D1%C1%BE%D1%B9%B8%EC%A1%D1%B9&amp;month=4&amp;year=2020&amp;thetype=%A7%BA%CB%B9%E8%C7%C2%A7%D2%B9"/>
    <hyperlink ref="E1005" r:id="rId998" display="http://hfo63.cfo.in.th/CheckDataDtl.aspx?orgid=05532&amp;balance=%A7%BA%B4%D8%C5%3Cbr/%3E%A7%BA%CA%D1%C1%BE%D1%B9%B8%EC%A1%D1%B9&amp;month=4&amp;year=2020&amp;thetype=%A7%BA%CB%B9%E8%C7%C2%A7%D2%B9"/>
    <hyperlink ref="E1006" r:id="rId999" display="http://hfo63.cfo.in.th/CheckDataDtl.aspx?orgid=05532&amp;balance=%A7%BA%B4%D8%C5%3Cbr/%3E%A7%BA%CA%D1%C1%BE%D1%B9%B8%EC%A1%D1%B9&amp;month=4&amp;year=2020&amp;thetype=%A7%BA%CB%B9%E8%C7%C2%A7%D2%B9"/>
    <hyperlink ref="E1007" r:id="rId1000" display="http://hfo63.cfo.in.th/CheckDataDtl.aspx?orgid=05533&amp;balance=%A7%BA%B4%D8%C5%3Cbr/%3E%A7%BA%CA%D1%C1%BE%D1%B9%B8%EC%A1%D1%B9&amp;month=4&amp;year=2020&amp;thetype=%A7%BA%CB%B9%E8%C7%C2%A7%D2%B9"/>
    <hyperlink ref="E1008" r:id="rId1001" display="http://hfo63.cfo.in.th/CheckDataDtl.aspx?orgid=05533&amp;balance=%A7%BA%B4%D8%C5%3Cbr/%3E%A7%BA%CA%D1%C1%BE%D1%B9%B8%EC%A1%D1%B9&amp;month=4&amp;year=2020&amp;thetype=%A7%BA%CB%B9%E8%C7%C2%A7%D2%B9"/>
    <hyperlink ref="E1009" r:id="rId1002" display="http://hfo63.cfo.in.th/CheckDataDtl.aspx?orgid=05534&amp;balance=%A7%BA%B4%D8%C5%3Cbr/%3E%A7%BA%CA%D1%C1%BE%D1%B9%B8%EC%A1%D1%B9&amp;month=4&amp;year=2020&amp;thetype=%A7%BA%CB%B9%E8%C7%C2%A7%D2%B9"/>
    <hyperlink ref="E1010" r:id="rId1003" display="http://hfo63.cfo.in.th/CheckDataDtl.aspx?orgid=05534&amp;balance=%A7%BA%B4%D8%C5%3Cbr/%3E%A7%BA%CA%D1%C1%BE%D1%B9%B8%EC%A1%D1%B9&amp;month=4&amp;year=2020&amp;thetype=%A7%BA%CB%B9%E8%C7%C2%A7%D2%B9"/>
    <hyperlink ref="E1011" r:id="rId1004" display="http://hfo63.cfo.in.th/CheckDataDtl.aspx?orgid=05535&amp;balance=%A7%BA%B4%D8%C5%3Cbr/%3E%A7%BA%CA%D1%C1%BE%D1%B9%B8%EC%A1%D1%B9&amp;month=4&amp;year=2020&amp;thetype=%A7%BA%CB%B9%E8%C7%C2%A7%D2%B9"/>
    <hyperlink ref="E1012" r:id="rId1005" display="http://hfo63.cfo.in.th/CheckDataDtl.aspx?orgid=05535&amp;balance=%A7%BA%B4%D8%C5%3Cbr/%3E%A7%BA%CA%D1%C1%BE%D1%B9%B8%EC%A1%D1%B9&amp;month=4&amp;year=2020&amp;thetype=%A7%BA%CB%B9%E8%C7%C2%A7%D2%B9"/>
    <hyperlink ref="E1013" r:id="rId1006" display="http://hfo63.cfo.in.th/CheckDataDtl.aspx?orgid=05536&amp;balance=%A7%BA%B4%D8%C5%3Cbr/%3E%A7%BA%CA%D1%C1%BE%D1%B9%B8%EC%A1%D1%B9&amp;month=4&amp;year=2020&amp;thetype=%A7%BA%CB%B9%E8%C7%C2%A7%D2%B9"/>
    <hyperlink ref="E1014" r:id="rId1007" display="http://hfo63.cfo.in.th/CheckDataDtl.aspx?orgid=05536&amp;balance=%A7%BA%B4%D8%C5%3Cbr/%3E%A7%BA%CA%D1%C1%BE%D1%B9%B8%EC%A1%D1%B9&amp;month=4&amp;year=2020&amp;thetype=%A7%BA%CB%B9%E8%C7%C2%A7%D2%B9"/>
    <hyperlink ref="E1015" r:id="rId1008" display="http://hfo63.cfo.in.th/CheckDataDtl.aspx?orgid=05537&amp;balance=%A7%BA%B4%D8%C5%3Cbr/%3E%A7%BA%CA%D1%C1%BE%D1%B9%B8%EC%A1%D1%B9&amp;month=4&amp;year=2020&amp;thetype=%A7%BA%CB%B9%E8%C7%C2%A7%D2%B9"/>
    <hyperlink ref="E1016" r:id="rId1009" display="http://hfo63.cfo.in.th/CheckDataDtl.aspx?orgid=05537&amp;balance=%A7%BA%B4%D8%C5%3Cbr/%3E%A7%BA%CA%D1%C1%BE%D1%B9%B8%EC%A1%D1%B9&amp;month=4&amp;year=2020&amp;thetype=%A7%BA%CB%B9%E8%C7%C2%A7%D2%B9"/>
    <hyperlink ref="E1017" r:id="rId1010" display="http://hfo63.cfo.in.th/CheckDataDtl.aspx?orgid=05538&amp;balance=%A7%BA%B4%D8%C5%3Cbr/%3E%A7%BA%CA%D1%C1%BE%D1%B9%B8%EC%A1%D1%B9&amp;month=4&amp;year=2020&amp;thetype=%A7%BA%CB%B9%E8%C7%C2%A7%D2%B9"/>
    <hyperlink ref="E1018" r:id="rId1011" display="http://hfo63.cfo.in.th/CheckDataDtl.aspx?orgid=05538&amp;balance=%A7%BA%B4%D8%C5%3Cbr/%3E%A7%BA%CA%D1%C1%BE%D1%B9%B8%EC%A1%D1%B9&amp;month=4&amp;year=2020&amp;thetype=%A7%BA%CB%B9%E8%C7%C2%A7%D2%B9"/>
    <hyperlink ref="E1019" r:id="rId1012" display="http://hfo63.cfo.in.th/CheckDataDtl.aspx?orgid=05539&amp;balance=%A7%BA%B4%D8%C5%3Cbr/%3E%A7%BA%CA%D1%C1%BE%D1%B9%B8%EC%A1%D1%B9&amp;month=4&amp;year=2020&amp;thetype=%A7%BA%CB%B9%E8%C7%C2%A7%D2%B9"/>
    <hyperlink ref="E1020" r:id="rId1013" display="http://hfo63.cfo.in.th/CheckDataDtl.aspx?orgid=05539&amp;balance=%A7%BA%B4%D8%C5%3Cbr/%3E%A7%BA%CA%D1%C1%BE%D1%B9%B8%EC%A1%D1%B9&amp;month=4&amp;year=2020&amp;thetype=%A7%BA%CB%B9%E8%C7%C2%A7%D2%B9"/>
    <hyperlink ref="E1021" r:id="rId1014" display="http://hfo63.cfo.in.th/CheckDataDtl.aspx?orgid=05540&amp;balance=%A7%BA%B4%D8%C5%3Cbr/%3E%A7%BA%CA%D1%C1%BE%D1%B9%B8%EC%A1%D1%B9&amp;month=4&amp;year=2020&amp;thetype=%A7%BA%CB%B9%E8%C7%C2%A7%D2%B9"/>
    <hyperlink ref="E1022" r:id="rId1015" display="http://hfo63.cfo.in.th/CheckDataDtl.aspx?orgid=05540&amp;balance=%A7%BA%B4%D8%C5%3Cbr/%3E%A7%BA%CA%D1%C1%BE%D1%B9%B8%EC%A1%D1%B9&amp;month=4&amp;year=2020&amp;thetype=%A7%BA%CB%B9%E8%C7%C2%A7%D2%B9"/>
    <hyperlink ref="E1023" r:id="rId1016" display="http://hfo63.cfo.in.th/CheckDataDtl.aspx?orgid=05541&amp;balance=%A7%BA%B4%D8%C5%3Cbr/%3E%A7%BA%CA%D1%C1%BE%D1%B9%B8%EC%A1%D1%B9&amp;month=4&amp;year=2020&amp;thetype=%A7%BA%CB%B9%E8%C7%C2%A7%D2%B9"/>
    <hyperlink ref="E1024" r:id="rId1017" display="http://hfo63.cfo.in.th/CheckDataDtl.aspx?orgid=05541&amp;balance=%A7%BA%B4%D8%C5%3Cbr/%3E%A7%BA%CA%D1%C1%BE%D1%B9%B8%EC%A1%D1%B9&amp;month=4&amp;year=2020&amp;thetype=%A7%BA%CB%B9%E8%C7%C2%A7%D2%B9"/>
    <hyperlink ref="E1025" r:id="rId1018" display="http://hfo63.cfo.in.th/CheckDataDtl.aspx?orgid=05542&amp;balance=%A7%BA%B4%D8%C5%3Cbr/%3E%A7%BA%CA%D1%C1%BE%D1%B9%B8%EC%A1%D1%B9&amp;month=4&amp;year=2020&amp;thetype=%A7%BA%CB%B9%E8%C7%C2%A7%D2%B9"/>
    <hyperlink ref="E1026" r:id="rId1019" display="http://hfo63.cfo.in.th/CheckDataDtl.aspx?orgid=05542&amp;balance=%A7%BA%B4%D8%C5%3Cbr/%3E%A7%BA%CA%D1%C1%BE%D1%B9%B8%EC%A1%D1%B9&amp;month=4&amp;year=2020&amp;thetype=%A7%BA%CB%B9%E8%C7%C2%A7%D2%B9"/>
    <hyperlink ref="E1027" r:id="rId1020" display="http://hfo63.cfo.in.th/CheckDataDtl.aspx?orgid=05543&amp;balance=%A7%BA%B4%D8%C5%3Cbr/%3E%A7%BA%CA%D1%C1%BE%D1%B9%B8%EC%A1%D1%B9&amp;month=4&amp;year=2020&amp;thetype=%A7%BA%CB%B9%E8%C7%C2%A7%D2%B9"/>
    <hyperlink ref="E1028" r:id="rId1021" display="http://hfo63.cfo.in.th/CheckDataDtl.aspx?orgid=05543&amp;balance=%A7%BA%B4%D8%C5%3Cbr/%3E%A7%BA%CA%D1%C1%BE%D1%B9%B8%EC%A1%D1%B9&amp;month=4&amp;year=2020&amp;thetype=%A7%BA%CB%B9%E8%C7%C2%A7%D2%B9"/>
    <hyperlink ref="E1029" r:id="rId1022" display="http://hfo63.cfo.in.th/CheckDataDtl.aspx?orgid=05544&amp;balance=%A7%BA%B4%D8%C5%3Cbr/%3E%A7%BA%CA%D1%C1%BE%D1%B9%B8%EC%A1%D1%B9&amp;month=4&amp;year=2020&amp;thetype=%A7%BA%CB%B9%E8%C7%C2%A7%D2%B9"/>
    <hyperlink ref="E1030" r:id="rId1023" display="http://hfo63.cfo.in.th/CheckDataDtl.aspx?orgid=05544&amp;balance=%A7%BA%B4%D8%C5%3Cbr/%3E%A7%BA%CA%D1%C1%BE%D1%B9%B8%EC%A1%D1%B9&amp;month=4&amp;year=2020&amp;thetype=%A7%BA%CB%B9%E8%C7%C2%A7%D2%B9"/>
    <hyperlink ref="E1031" r:id="rId1024" display="http://hfo63.cfo.in.th/CheckDataDtl.aspx?orgid=05545&amp;balance=%A7%BA%B4%D8%C5%3Cbr/%3E%A7%BA%CA%D1%C1%BE%D1%B9%B8%EC%A1%D1%B9&amp;month=4&amp;year=2020&amp;thetype=%A7%BA%CB%B9%E8%C7%C2%A7%D2%B9"/>
    <hyperlink ref="E1032" r:id="rId1025" display="http://hfo63.cfo.in.th/CheckDataDtl.aspx?orgid=05545&amp;balance=%A7%BA%B4%D8%C5%3Cbr/%3E%A7%BA%CA%D1%C1%BE%D1%B9%B8%EC%A1%D1%B9&amp;month=4&amp;year=2020&amp;thetype=%A7%BA%CB%B9%E8%C7%C2%A7%D2%B9"/>
    <hyperlink ref="E1033" r:id="rId1026" display="http://hfo63.cfo.in.th/CheckDataDtl.aspx?orgid=05546&amp;balance=%A7%BA%B4%D8%C5%3Cbr/%3E%A7%BA%CA%D1%C1%BE%D1%B9%B8%EC%A1%D1%B9&amp;month=4&amp;year=2020&amp;thetype=%A7%BA%CB%B9%E8%C7%C2%A7%D2%B9"/>
    <hyperlink ref="E1034" r:id="rId1027" display="http://hfo63.cfo.in.th/CheckDataDtl.aspx?orgid=05546&amp;balance=%A7%BA%B4%D8%C5%3Cbr/%3E%A7%BA%CA%D1%C1%BE%D1%B9%B8%EC%A1%D1%B9&amp;month=4&amp;year=2020&amp;thetype=%A7%BA%CB%B9%E8%C7%C2%A7%D2%B9"/>
    <hyperlink ref="E1035" r:id="rId1028" display="http://hfo63.cfo.in.th/CheckDataDtl.aspx?orgid=05547&amp;balance=%A7%BA%B4%D8%C5%3Cbr/%3E%A7%BA%CA%D1%C1%BE%D1%B9%B8%EC%A1%D1%B9&amp;month=4&amp;year=2020&amp;thetype=%A7%BA%CB%B9%E8%C7%C2%A7%D2%B9"/>
    <hyperlink ref="E1036" r:id="rId1029" display="http://hfo63.cfo.in.th/CheckDataDtl.aspx?orgid=05547&amp;balance=%A7%BA%B4%D8%C5%3Cbr/%3E%A7%BA%CA%D1%C1%BE%D1%B9%B8%EC%A1%D1%B9&amp;month=4&amp;year=2020&amp;thetype=%A7%BA%CB%B9%E8%C7%C2%A7%D2%B9"/>
    <hyperlink ref="E1037" r:id="rId1030" display="http://hfo63.cfo.in.th/CheckDataDtl.aspx?orgid=05548&amp;balance=%A7%BA%B4%D8%C5%3Cbr/%3E%A7%BA%CA%D1%C1%BE%D1%B9%B8%EC%A1%D1%B9&amp;month=4&amp;year=2020&amp;thetype=%A7%BA%CB%B9%E8%C7%C2%A7%D2%B9"/>
    <hyperlink ref="E1038" r:id="rId1031" display="http://hfo63.cfo.in.th/CheckDataDtl.aspx?orgid=05548&amp;balance=%A7%BA%B4%D8%C5%3Cbr/%3E%A7%BA%CA%D1%C1%BE%D1%B9%B8%EC%A1%D1%B9&amp;month=4&amp;year=2020&amp;thetype=%A7%BA%CB%B9%E8%C7%C2%A7%D2%B9"/>
    <hyperlink ref="E1039" r:id="rId1032" display="http://hfo63.cfo.in.th/CheckDataDtl.aspx?orgid=05549&amp;balance=%A7%BA%B4%D8%C5%3Cbr/%3E%A7%BA%CA%D1%C1%BE%D1%B9%B8%EC%A1%D1%B9&amp;month=4&amp;year=2020&amp;thetype=%A7%BA%CB%B9%E8%C7%C2%A7%D2%B9"/>
    <hyperlink ref="E1040" r:id="rId1033" display="http://hfo63.cfo.in.th/CheckDataDtl.aspx?orgid=05549&amp;balance=%A7%BA%B4%D8%C5%3Cbr/%3E%A7%BA%CA%D1%C1%BE%D1%B9%B8%EC%A1%D1%B9&amp;month=4&amp;year=2020&amp;thetype=%A7%BA%CB%B9%E8%C7%C2%A7%D2%B9"/>
    <hyperlink ref="E1041" r:id="rId1034" display="http://hfo63.cfo.in.th/CheckDataDtl.aspx?orgid=05550&amp;balance=%A7%BA%B4%D8%C5%3Cbr/%3E%A7%BA%CA%D1%C1%BE%D1%B9%B8%EC%A1%D1%B9&amp;month=4&amp;year=2020&amp;thetype=%A7%BA%CB%B9%E8%C7%C2%A7%D2%B9"/>
    <hyperlink ref="E1042" r:id="rId1035" display="http://hfo63.cfo.in.th/CheckDataDtl.aspx?orgid=05550&amp;balance=%A7%BA%B4%D8%C5%3Cbr/%3E%A7%BA%CA%D1%C1%BE%D1%B9%B8%EC%A1%D1%B9&amp;month=4&amp;year=2020&amp;thetype=%A7%BA%CB%B9%E8%C7%C2%A7%D2%B9"/>
    <hyperlink ref="E1043" r:id="rId1036" display="http://hfo63.cfo.in.th/CheckDataDtl.aspx?orgid=05551&amp;balance=%A7%BA%B4%D8%C5%3Cbr/%3E%A7%BA%CA%D1%C1%BE%D1%B9%B8%EC%A1%D1%B9&amp;month=4&amp;year=2020&amp;thetype=%A7%BA%CB%B9%E8%C7%C2%A7%D2%B9"/>
    <hyperlink ref="E1044" r:id="rId1037" display="http://hfo63.cfo.in.th/CheckDataDtl.aspx?orgid=05551&amp;balance=%A7%BA%B4%D8%C5%3Cbr/%3E%A7%BA%CA%D1%C1%BE%D1%B9%B8%EC%A1%D1%B9&amp;month=4&amp;year=2020&amp;thetype=%A7%BA%CB%B9%E8%C7%C2%A7%D2%B9"/>
    <hyperlink ref="E1045" r:id="rId1038" display="http://hfo63.cfo.in.th/CheckDataDtl.aspx?orgid=05552&amp;balance=%A7%BA%B4%D8%C5%3Cbr/%3E%A7%BA%CA%D1%C1%BE%D1%B9%B8%EC%A1%D1%B9&amp;month=4&amp;year=2020&amp;thetype=%A7%BA%CB%B9%E8%C7%C2%A7%D2%B9"/>
    <hyperlink ref="E1046" r:id="rId1039" display="http://hfo63.cfo.in.th/CheckDataDtl.aspx?orgid=05552&amp;balance=%A7%BA%B4%D8%C5%3Cbr/%3E%A7%BA%CA%D1%C1%BE%D1%B9%B8%EC%A1%D1%B9&amp;month=4&amp;year=2020&amp;thetype=%A7%BA%CB%B9%E8%C7%C2%A7%D2%B9"/>
    <hyperlink ref="E1047" r:id="rId1040" display="http://hfo63.cfo.in.th/CheckDataDtl.aspx?orgid=05553&amp;balance=%A7%BA%B4%D8%C5%3Cbr/%3E%A7%BA%CA%D1%C1%BE%D1%B9%B8%EC%A1%D1%B9&amp;month=4&amp;year=2020&amp;thetype=%A7%BA%CB%B9%E8%C7%C2%A7%D2%B9"/>
    <hyperlink ref="E1048" r:id="rId1041" display="http://hfo63.cfo.in.th/CheckDataDtl.aspx?orgid=05553&amp;balance=%A7%BA%B4%D8%C5%3Cbr/%3E%A7%BA%CA%D1%C1%BE%D1%B9%B8%EC%A1%D1%B9&amp;month=4&amp;year=2020&amp;thetype=%A7%BA%CB%B9%E8%C7%C2%A7%D2%B9"/>
    <hyperlink ref="E1049" r:id="rId1042" display="http://hfo63.cfo.in.th/CheckDataDtl.aspx?orgid=05554&amp;balance=%A7%BA%B4%D8%C5%3Cbr/%3E%A7%BA%CA%D1%C1%BE%D1%B9%B8%EC%A1%D1%B9&amp;month=4&amp;year=2020&amp;thetype=%A7%BA%CB%B9%E8%C7%C2%A7%D2%B9"/>
    <hyperlink ref="E1050" r:id="rId1043" display="http://hfo63.cfo.in.th/CheckDataDtl.aspx?orgid=05554&amp;balance=%A7%BA%B4%D8%C5%3Cbr/%3E%A7%BA%CA%D1%C1%BE%D1%B9%B8%EC%A1%D1%B9&amp;month=4&amp;year=2020&amp;thetype=%A7%BA%CB%B9%E8%C7%C2%A7%D2%B9"/>
    <hyperlink ref="E1051" r:id="rId1044" display="http://hfo63.cfo.in.th/CheckDataDtl.aspx?orgid=05555&amp;balance=%A7%BA%B4%D8%C5%3Cbr/%3E%A7%BA%CA%D1%C1%BE%D1%B9%B8%EC%A1%D1%B9&amp;month=4&amp;year=2020&amp;thetype=%A7%BA%CB%B9%E8%C7%C2%A7%D2%B9"/>
    <hyperlink ref="E1052" r:id="rId1045" display="http://hfo63.cfo.in.th/CheckDataDtl.aspx?orgid=05555&amp;balance=%A7%BA%B4%D8%C5%3Cbr/%3E%A7%BA%CA%D1%C1%BE%D1%B9%B8%EC%A1%D1%B9&amp;month=4&amp;year=2020&amp;thetype=%A7%BA%CB%B9%E8%C7%C2%A7%D2%B9"/>
    <hyperlink ref="E1053" r:id="rId1046" display="http://hfo63.cfo.in.th/CheckDataDtl.aspx?orgid=05556&amp;balance=%A7%BA%B4%D8%C5%3Cbr/%3E%A7%BA%CA%D1%C1%BE%D1%B9%B8%EC%A1%D1%B9&amp;month=4&amp;year=2020&amp;thetype=%A7%BA%CB%B9%E8%C7%C2%A7%D2%B9"/>
    <hyperlink ref="E1054" r:id="rId1047" display="http://hfo63.cfo.in.th/CheckDataDtl.aspx?orgid=05556&amp;balance=%A7%BA%B4%D8%C5%3Cbr/%3E%A7%BA%CA%D1%C1%BE%D1%B9%B8%EC%A1%D1%B9&amp;month=4&amp;year=2020&amp;thetype=%A7%BA%CB%B9%E8%C7%C2%A7%D2%B9"/>
    <hyperlink ref="E1055" r:id="rId1048" display="http://hfo63.cfo.in.th/CheckDataDtl.aspx?orgid=05557&amp;balance=%A7%BA%B4%D8%C5%3Cbr/%3E%A7%BA%CA%D1%C1%BE%D1%B9%B8%EC%A1%D1%B9&amp;month=4&amp;year=2020&amp;thetype=%A7%BA%CB%B9%E8%C7%C2%A7%D2%B9"/>
    <hyperlink ref="E1056" r:id="rId1049" display="http://hfo63.cfo.in.th/CheckDataDtl.aspx?orgid=05557&amp;balance=%A7%BA%B4%D8%C5%3Cbr/%3E%A7%BA%CA%D1%C1%BE%D1%B9%B8%EC%A1%D1%B9&amp;month=4&amp;year=2020&amp;thetype=%A7%BA%CB%B9%E8%C7%C2%A7%D2%B9"/>
    <hyperlink ref="E1057" r:id="rId1050" display="http://hfo63.cfo.in.th/CheckDataDtl.aspx?orgid=05558&amp;balance=%A7%BA%B4%D8%C5%3Cbr/%3E%A7%BA%CA%D1%C1%BE%D1%B9%B8%EC%A1%D1%B9&amp;month=4&amp;year=2020&amp;thetype=%A7%BA%CB%B9%E8%C7%C2%A7%D2%B9"/>
    <hyperlink ref="E1058" r:id="rId1051" display="http://hfo63.cfo.in.th/CheckDataDtl.aspx?orgid=05558&amp;balance=%A7%BA%B4%D8%C5%3Cbr/%3E%A7%BA%CA%D1%C1%BE%D1%B9%B8%EC%A1%D1%B9&amp;month=4&amp;year=2020&amp;thetype=%A7%BA%CB%B9%E8%C7%C2%A7%D2%B9"/>
    <hyperlink ref="E1059" r:id="rId1052" display="http://hfo63.cfo.in.th/CheckDataDtl.aspx?orgid=05559&amp;balance=%A7%BA%B4%D8%C5%3Cbr/%3E%A7%BA%CA%D1%C1%BE%D1%B9%B8%EC%A1%D1%B9&amp;month=4&amp;year=2020&amp;thetype=%A7%BA%CB%B9%E8%C7%C2%A7%D2%B9"/>
    <hyperlink ref="E1060" r:id="rId1053" display="http://hfo63.cfo.in.th/CheckDataDtl.aspx?orgid=05559&amp;balance=%A7%BA%B4%D8%C5%3Cbr/%3E%A7%BA%CA%D1%C1%BE%D1%B9%B8%EC%A1%D1%B9&amp;month=4&amp;year=2020&amp;thetype=%A7%BA%CB%B9%E8%C7%C2%A7%D2%B9"/>
    <hyperlink ref="E1061" r:id="rId1054" display="http://hfo63.cfo.in.th/CheckDataDtl.aspx?orgid=05560&amp;balance=%A7%BA%B4%D8%C5%3Cbr/%3E%A7%BA%CA%D1%C1%BE%D1%B9%B8%EC%A1%D1%B9&amp;month=4&amp;year=2020&amp;thetype=%A7%BA%CB%B9%E8%C7%C2%A7%D2%B9"/>
    <hyperlink ref="E1062" r:id="rId1055" display="http://hfo63.cfo.in.th/CheckDataDtl.aspx?orgid=05560&amp;balance=%A7%BA%B4%D8%C5%3Cbr/%3E%A7%BA%CA%D1%C1%BE%D1%B9%B8%EC%A1%D1%B9&amp;month=4&amp;year=2020&amp;thetype=%A7%BA%CB%B9%E8%C7%C2%A7%D2%B9"/>
    <hyperlink ref="E1063" r:id="rId1056" display="http://hfo63.cfo.in.th/CheckDataDtl.aspx?orgid=05561&amp;balance=%A7%BA%B4%D8%C5%3Cbr/%3E%A7%BA%CA%D1%C1%BE%D1%B9%B8%EC%A1%D1%B9&amp;month=4&amp;year=2020&amp;thetype=%A7%BA%CB%B9%E8%C7%C2%A7%D2%B9"/>
    <hyperlink ref="E1064" r:id="rId1057" display="http://hfo63.cfo.in.th/CheckDataDtl.aspx?orgid=05561&amp;balance=%A7%BA%B4%D8%C5%3Cbr/%3E%A7%BA%CA%D1%C1%BE%D1%B9%B8%EC%A1%D1%B9&amp;month=4&amp;year=2020&amp;thetype=%A7%BA%CB%B9%E8%C7%C2%A7%D2%B9"/>
    <hyperlink ref="E1065" r:id="rId1058" display="http://hfo63.cfo.in.th/CheckDataDtl.aspx?orgid=05562&amp;balance=%A7%BA%B4%D8%C5%3Cbr/%3E%A7%BA%CA%D1%C1%BE%D1%B9%B8%EC%A1%D1%B9&amp;month=4&amp;year=2020&amp;thetype=%A7%BA%CB%B9%E8%C7%C2%A7%D2%B9"/>
    <hyperlink ref="E1066" r:id="rId1059" display="http://hfo63.cfo.in.th/CheckDataDtl.aspx?orgid=05562&amp;balance=%A7%BA%B4%D8%C5%3Cbr/%3E%A7%BA%CA%D1%C1%BE%D1%B9%B8%EC%A1%D1%B9&amp;month=4&amp;year=2020&amp;thetype=%A7%BA%CB%B9%E8%C7%C2%A7%D2%B9"/>
    <hyperlink ref="E1067" r:id="rId1060" display="http://hfo63.cfo.in.th/CheckDataDtl.aspx?orgid=05563&amp;balance=%A7%BA%B4%D8%C5%3Cbr/%3E%A7%BA%CA%D1%C1%BE%D1%B9%B8%EC%A1%D1%B9&amp;month=4&amp;year=2020&amp;thetype=%A7%BA%CB%B9%E8%C7%C2%A7%D2%B9"/>
    <hyperlink ref="E1068" r:id="rId1061" display="http://hfo63.cfo.in.th/CheckDataDtl.aspx?orgid=05563&amp;balance=%A7%BA%B4%D8%C5%3Cbr/%3E%A7%BA%CA%D1%C1%BE%D1%B9%B8%EC%A1%D1%B9&amp;month=4&amp;year=2020&amp;thetype=%A7%BA%CB%B9%E8%C7%C2%A7%D2%B9"/>
    <hyperlink ref="E1069" r:id="rId1062" display="http://hfo63.cfo.in.th/CheckDataDtl.aspx?orgid=05564&amp;balance=%A7%BA%B4%D8%C5%3Cbr/%3E%A7%BA%CA%D1%C1%BE%D1%B9%B8%EC%A1%D1%B9&amp;month=4&amp;year=2020&amp;thetype=%A7%BA%CB%B9%E8%C7%C2%A7%D2%B9"/>
    <hyperlink ref="E1070" r:id="rId1063" display="http://hfo63.cfo.in.th/CheckDataDtl.aspx?orgid=05564&amp;balance=%A7%BA%B4%D8%C5%3Cbr/%3E%A7%BA%CA%D1%C1%BE%D1%B9%B8%EC%A1%D1%B9&amp;month=4&amp;year=2020&amp;thetype=%A7%BA%CB%B9%E8%C7%C2%A7%D2%B9"/>
    <hyperlink ref="E1071" r:id="rId1064" display="http://hfo63.cfo.in.th/CheckDataDtl.aspx?orgid=05565&amp;balance=%A7%BA%B4%D8%C5%3Cbr/%3E%A7%BA%CA%D1%C1%BE%D1%B9%B8%EC%A1%D1%B9&amp;month=4&amp;year=2020&amp;thetype=%A7%BA%CB%B9%E8%C7%C2%A7%D2%B9"/>
    <hyperlink ref="E1072" r:id="rId1065" display="http://hfo63.cfo.in.th/CheckDataDtl.aspx?orgid=05565&amp;balance=%A7%BA%B4%D8%C5%3Cbr/%3E%A7%BA%CA%D1%C1%BE%D1%B9%B8%EC%A1%D1%B9&amp;month=4&amp;year=2020&amp;thetype=%A7%BA%CB%B9%E8%C7%C2%A7%D2%B9"/>
    <hyperlink ref="E1073" r:id="rId1066" display="http://hfo63.cfo.in.th/CheckDataDtl.aspx?orgid=05566&amp;balance=%A7%BA%B4%D8%C5%3Cbr/%3E%A7%BA%CA%D1%C1%BE%D1%B9%B8%EC%A1%D1%B9&amp;month=4&amp;year=2020&amp;thetype=%A7%BA%CB%B9%E8%C7%C2%A7%D2%B9"/>
    <hyperlink ref="E1074" r:id="rId1067" display="http://hfo63.cfo.in.th/CheckDataDtl.aspx?orgid=05566&amp;balance=%A7%BA%B4%D8%C5%3Cbr/%3E%A7%BA%CA%D1%C1%BE%D1%B9%B8%EC%A1%D1%B9&amp;month=4&amp;year=2020&amp;thetype=%A7%BA%CB%B9%E8%C7%C2%A7%D2%B9"/>
    <hyperlink ref="E1075" r:id="rId1068" display="http://hfo63.cfo.in.th/CheckDataDtl.aspx?orgid=05567&amp;balance=%A7%BA%B4%D8%C5%3Cbr/%3E%A7%BA%CA%D1%C1%BE%D1%B9%B8%EC%A1%D1%B9&amp;month=4&amp;year=2020&amp;thetype=%A7%BA%CB%B9%E8%C7%C2%A7%D2%B9"/>
    <hyperlink ref="E1076" r:id="rId1069" display="http://hfo63.cfo.in.th/CheckDataDtl.aspx?orgid=05567&amp;balance=%A7%BA%B4%D8%C5%3Cbr/%3E%A7%BA%CA%D1%C1%BE%D1%B9%B8%EC%A1%D1%B9&amp;month=4&amp;year=2020&amp;thetype=%A7%BA%CB%B9%E8%C7%C2%A7%D2%B9"/>
    <hyperlink ref="E1077" r:id="rId1070" display="http://hfo63.cfo.in.th/CheckDataDtl.aspx?orgid=05568&amp;balance=%A7%BA%B4%D8%C5%3Cbr/%3E%A7%BA%CA%D1%C1%BE%D1%B9%B8%EC%A1%D1%B9&amp;month=4&amp;year=2020&amp;thetype=%A7%BA%CB%B9%E8%C7%C2%A7%D2%B9"/>
    <hyperlink ref="E1078" r:id="rId1071" display="http://hfo63.cfo.in.th/CheckDataDtl.aspx?orgid=05568&amp;balance=%A7%BA%B4%D8%C5%3Cbr/%3E%A7%BA%CA%D1%C1%BE%D1%B9%B8%EC%A1%D1%B9&amp;month=4&amp;year=2020&amp;thetype=%A7%BA%CB%B9%E8%C7%C2%A7%D2%B9"/>
    <hyperlink ref="E1079" r:id="rId1072" display="http://hfo63.cfo.in.th/CheckDataDtl.aspx?orgid=05569&amp;balance=%A7%BA%B4%D8%C5%3Cbr/%3E%A7%BA%CA%D1%C1%BE%D1%B9%B8%EC%A1%D1%B9&amp;month=4&amp;year=2020&amp;thetype=%A7%BA%CB%B9%E8%C7%C2%A7%D2%B9"/>
    <hyperlink ref="E1080" r:id="rId1073" display="http://hfo63.cfo.in.th/CheckDataDtl.aspx?orgid=05569&amp;balance=%A7%BA%B4%D8%C5%3Cbr/%3E%A7%BA%CA%D1%C1%BE%D1%B9%B8%EC%A1%D1%B9&amp;month=4&amp;year=2020&amp;thetype=%A7%BA%CB%B9%E8%C7%C2%A7%D2%B9"/>
    <hyperlink ref="E1081" r:id="rId1074" display="http://hfo63.cfo.in.th/CheckDataDtl.aspx?orgid=05570&amp;balance=%A7%BA%B4%D8%C5%3Cbr/%3E%A7%BA%CA%D1%C1%BE%D1%B9%B8%EC%A1%D1%B9&amp;month=4&amp;year=2020&amp;thetype=%A7%BA%CB%B9%E8%C7%C2%A7%D2%B9"/>
    <hyperlink ref="E1082" r:id="rId1075" display="http://hfo63.cfo.in.th/CheckDataDtl.aspx?orgid=05570&amp;balance=%A7%BA%B4%D8%C5%3Cbr/%3E%A7%BA%CA%D1%C1%BE%D1%B9%B8%EC%A1%D1%B9&amp;month=4&amp;year=2020&amp;thetype=%A7%BA%CB%B9%E8%C7%C2%A7%D2%B9"/>
    <hyperlink ref="E1083" r:id="rId1076" display="http://hfo63.cfo.in.th/CheckDataDtl.aspx?orgid=05571&amp;balance=%A7%BA%B4%D8%C5%3Cbr/%3E%A7%BA%CA%D1%C1%BE%D1%B9%B8%EC%A1%D1%B9&amp;month=4&amp;year=2020&amp;thetype=%A7%BA%CB%B9%E8%C7%C2%A7%D2%B9"/>
    <hyperlink ref="E1084" r:id="rId1077" display="http://hfo63.cfo.in.th/CheckDataDtl.aspx?orgid=05571&amp;balance=%A7%BA%B4%D8%C5%3Cbr/%3E%A7%BA%CA%D1%C1%BE%D1%B9%B8%EC%A1%D1%B9&amp;month=4&amp;year=2020&amp;thetype=%A7%BA%CB%B9%E8%C7%C2%A7%D2%B9"/>
    <hyperlink ref="E1085" r:id="rId1078" display="http://hfo63.cfo.in.th/CheckDataDtl.aspx?orgid=05572&amp;balance=%A7%BA%B4%D8%C5%3Cbr/%3E%A7%BA%CA%D1%C1%BE%D1%B9%B8%EC%A1%D1%B9&amp;month=4&amp;year=2020&amp;thetype=%A7%BA%CB%B9%E8%C7%C2%A7%D2%B9"/>
    <hyperlink ref="E1086" r:id="rId1079" display="http://hfo63.cfo.in.th/CheckDataDtl.aspx?orgid=05572&amp;balance=%A7%BA%B4%D8%C5%3Cbr/%3E%A7%BA%CA%D1%C1%BE%D1%B9%B8%EC%A1%D1%B9&amp;month=4&amp;year=2020&amp;thetype=%A7%BA%CB%B9%E8%C7%C2%A7%D2%B9"/>
    <hyperlink ref="E1087" r:id="rId1080" display="http://hfo63.cfo.in.th/CheckDataDtl.aspx?orgid=05573&amp;balance=%A7%BA%B4%D8%C5%3Cbr/%3E%A7%BA%CA%D1%C1%BE%D1%B9%B8%EC%A1%D1%B9&amp;month=4&amp;year=2020&amp;thetype=%A7%BA%CB%B9%E8%C7%C2%A7%D2%B9"/>
    <hyperlink ref="E1088" r:id="rId1081" display="http://hfo63.cfo.in.th/CheckDataDtl.aspx?orgid=05573&amp;balance=%A7%BA%B4%D8%C5%3Cbr/%3E%A7%BA%CA%D1%C1%BE%D1%B9%B8%EC%A1%D1%B9&amp;month=4&amp;year=2020&amp;thetype=%A7%BA%CB%B9%E8%C7%C2%A7%D2%B9"/>
    <hyperlink ref="E1089" r:id="rId1082" display="http://hfo63.cfo.in.th/CheckDataDtl.aspx?orgid=05574&amp;balance=%A7%BA%B4%D8%C5%3Cbr/%3E%A7%BA%CA%D1%C1%BE%D1%B9%B8%EC%A1%D1%B9&amp;month=4&amp;year=2020&amp;thetype=%A7%BA%CB%B9%E8%C7%C2%A7%D2%B9"/>
    <hyperlink ref="E1090" r:id="rId1083" display="http://hfo63.cfo.in.th/CheckDataDtl.aspx?orgid=05574&amp;balance=%A7%BA%B4%D8%C5%3Cbr/%3E%A7%BA%CA%D1%C1%BE%D1%B9%B8%EC%A1%D1%B9&amp;month=4&amp;year=2020&amp;thetype=%A7%BA%CB%B9%E8%C7%C2%A7%D2%B9"/>
    <hyperlink ref="E1091" r:id="rId1084" display="http://hfo63.cfo.in.th/CheckDataDtl.aspx?orgid=05575&amp;balance=%A7%BA%B4%D8%C5%3Cbr/%3E%A7%BA%CA%D1%C1%BE%D1%B9%B8%EC%A1%D1%B9&amp;month=4&amp;year=2020&amp;thetype=%A7%BA%CB%B9%E8%C7%C2%A7%D2%B9"/>
    <hyperlink ref="E1092" r:id="rId1085" display="http://hfo63.cfo.in.th/CheckDataDtl.aspx?orgid=05575&amp;balance=%A7%BA%B4%D8%C5%3Cbr/%3E%A7%BA%CA%D1%C1%BE%D1%B9%B8%EC%A1%D1%B9&amp;month=4&amp;year=2020&amp;thetype=%A7%BA%CB%B9%E8%C7%C2%A7%D2%B9"/>
    <hyperlink ref="E1093" r:id="rId1086" display="http://hfo63.cfo.in.th/CheckDataDtl.aspx?orgid=05576&amp;balance=%A7%BA%B4%D8%C5%3Cbr/%3E%A7%BA%CA%D1%C1%BE%D1%B9%B8%EC%A1%D1%B9&amp;month=4&amp;year=2020&amp;thetype=%A7%BA%CB%B9%E8%C7%C2%A7%D2%B9"/>
    <hyperlink ref="E1094" r:id="rId1087" display="http://hfo63.cfo.in.th/CheckDataDtl.aspx?orgid=05576&amp;balance=%A7%BA%B4%D8%C5%3Cbr/%3E%A7%BA%CA%D1%C1%BE%D1%B9%B8%EC%A1%D1%B9&amp;month=4&amp;year=2020&amp;thetype=%A7%BA%CB%B9%E8%C7%C2%A7%D2%B9"/>
    <hyperlink ref="E1095" r:id="rId1088" display="http://hfo63.cfo.in.th/CheckDataDtl.aspx?orgid=05577&amp;balance=%A7%BA%B4%D8%C5%3Cbr/%3E%A7%BA%CA%D1%C1%BE%D1%B9%B8%EC%A1%D1%B9&amp;month=4&amp;year=2020&amp;thetype=%A7%BA%CB%B9%E8%C7%C2%A7%D2%B9"/>
    <hyperlink ref="E1096" r:id="rId1089" display="http://hfo63.cfo.in.th/CheckDataDtl.aspx?orgid=05577&amp;balance=%A7%BA%B4%D8%C5%3Cbr/%3E%A7%BA%CA%D1%C1%BE%D1%B9%B8%EC%A1%D1%B9&amp;month=4&amp;year=2020&amp;thetype=%A7%BA%CB%B9%E8%C7%C2%A7%D2%B9"/>
    <hyperlink ref="E1097" r:id="rId1090" display="http://hfo63.cfo.in.th/CheckDataDtl.aspx?orgid=05578&amp;balance=%A7%BA%B4%D8%C5%3Cbr/%3E%A7%BA%CA%D1%C1%BE%D1%B9%B8%EC%A1%D1%B9&amp;month=4&amp;year=2020&amp;thetype=%A7%BA%CB%B9%E8%C7%C2%A7%D2%B9"/>
    <hyperlink ref="E1098" r:id="rId1091" display="http://hfo63.cfo.in.th/CheckDataDtl.aspx?orgid=05578&amp;balance=%A7%BA%B4%D8%C5%3Cbr/%3E%A7%BA%CA%D1%C1%BE%D1%B9%B8%EC%A1%D1%B9&amp;month=4&amp;year=2020&amp;thetype=%A7%BA%CB%B9%E8%C7%C2%A7%D2%B9"/>
    <hyperlink ref="E1099" r:id="rId1092" display="http://hfo63.cfo.in.th/CheckDataDtl.aspx?orgid=05579&amp;balance=%A7%BA%B4%D8%C5%3Cbr/%3E%A7%BA%CA%D1%C1%BE%D1%B9%B8%EC%A1%D1%B9&amp;month=4&amp;year=2020&amp;thetype=%A7%BA%CB%B9%E8%C7%C2%A7%D2%B9"/>
    <hyperlink ref="E1100" r:id="rId1093" display="http://hfo63.cfo.in.th/CheckDataDtl.aspx?orgid=05579&amp;balance=%A7%BA%B4%D8%C5%3Cbr/%3E%A7%BA%CA%D1%C1%BE%D1%B9%B8%EC%A1%D1%B9&amp;month=4&amp;year=2020&amp;thetype=%A7%BA%CB%B9%E8%C7%C2%A7%D2%B9"/>
    <hyperlink ref="E1101" r:id="rId1094" display="http://hfo63.cfo.in.th/CheckDataDtl.aspx?orgid=05580&amp;balance=%A7%BA%B4%D8%C5%3Cbr/%3E%A7%BA%CA%D1%C1%BE%D1%B9%B8%EC%A1%D1%B9&amp;month=4&amp;year=2020&amp;thetype=%A7%BA%CB%B9%E8%C7%C2%A7%D2%B9"/>
    <hyperlink ref="E1102" r:id="rId1095" display="http://hfo63.cfo.in.th/CheckDataDtl.aspx?orgid=05580&amp;balance=%A7%BA%B4%D8%C5%3Cbr/%3E%A7%BA%CA%D1%C1%BE%D1%B9%B8%EC%A1%D1%B9&amp;month=4&amp;year=2020&amp;thetype=%A7%BA%CB%B9%E8%C7%C2%A7%D2%B9"/>
    <hyperlink ref="E1103" r:id="rId1096" display="http://hfo63.cfo.in.th/CheckDataDtl.aspx?orgid=05581&amp;balance=%A7%BA%B4%D8%C5%3Cbr/%3E%A7%BA%CA%D1%C1%BE%D1%B9%B8%EC%A1%D1%B9&amp;month=4&amp;year=2020&amp;thetype=%A7%BA%CB%B9%E8%C7%C2%A7%D2%B9"/>
    <hyperlink ref="E1104" r:id="rId1097" display="http://hfo63.cfo.in.th/CheckDataDtl.aspx?orgid=05581&amp;balance=%A7%BA%B4%D8%C5%3Cbr/%3E%A7%BA%CA%D1%C1%BE%D1%B9%B8%EC%A1%D1%B9&amp;month=4&amp;year=2020&amp;thetype=%A7%BA%CB%B9%E8%C7%C2%A7%D2%B9"/>
    <hyperlink ref="E1105" r:id="rId1098" display="http://hfo63.cfo.in.th/CheckDataDtl.aspx?orgid=05582&amp;balance=%A7%BA%B4%D8%C5%3Cbr/%3E%A7%BA%CA%D1%C1%BE%D1%B9%B8%EC%A1%D1%B9&amp;month=4&amp;year=2020&amp;thetype=%A7%BA%CB%B9%E8%C7%C2%A7%D2%B9"/>
    <hyperlink ref="E1106" r:id="rId1099" display="http://hfo63.cfo.in.th/CheckDataDtl.aspx?orgid=05582&amp;balance=%A7%BA%B4%D8%C5%3Cbr/%3E%A7%BA%CA%D1%C1%BE%D1%B9%B8%EC%A1%D1%B9&amp;month=4&amp;year=2020&amp;thetype=%A7%BA%CB%B9%E8%C7%C2%A7%D2%B9"/>
    <hyperlink ref="E1107" r:id="rId1100" display="http://hfo63.cfo.in.th/CheckDataDtl.aspx?orgid=05583&amp;balance=%A7%BA%B4%D8%C5%3Cbr/%3E%A7%BA%CA%D1%C1%BE%D1%B9%B8%EC%A1%D1%B9&amp;month=4&amp;year=2020&amp;thetype=%A7%BA%CB%B9%E8%C7%C2%A7%D2%B9"/>
    <hyperlink ref="E1108" r:id="rId1101" display="http://hfo63.cfo.in.th/CheckDataDtl.aspx?orgid=05583&amp;balance=%A7%BA%B4%D8%C5%3Cbr/%3E%A7%BA%CA%D1%C1%BE%D1%B9%B8%EC%A1%D1%B9&amp;month=4&amp;year=2020&amp;thetype=%A7%BA%CB%B9%E8%C7%C2%A7%D2%B9"/>
    <hyperlink ref="E1109" r:id="rId1102" display="http://hfo63.cfo.in.th/CheckDataDtl.aspx?orgid=05584&amp;balance=%A7%BA%B4%D8%C5%3Cbr/%3E%A7%BA%CA%D1%C1%BE%D1%B9%B8%EC%A1%D1%B9&amp;month=4&amp;year=2020&amp;thetype=%A7%BA%CB%B9%E8%C7%C2%A7%D2%B9"/>
    <hyperlink ref="E1110" r:id="rId1103" display="http://hfo63.cfo.in.th/CheckDataDtl.aspx?orgid=05584&amp;balance=%A7%BA%B4%D8%C5%3Cbr/%3E%A7%BA%CA%D1%C1%BE%D1%B9%B8%EC%A1%D1%B9&amp;month=4&amp;year=2020&amp;thetype=%A7%BA%CB%B9%E8%C7%C2%A7%D2%B9"/>
    <hyperlink ref="E1111" r:id="rId1104" display="http://hfo63.cfo.in.th/CheckDataDtl.aspx?orgid=05585&amp;balance=%A7%BA%B4%D8%C5%3Cbr/%3E%A7%BA%CA%D1%C1%BE%D1%B9%B8%EC%A1%D1%B9&amp;month=4&amp;year=2020&amp;thetype=%A7%BA%CB%B9%E8%C7%C2%A7%D2%B9"/>
    <hyperlink ref="E1112" r:id="rId1105" display="http://hfo63.cfo.in.th/CheckDataDtl.aspx?orgid=05585&amp;balance=%A7%BA%B4%D8%C5%3Cbr/%3E%A7%BA%CA%D1%C1%BE%D1%B9%B8%EC%A1%D1%B9&amp;month=4&amp;year=2020&amp;thetype=%A7%BA%CB%B9%E8%C7%C2%A7%D2%B9"/>
    <hyperlink ref="E1113" r:id="rId1106" display="http://hfo63.cfo.in.th/CheckDataDtl.aspx?orgid=05586&amp;balance=%A7%BA%B4%D8%C5%3Cbr/%3E%A7%BA%CA%D1%C1%BE%D1%B9%B8%EC%A1%D1%B9&amp;month=4&amp;year=2020&amp;thetype=%A7%BA%CB%B9%E8%C7%C2%A7%D2%B9"/>
    <hyperlink ref="E1114" r:id="rId1107" display="http://hfo63.cfo.in.th/CheckDataDtl.aspx?orgid=05586&amp;balance=%A7%BA%B4%D8%C5%3Cbr/%3E%A7%BA%CA%D1%C1%BE%D1%B9%B8%EC%A1%D1%B9&amp;month=4&amp;year=2020&amp;thetype=%A7%BA%CB%B9%E8%C7%C2%A7%D2%B9"/>
    <hyperlink ref="E1115" r:id="rId1108" display="http://hfo63.cfo.in.th/CheckDataDtl.aspx?orgid=05587&amp;balance=%A7%BA%B4%D8%C5%3Cbr/%3E%A7%BA%CA%D1%C1%BE%D1%B9%B8%EC%A1%D1%B9&amp;month=4&amp;year=2020&amp;thetype=%A7%BA%CB%B9%E8%C7%C2%A7%D2%B9"/>
    <hyperlink ref="E1116" r:id="rId1109" display="http://hfo63.cfo.in.th/CheckDataDtl.aspx?orgid=05587&amp;balance=%A7%BA%B4%D8%C5%3Cbr/%3E%A7%BA%CA%D1%C1%BE%D1%B9%B8%EC%A1%D1%B9&amp;month=4&amp;year=2020&amp;thetype=%A7%BA%CB%B9%E8%C7%C2%A7%D2%B9"/>
    <hyperlink ref="E1117" r:id="rId1110" display="http://hfo63.cfo.in.th/CheckDataDtl.aspx?orgid=05588&amp;balance=%A7%BA%B4%D8%C5%3Cbr/%3E%A7%BA%CA%D1%C1%BE%D1%B9%B8%EC%A1%D1%B9&amp;month=4&amp;year=2020&amp;thetype=%A7%BA%CB%B9%E8%C7%C2%A7%D2%B9"/>
    <hyperlink ref="E1118" r:id="rId1111" display="http://hfo63.cfo.in.th/CheckDataDtl.aspx?orgid=05588&amp;balance=%A7%BA%B4%D8%C5%3Cbr/%3E%A7%BA%CA%D1%C1%BE%D1%B9%B8%EC%A1%D1%B9&amp;month=4&amp;year=2020&amp;thetype=%A7%BA%CB%B9%E8%C7%C2%A7%D2%B9"/>
    <hyperlink ref="E1119" r:id="rId1112" display="http://hfo63.cfo.in.th/CheckDataDtl.aspx?orgid=05589&amp;balance=%A7%BA%B4%D8%C5%3Cbr/%3E%A7%BA%CA%D1%C1%BE%D1%B9%B8%EC%A1%D1%B9&amp;month=4&amp;year=2020&amp;thetype=%A7%BA%CB%B9%E8%C7%C2%A7%D2%B9"/>
    <hyperlink ref="E1120" r:id="rId1113" display="http://hfo63.cfo.in.th/CheckDataDtl.aspx?orgid=05589&amp;balance=%A7%BA%B4%D8%C5%3Cbr/%3E%A7%BA%CA%D1%C1%BE%D1%B9%B8%EC%A1%D1%B9&amp;month=4&amp;year=2020&amp;thetype=%A7%BA%CB%B9%E8%C7%C2%A7%D2%B9"/>
    <hyperlink ref="E1121" r:id="rId1114" display="http://hfo63.cfo.in.th/CheckDataDtl.aspx?orgid=05590&amp;balance=%A7%BA%B4%D8%C5%3Cbr/%3E%A7%BA%CA%D1%C1%BE%D1%B9%B8%EC%A1%D1%B9&amp;month=4&amp;year=2020&amp;thetype=%A7%BA%CB%B9%E8%C7%C2%A7%D2%B9"/>
    <hyperlink ref="E1122" r:id="rId1115" display="http://hfo63.cfo.in.th/CheckDataDtl.aspx?orgid=05590&amp;balance=%A7%BA%B4%D8%C5%3Cbr/%3E%A7%BA%CA%D1%C1%BE%D1%B9%B8%EC%A1%D1%B9&amp;month=4&amp;year=2020&amp;thetype=%A7%BA%CB%B9%E8%C7%C2%A7%D2%B9"/>
    <hyperlink ref="E1123" r:id="rId1116" display="http://hfo63.cfo.in.th/CheckDataDtl.aspx?orgid=05591&amp;balance=%A7%BA%B4%D8%C5%3Cbr/%3E%A7%BA%CA%D1%C1%BE%D1%B9%B8%EC%A1%D1%B9&amp;month=4&amp;year=2020&amp;thetype=%A7%BA%CB%B9%E8%C7%C2%A7%D2%B9"/>
    <hyperlink ref="E1124" r:id="rId1117" display="http://hfo63.cfo.in.th/CheckDataDtl.aspx?orgid=05591&amp;balance=%A7%BA%B4%D8%C5%3Cbr/%3E%A7%BA%CA%D1%C1%BE%D1%B9%B8%EC%A1%D1%B9&amp;month=4&amp;year=2020&amp;thetype=%A7%BA%CB%B9%E8%C7%C2%A7%D2%B9"/>
    <hyperlink ref="E1125" r:id="rId1118" display="http://hfo63.cfo.in.th/CheckDataDtl.aspx?orgid=05592&amp;balance=%A7%BA%B4%D8%C5%3Cbr/%3E%A7%BA%CA%D1%C1%BE%D1%B9%B8%EC%A1%D1%B9&amp;month=4&amp;year=2020&amp;thetype=%A7%BA%CB%B9%E8%C7%C2%A7%D2%B9"/>
    <hyperlink ref="E1126" r:id="rId1119" display="http://hfo63.cfo.in.th/CheckDataDtl.aspx?orgid=05592&amp;balance=%A7%BA%B4%D8%C5%3Cbr/%3E%A7%BA%CA%D1%C1%BE%D1%B9%B8%EC%A1%D1%B9&amp;month=4&amp;year=2020&amp;thetype=%A7%BA%CB%B9%E8%C7%C2%A7%D2%B9"/>
    <hyperlink ref="E1127" r:id="rId1120" display="http://hfo63.cfo.in.th/CheckDataDtl.aspx?orgid=05593&amp;balance=%A7%BA%B4%D8%C5%3Cbr/%3E%A7%BA%CA%D1%C1%BE%D1%B9%B8%EC%A1%D1%B9&amp;month=4&amp;year=2020&amp;thetype=%A7%BA%CB%B9%E8%C7%C2%A7%D2%B9"/>
    <hyperlink ref="E1128" r:id="rId1121" display="http://hfo63.cfo.in.th/CheckDataDtl.aspx?orgid=05593&amp;balance=%A7%BA%B4%D8%C5%3Cbr/%3E%A7%BA%CA%D1%C1%BE%D1%B9%B8%EC%A1%D1%B9&amp;month=4&amp;year=2020&amp;thetype=%A7%BA%CB%B9%E8%C7%C2%A7%D2%B9"/>
    <hyperlink ref="E1129" r:id="rId1122" display="http://hfo63.cfo.in.th/CheckDataDtl.aspx?orgid=05594&amp;balance=%A7%BA%B4%D8%C5%3Cbr/%3E%A7%BA%CA%D1%C1%BE%D1%B9%B8%EC%A1%D1%B9&amp;month=4&amp;year=2020&amp;thetype=%A7%BA%CB%B9%E8%C7%C2%A7%D2%B9"/>
    <hyperlink ref="E1130" r:id="rId1123" display="http://hfo63.cfo.in.th/CheckDataDtl.aspx?orgid=05594&amp;balance=%A7%BA%B4%D8%C5%3Cbr/%3E%A7%BA%CA%D1%C1%BE%D1%B9%B8%EC%A1%D1%B9&amp;month=4&amp;year=2020&amp;thetype=%A7%BA%CB%B9%E8%C7%C2%A7%D2%B9"/>
    <hyperlink ref="E1131" r:id="rId1124" display="http://hfo63.cfo.in.th/CheckDataDtl.aspx?orgid=10710&amp;balance=%A7%BA%B4%D8%C5%3Cbr/%3E%A7%BA%CA%D1%C1%BE%D1%B9%B8%EC%A1%D1%B9&amp;month=4&amp;year=2020&amp;thetype=%A7%BA%CB%B9%E8%C7%C2%A7%D2%B9"/>
    <hyperlink ref="E1132" r:id="rId1125" display="http://hfo63.cfo.in.th/CheckDataDtl.aspx?orgid=10710&amp;balance=%A7%BA%B4%D8%C5%3Cbr/%3E%A7%BA%CA%D1%C1%BE%D1%B9%B8%EC%A1%D1%B9&amp;month=4&amp;year=2020&amp;thetype=%A7%BA%CB%B9%E8%C7%C2%A7%D2%B9"/>
    <hyperlink ref="E1133" r:id="rId1126" display="http://hfo63.cfo.in.th/CheckDataDtl.aspx?orgid=11089&amp;balance=%A7%BA%B4%D8%C5%3Cbr/%3E%A7%BA%CA%D1%C1%BE%D1%B9%B8%EC%A1%D1%B9&amp;month=4&amp;year=2020&amp;thetype=%A7%BA%CB%B9%E8%C7%C2%A7%D2%B9"/>
    <hyperlink ref="E1134" r:id="rId1127" display="http://hfo63.cfo.in.th/CheckDataDtl.aspx?orgid=11089&amp;balance=%A7%BA%B4%D8%C5%3Cbr/%3E%A7%BA%CA%D1%C1%BE%D1%B9%B8%EC%A1%D1%B9&amp;month=4&amp;year=2020&amp;thetype=%A7%BA%CB%B9%E8%C7%C2%A7%D2%B9"/>
    <hyperlink ref="E1135" r:id="rId1128" display="http://hfo63.cfo.in.th/CheckDataDtl.aspx?orgid=11090&amp;balance=%A7%BA%B4%D8%C5%3Cbr/%3E%A7%BA%CA%D1%C1%BE%D1%B9%B8%EC%A1%D1%B9&amp;month=4&amp;year=2020&amp;thetype=%A7%BA%CB%B9%E8%C7%C2%A7%D2%B9"/>
    <hyperlink ref="E1136" r:id="rId1129" display="http://hfo63.cfo.in.th/CheckDataDtl.aspx?orgid=11090&amp;balance=%A7%BA%B4%D8%C5%3Cbr/%3E%A7%BA%CA%D1%C1%BE%D1%B9%B8%EC%A1%D1%B9&amp;month=4&amp;year=2020&amp;thetype=%A7%BA%CB%B9%E8%C7%C2%A7%D2%B9"/>
    <hyperlink ref="E1137" r:id="rId1130" display="http://hfo63.cfo.in.th/CheckDataDtl.aspx?orgid=11091&amp;balance=%A7%BA%B4%D8%C5%3Cbr/%3E%A7%BA%CA%D1%C1%BE%D1%B9%B8%EC%A1%D1%B9&amp;month=4&amp;year=2020&amp;thetype=%A7%BA%CB%B9%E8%C7%C2%A7%D2%B9"/>
    <hyperlink ref="E1138" r:id="rId1131" display="http://hfo63.cfo.in.th/CheckDataDtl.aspx?orgid=11091&amp;balance=%A7%BA%B4%D8%C5%3Cbr/%3E%A7%BA%CA%D1%C1%BE%D1%B9%B8%EC%A1%D1%B9&amp;month=4&amp;year=2020&amp;thetype=%A7%BA%CB%B9%E8%C7%C2%A7%D2%B9"/>
    <hyperlink ref="E1139" r:id="rId1132" display="http://hfo63.cfo.in.th/CheckDataDtl.aspx?orgid=11092&amp;balance=%A7%BA%B4%D8%C5%3Cbr/%3E%A7%BA%CA%D1%C1%BE%D1%B9%B8%EC%A1%D1%B9&amp;month=4&amp;year=2020&amp;thetype=%A7%BA%CB%B9%E8%C7%C2%A7%D2%B9"/>
    <hyperlink ref="E1140" r:id="rId1133" display="http://hfo63.cfo.in.th/CheckDataDtl.aspx?orgid=11092&amp;balance=%A7%BA%B4%D8%C5%3Cbr/%3E%A7%BA%CA%D1%C1%BE%D1%B9%B8%EC%A1%D1%B9&amp;month=4&amp;year=2020&amp;thetype=%A7%BA%CB%B9%E8%C7%C2%A7%D2%B9"/>
    <hyperlink ref="E1141" r:id="rId1134" display="http://hfo63.cfo.in.th/CheckDataDtl.aspx?orgid=11093&amp;balance=%A7%BA%B4%D8%C5%3Cbr/%3E%A7%BA%CA%D1%C1%BE%D1%B9%B8%EC%A1%D1%B9&amp;month=4&amp;year=2020&amp;thetype=%A7%BA%CB%B9%E8%C7%C2%A7%D2%B9"/>
    <hyperlink ref="E1142" r:id="rId1135" display="http://hfo63.cfo.in.th/CheckDataDtl.aspx?orgid=11093&amp;balance=%A7%BA%B4%D8%C5%3Cbr/%3E%A7%BA%CA%D1%C1%BE%D1%B9%B8%EC%A1%D1%B9&amp;month=4&amp;year=2020&amp;thetype=%A7%BA%CB%B9%E8%C7%C2%A7%D2%B9"/>
    <hyperlink ref="E1143" r:id="rId1136" display="http://hfo63.cfo.in.th/CheckDataDtl.aspx?orgid=11094&amp;balance=%A7%BA%B4%D8%C5%3Cbr/%3E%A7%BA%CA%D1%C1%BE%D1%B9%B8%EC%A1%D1%B9&amp;month=4&amp;year=2020&amp;thetype=%A7%BA%CB%B9%E8%C7%C2%A7%D2%B9"/>
    <hyperlink ref="E1144" r:id="rId1137" display="http://hfo63.cfo.in.th/CheckDataDtl.aspx?orgid=11094&amp;balance=%A7%BA%B4%D8%C5%3Cbr/%3E%A7%BA%CA%D1%C1%BE%D1%B9%B8%EC%A1%D1%B9&amp;month=4&amp;year=2020&amp;thetype=%A7%BA%CB%B9%E8%C7%C2%A7%D2%B9"/>
    <hyperlink ref="E1145" r:id="rId1138" display="http://hfo63.cfo.in.th/CheckDataDtl.aspx?orgid=11095&amp;balance=%A7%BA%B4%D8%C5%3Cbr/%3E%A7%BA%CA%D1%C1%BE%D1%B9%B8%EC%A1%D1%B9&amp;month=4&amp;year=2020&amp;thetype=%A7%BA%CB%B9%E8%C7%C2%A7%D2%B9"/>
    <hyperlink ref="E1146" r:id="rId1139" display="http://hfo63.cfo.in.th/CheckDataDtl.aspx?orgid=11095&amp;balance=%A7%BA%B4%D8%C5%3Cbr/%3E%A7%BA%CA%D1%C1%BE%D1%B9%B8%EC%A1%D1%B9&amp;month=4&amp;year=2020&amp;thetype=%A7%BA%CB%B9%E8%C7%C2%A7%D2%B9"/>
    <hyperlink ref="E1147" r:id="rId1140" display="http://hfo63.cfo.in.th/CheckDataDtl.aspx?orgid=11096&amp;balance=%A7%BA%B4%D8%C5%3Cbr/%3E%A7%BA%CA%D1%C1%BE%D1%B9%B8%EC%A1%D1%B9&amp;month=4&amp;year=2020&amp;thetype=%A7%BA%CB%B9%E8%C7%C2%A7%D2%B9"/>
    <hyperlink ref="E1148" r:id="rId1141" display="http://hfo63.cfo.in.th/CheckDataDtl.aspx?orgid=11096&amp;balance=%A7%BA%B4%D8%C5%3Cbr/%3E%A7%BA%CA%D1%C1%BE%D1%B9%B8%EC%A1%D1%B9&amp;month=4&amp;year=2020&amp;thetype=%A7%BA%CB%B9%E8%C7%C2%A7%D2%B9"/>
    <hyperlink ref="E1149" r:id="rId1142" display="http://hfo63.cfo.in.th/CheckDataDtl.aspx?orgid=11097&amp;balance=%A7%BA%B4%D8%C5%3Cbr/%3E%A7%BA%CA%D1%C1%BE%D1%B9%B8%EC%A1%D1%B9&amp;month=4&amp;year=2020&amp;thetype=%A7%BA%CB%B9%E8%C7%C2%A7%D2%B9"/>
    <hyperlink ref="E1150" r:id="rId1143" display="http://hfo63.cfo.in.th/CheckDataDtl.aspx?orgid=11097&amp;balance=%A7%BA%B4%D8%C5%3Cbr/%3E%A7%BA%CA%D1%C1%BE%D1%B9%B8%EC%A1%D1%B9&amp;month=4&amp;year=2020&amp;thetype=%A7%BA%CB%B9%E8%C7%C2%A7%D2%B9"/>
    <hyperlink ref="E1151" r:id="rId1144" display="http://hfo63.cfo.in.th/CheckDataDtl.aspx?orgid=11098&amp;balance=%A7%BA%B4%D8%C5%3Cbr/%3E%A7%BA%CA%D1%C1%BE%D1%B9%B8%EC%A1%D1%B9&amp;month=4&amp;year=2020&amp;thetype=%A7%BA%CB%B9%E8%C7%C2%A7%D2%B9"/>
    <hyperlink ref="E1152" r:id="rId1145" display="http://hfo63.cfo.in.th/CheckDataDtl.aspx?orgid=11098&amp;balance=%A7%BA%B4%D8%C5%3Cbr/%3E%A7%BA%CA%D1%C1%BE%D1%B9%B8%EC%A1%D1%B9&amp;month=4&amp;year=2020&amp;thetype=%A7%BA%CB%B9%E8%C7%C2%A7%D2%B9"/>
    <hyperlink ref="E1153" r:id="rId1146" display="http://hfo63.cfo.in.th/CheckDataDtl.aspx?orgid=11099&amp;balance=%A7%BA%B4%D8%C5%3Cbr/%3E%A7%BA%CA%D1%C1%BE%D1%B9%B8%EC%A1%D1%B9&amp;month=4&amp;year=2020&amp;thetype=%A7%BA%CB%B9%E8%C7%C2%A7%D2%B9"/>
    <hyperlink ref="E1154" r:id="rId1147" display="http://hfo63.cfo.in.th/CheckDataDtl.aspx?orgid=11099&amp;balance=%A7%BA%B4%D8%C5%3Cbr/%3E%A7%BA%CA%D1%C1%BE%D1%B9%B8%EC%A1%D1%B9&amp;month=4&amp;year=2020&amp;thetype=%A7%BA%CB%B9%E8%C7%C2%A7%D2%B9"/>
    <hyperlink ref="E1155" r:id="rId1148" display="http://hfo63.cfo.in.th/CheckDataDtl.aspx?orgid=11100&amp;balance=%A7%BA%B4%D8%C5%3Cbr/%3E%A7%BA%CA%D1%C1%BE%D1%B9%B8%EC%A1%D1%B9&amp;month=4&amp;year=2020&amp;thetype=%A7%BA%CB%B9%E8%C7%C2%A7%D2%B9"/>
    <hyperlink ref="E1156" r:id="rId1149" display="http://hfo63.cfo.in.th/CheckDataDtl.aspx?orgid=11100&amp;balance=%A7%BA%B4%D8%C5%3Cbr/%3E%A7%BA%CA%D1%C1%BE%D1%B9%B8%EC%A1%D1%B9&amp;month=4&amp;year=2020&amp;thetype=%A7%BA%CB%B9%E8%C7%C2%A7%D2%B9"/>
    <hyperlink ref="E1157" r:id="rId1150" display="http://hfo63.cfo.in.th/CheckDataDtl.aspx?orgid=11101&amp;balance=%A7%BA%B4%D8%C5%3Cbr/%3E%A7%BA%CA%D1%C1%BE%D1%B9%B8%EC%A1%D1%B9&amp;month=4&amp;year=2020&amp;thetype=%A7%BA%CB%B9%E8%C7%C2%A7%D2%B9"/>
    <hyperlink ref="E1158" r:id="rId1151" display="http://hfo63.cfo.in.th/CheckDataDtl.aspx?orgid=11101&amp;balance=%A7%BA%B4%D8%C5%3Cbr/%3E%A7%BA%CA%D1%C1%BE%D1%B9%B8%EC%A1%D1%B9&amp;month=4&amp;year=2020&amp;thetype=%A7%BA%CB%B9%E8%C7%C2%A7%D2%B9"/>
    <hyperlink ref="E1159" r:id="rId1152" display="http://hfo63.cfo.in.th/CheckDataDtl.aspx?orgid=11102&amp;balance=%A7%BA%B4%D8%C5%3Cbr/%3E%A7%BA%CA%D1%C1%BE%D1%B9%B8%EC%A1%D1%B9&amp;month=4&amp;year=2020&amp;thetype=%A7%BA%CB%B9%E8%C7%C2%A7%D2%B9"/>
    <hyperlink ref="E1160" r:id="rId1153" display="http://hfo63.cfo.in.th/CheckDataDtl.aspx?orgid=11102&amp;balance=%A7%BA%B4%D8%C5%3Cbr/%3E%A7%BA%CA%D1%C1%BE%D1%B9%B8%EC%A1%D1%B9&amp;month=4&amp;year=2020&amp;thetype=%A7%BA%CB%B9%E8%C7%C2%A7%D2%B9"/>
    <hyperlink ref="E1161" r:id="rId1154" display="http://hfo63.cfo.in.th/CheckDataDtl.aspx?orgid=11103&amp;balance=%A7%BA%B4%D8%C5%3Cbr/%3E%A7%BA%CA%D1%C1%BE%D1%B9%B8%EC%A1%D1%B9&amp;month=4&amp;year=2020&amp;thetype=%A7%BA%CB%B9%E8%C7%C2%A7%D2%B9"/>
    <hyperlink ref="E1162" r:id="rId1155" display="http://hfo63.cfo.in.th/CheckDataDtl.aspx?orgid=11103&amp;balance=%A7%BA%B4%D8%C5%3Cbr/%3E%A7%BA%CA%D1%C1%BE%D1%B9%B8%EC%A1%D1%B9&amp;month=4&amp;year=2020&amp;thetype=%A7%BA%CB%B9%E8%C7%C2%A7%D2%B9"/>
    <hyperlink ref="E1163" r:id="rId1156" display="http://hfo63.cfo.in.th/CheckDataDtl.aspx?orgid=11450&amp;balance=%A7%BA%B4%D8%C5%3Cbr/%3E%A7%BA%CA%D1%C1%BE%D1%B9%B8%EC%A1%D1%B9&amp;month=4&amp;year=2020&amp;thetype=%A7%BA%CB%B9%E8%C7%C2%A7%D2%B9"/>
    <hyperlink ref="E1164" r:id="rId1157" display="http://hfo63.cfo.in.th/CheckDataDtl.aspx?orgid=11450&amp;balance=%A7%BA%B4%D8%C5%3Cbr/%3E%A7%BA%CA%D1%C1%BE%D1%B9%B8%EC%A1%D1%B9&amp;month=4&amp;year=2020&amp;thetype=%A7%BA%CB%B9%E8%C7%C2%A7%D2%B9"/>
    <hyperlink ref="E1165" r:id="rId1158" display="http://hfo63.cfo.in.th/CheckDataDtl.aspx?orgid=11758&amp;balance=%A7%BA%B4%D8%C5%3Cbr/%3E%A7%BA%CA%D1%C1%BE%D1%B9%B8%EC%A1%D1%B9&amp;month=4&amp;year=2020&amp;thetype=%A7%BA%CB%B9%E8%C7%C2%A7%D2%B9"/>
    <hyperlink ref="E1166" r:id="rId1159" display="http://hfo63.cfo.in.th/CheckDataDtl.aspx?orgid=11758&amp;balance=%A7%BA%B4%D8%C5%3Cbr/%3E%A7%BA%CA%D1%C1%BE%D1%B9%B8%EC%A1%D1%B9&amp;month=4&amp;year=2020&amp;thetype=%A7%BA%CB%B9%E8%C7%C2%A7%D2%B9"/>
    <hyperlink ref="E1167" r:id="rId1160" display="http://hfo63.cfo.in.th/CheckDataDtl.aspx?orgid=13967&amp;balance=%A7%BA%B4%D8%C5%3Cbr/%3E%A7%BA%CA%D1%C1%BE%D1%B9%B8%EC%A1%D1%B9&amp;month=4&amp;year=2020&amp;thetype=%A7%BA%CB%B9%E8%C7%C2%A7%D2%B9"/>
    <hyperlink ref="E1168" r:id="rId1161" display="http://hfo63.cfo.in.th/CheckDataDtl.aspx?orgid=13967&amp;balance=%A7%BA%B4%D8%C5%3Cbr/%3E%A7%BA%CA%D1%C1%BE%D1%B9%B8%EC%A1%D1%B9&amp;month=4&amp;year=2020&amp;thetype=%A7%BA%CB%B9%E8%C7%C2%A7%D2%B9"/>
    <hyperlink ref="E1169" r:id="rId1162" display="http://hfo63.cfo.in.th/CheckDataDtl.aspx?orgid=13968&amp;balance=%A7%BA%B4%D8%C5%3Cbr/%3E%A7%BA%CA%D1%C1%BE%D1%B9%B8%EC%A1%D1%B9&amp;month=4&amp;year=2020&amp;thetype=%A7%BA%CB%B9%E8%C7%C2%A7%D2%B9"/>
    <hyperlink ref="E1170" r:id="rId1163" display="http://hfo63.cfo.in.th/CheckDataDtl.aspx?orgid=13968&amp;balance=%A7%BA%B4%D8%C5%3Cbr/%3E%A7%BA%CA%D1%C1%BE%D1%B9%B8%EC%A1%D1%B9&amp;month=4&amp;year=2020&amp;thetype=%A7%BA%CB%B9%E8%C7%C2%A7%D2%B9"/>
    <hyperlink ref="E1171" r:id="rId1164" display="http://hfo63.cfo.in.th/CheckDataDtl.aspx?orgid=13969&amp;balance=%A7%BA%B4%D8%C5%3Cbr/%3E%A7%BA%CA%D1%C1%BE%D1%B9%B8%EC%A1%D1%B9&amp;month=4&amp;year=2020&amp;thetype=%A7%BA%CB%B9%E8%C7%C2%A7%D2%B9"/>
    <hyperlink ref="E1172" r:id="rId1165" display="http://hfo63.cfo.in.th/CheckDataDtl.aspx?orgid=13969&amp;balance=%A7%BA%B4%D8%C5%3Cbr/%3E%A7%BA%CA%D1%C1%BE%D1%B9%B8%EC%A1%D1%B9&amp;month=4&amp;year=2020&amp;thetype=%A7%BA%CB%B9%E8%C7%C2%A7%D2%B9"/>
    <hyperlink ref="E1173" r:id="rId1166" display="http://hfo63.cfo.in.th/CheckDataDtl.aspx?orgid=13970&amp;balance=%A7%BA%B4%D8%C5%3Cbr/%3E%A7%BA%CA%D1%C1%BE%D1%B9%B8%EC%A1%D1%B9&amp;month=4&amp;year=2020&amp;thetype=%A7%BA%CB%B9%E8%C7%C2%A7%D2%B9"/>
    <hyperlink ref="E1174" r:id="rId1167" display="http://hfo63.cfo.in.th/CheckDataDtl.aspx?orgid=13970&amp;balance=%A7%BA%B4%D8%C5%3Cbr/%3E%A7%BA%CA%D1%C1%BE%D1%B9%B8%EC%A1%D1%B9&amp;month=4&amp;year=2020&amp;thetype=%A7%BA%CB%B9%E8%C7%C2%A7%D2%B9"/>
    <hyperlink ref="E1175" r:id="rId1168" display="http://hfo63.cfo.in.th/CheckDataDtl.aspx?orgid=13971&amp;balance=%A7%BA%B4%D8%C5%3Cbr/%3E%A7%BA%CA%D1%C1%BE%D1%B9%B8%EC%A1%D1%B9&amp;month=4&amp;year=2020&amp;thetype=%A7%BA%CB%B9%E8%C7%C2%A7%D2%B9"/>
    <hyperlink ref="E1176" r:id="rId1169" display="http://hfo63.cfo.in.th/CheckDataDtl.aspx?orgid=13971&amp;balance=%A7%BA%B4%D8%C5%3Cbr/%3E%A7%BA%CA%D1%C1%BE%D1%B9%B8%EC%A1%D1%B9&amp;month=4&amp;year=2020&amp;thetype=%A7%BA%CB%B9%E8%C7%C2%A7%D2%B9"/>
    <hyperlink ref="E1177" r:id="rId1170" display="http://hfo63.cfo.in.th/CheckDataDtl.aspx?orgid=13972&amp;balance=%A7%BA%B4%D8%C5%3Cbr/%3E%A7%BA%CA%D1%C1%BE%D1%B9%B8%EC%A1%D1%B9&amp;month=4&amp;year=2020&amp;thetype=%A7%BA%CB%B9%E8%C7%C2%A7%D2%B9"/>
    <hyperlink ref="E1178" r:id="rId1171" display="http://hfo63.cfo.in.th/CheckDataDtl.aspx?orgid=13972&amp;balance=%A7%BA%B4%D8%C5%3Cbr/%3E%A7%BA%CA%D1%C1%BE%D1%B9%B8%EC%A1%D1%B9&amp;month=4&amp;year=2020&amp;thetype=%A7%BA%CB%B9%E8%C7%C2%A7%D2%B9"/>
    <hyperlink ref="E1179" r:id="rId1172" display="http://hfo63.cfo.in.th/CheckDataDtl.aspx?orgid=13973&amp;balance=%A7%BA%B4%D8%C5%3Cbr/%3E%A7%BA%CA%D1%C1%BE%D1%B9%B8%EC%A1%D1%B9&amp;month=4&amp;year=2020&amp;thetype=%A7%BA%CB%B9%E8%C7%C2%A7%D2%B9"/>
    <hyperlink ref="E1180" r:id="rId1173" display="http://hfo63.cfo.in.th/CheckDataDtl.aspx?orgid=13973&amp;balance=%A7%BA%B4%D8%C5%3Cbr/%3E%A7%BA%CA%D1%C1%BE%D1%B9%B8%EC%A1%D1%B9&amp;month=4&amp;year=2020&amp;thetype=%A7%BA%CB%B9%E8%C7%C2%A7%D2%B9"/>
    <hyperlink ref="E1181" r:id="rId1174" display="http://hfo63.cfo.in.th/CheckDataDtl.aspx?orgid=13975&amp;balance=%A7%BA%B4%D8%C5%3Cbr/%3E%A7%BA%CA%D1%C1%BE%D1%B9%B8%EC%A1%D1%B9&amp;month=4&amp;year=2020&amp;thetype=%A7%BA%CB%B9%E8%C7%C2%A7%D2%B9"/>
    <hyperlink ref="E1182" r:id="rId1175" display="http://hfo63.cfo.in.th/CheckDataDtl.aspx?orgid=13975&amp;balance=%A7%BA%B4%D8%C5%3Cbr/%3E%A7%BA%CA%D1%C1%BE%D1%B9%B8%EC%A1%D1%B9&amp;month=4&amp;year=2020&amp;thetype=%A7%BA%CB%B9%E8%C7%C2%A7%D2%B9"/>
    <hyperlink ref="E1183" r:id="rId1176" display="http://hfo63.cfo.in.th/CheckDataDtl.aspx?orgid=13976&amp;balance=%A7%BA%B4%D8%C5%3Cbr/%3E%A7%BA%CA%D1%C1%BE%D1%B9%B8%EC%A1%D1%B9&amp;month=4&amp;year=2020&amp;thetype=%A7%BA%CB%B9%E8%C7%C2%A7%D2%B9"/>
    <hyperlink ref="E1184" r:id="rId1177" display="http://hfo63.cfo.in.th/CheckDataDtl.aspx?orgid=13976&amp;balance=%A7%BA%B4%D8%C5%3Cbr/%3E%A7%BA%CA%D1%C1%BE%D1%B9%B8%EC%A1%D1%B9&amp;month=4&amp;year=2020&amp;thetype=%A7%BA%CB%B9%E8%C7%C2%A7%D2%B9"/>
    <hyperlink ref="E1185" r:id="rId1178" display="http://hfo63.cfo.in.th/CheckDataDtl.aspx?orgid=13977&amp;balance=%A7%BA%B4%D8%C5%3Cbr/%3E%A7%BA%CA%D1%C1%BE%D1%B9%B8%EC%A1%D1%B9&amp;month=4&amp;year=2020&amp;thetype=%A7%BA%CB%B9%E8%C7%C2%A7%D2%B9"/>
    <hyperlink ref="E1186" r:id="rId1179" display="http://hfo63.cfo.in.th/CheckDataDtl.aspx?orgid=13977&amp;balance=%A7%BA%B4%D8%C5%3Cbr/%3E%A7%BA%CA%D1%C1%BE%D1%B9%B8%EC%A1%D1%B9&amp;month=4&amp;year=2020&amp;thetype=%A7%BA%CB%B9%E8%C7%C2%A7%D2%B9"/>
    <hyperlink ref="E1187" r:id="rId1180" display="http://hfo63.cfo.in.th/CheckDataDtl.aspx?orgid=14441&amp;balance=%A7%BA%B4%D8%C5%3Cbr/%3E%A7%BA%CA%D1%C1%BE%D1%B9%B8%EC%A1%D1%B9&amp;month=4&amp;year=2020&amp;thetype=%A7%BA%CB%B9%E8%C7%C2%A7%D2%B9"/>
    <hyperlink ref="E1188" r:id="rId1181" display="http://hfo63.cfo.in.th/CheckDataDtl.aspx?orgid=14441&amp;balance=%A7%BA%B4%D8%C5%3Cbr/%3E%A7%BA%CA%D1%C1%BE%D1%B9%B8%EC%A1%D1%B9&amp;month=4&amp;year=2020&amp;thetype=%A7%BA%CB%B9%E8%C7%C2%A7%D2%B9"/>
    <hyperlink ref="E1189" r:id="rId1182" display="http://hfo63.cfo.in.th/CheckDataDtl.aspx?orgid=14721&amp;balance=%A7%BA%B4%D8%C5%3Cbr/%3E%A7%BA%CA%D1%C1%BE%D1%B9%B8%EC%A1%D1%B9&amp;month=4&amp;year=2020&amp;thetype=%A7%BA%CB%B9%E8%C7%C2%A7%D2%B9"/>
    <hyperlink ref="E1190" r:id="rId1183" display="http://hfo63.cfo.in.th/CheckDataDtl.aspx?orgid=14721&amp;balance=%A7%BA%B4%D8%C5%3Cbr/%3E%A7%BA%CA%D1%C1%BE%D1%B9%B8%EC%A1%D1%B9&amp;month=4&amp;year=2020&amp;thetype=%A7%BA%CB%B9%E8%C7%C2%A7%D2%B9"/>
    <hyperlink ref="E1191" r:id="rId1184" display="http://hfo63.cfo.in.th/CheckDataDtl.aspx?orgid=14887&amp;balance=%A7%BA%B4%D8%C5%3Cbr/%3E%A7%BA%CA%D1%C1%BE%D1%B9%B8%EC%A1%D1%B9&amp;month=4&amp;year=2020&amp;thetype=%A7%BA%CB%B9%E8%C7%C2%A7%D2%B9"/>
    <hyperlink ref="E1192" r:id="rId1185" display="http://hfo63.cfo.in.th/CheckDataDtl.aspx?orgid=14887&amp;balance=%A7%BA%B4%D8%C5%3Cbr/%3E%A7%BA%CA%D1%C1%BE%D1%B9%B8%EC%A1%D1%B9&amp;month=4&amp;year=2020&amp;thetype=%A7%BA%CB%B9%E8%C7%C2%A7%D2%B9"/>
    <hyperlink ref="E1193" r:id="rId1186" display="http://hfo63.cfo.in.th/CheckDataDtl.aspx?orgid=14891&amp;balance=%A7%BA%B4%D8%C5%3Cbr/%3E%A7%BA%CA%D1%C1%BE%D1%B9%B8%EC%A1%D1%B9&amp;month=4&amp;year=2020&amp;thetype=%A7%BA%CB%B9%E8%C7%C2%A7%D2%B9"/>
    <hyperlink ref="E1194" r:id="rId1187" display="http://hfo63.cfo.in.th/CheckDataDtl.aspx?orgid=14891&amp;balance=%A7%BA%B4%D8%C5%3Cbr/%3E%A7%BA%CA%D1%C1%BE%D1%B9%B8%EC%A1%D1%B9&amp;month=4&amp;year=2020&amp;thetype=%A7%BA%CB%B9%E8%C7%C2%A7%D2%B9"/>
    <hyperlink ref="E1195" r:id="rId1188" display="http://hfo63.cfo.in.th/CheckDataDtl.aspx?orgid=21323&amp;balance=%A7%BA%B4%D8%C5%3Cbr/%3E%A7%BA%CA%D1%C1%BE%D1%B9%B8%EC%A1%D1%B9&amp;month=4&amp;year=2020&amp;thetype=%A7%BA%CB%B9%E8%C7%C2%A7%D2%B9"/>
    <hyperlink ref="E1196" r:id="rId1189" display="http://hfo63.cfo.in.th/CheckDataDtl.aspx?orgid=21323&amp;balance=%A7%BA%B4%D8%C5%3Cbr/%3E%A7%BA%CA%D1%C1%BE%D1%B9%B8%EC%A1%D1%B9&amp;month=4&amp;year=2020&amp;thetype=%A7%BA%CB%B9%E8%C7%C2%A7%D2%B9"/>
    <hyperlink ref="E1197" r:id="rId1190" display="http://hfo63.cfo.in.th/CheckDataDtl.aspx?orgid=23217&amp;balance=%A7%BA%B4%D8%C5%3Cbr/%3E%A7%BA%CA%D1%C1%BE%D1%B9%B8%EC%A1%D1%B9&amp;month=4&amp;year=2020&amp;thetype=%A7%BA%CB%B9%E8%C7%C2%A7%D2%B9"/>
    <hyperlink ref="E1198" r:id="rId1191" display="http://hfo63.cfo.in.th/CheckDataDtl.aspx?orgid=23217&amp;balance=%A7%BA%B4%D8%C5%3Cbr/%3E%A7%BA%CA%D1%C1%BE%D1%B9%B8%EC%A1%D1%B9&amp;month=4&amp;year=2020&amp;thetype=%A7%BA%CB%B9%E8%C7%C2%A7%D2%B9"/>
    <hyperlink ref="E1199" r:id="rId1192" display="http://hfo63.cfo.in.th/CheckDataDtl.aspx?orgid=23748&amp;balance=%A7%BA%B4%D8%C5%3Cbr/%3E%A7%BA%CA%D1%C1%BE%D1%B9%B8%EC%A1%D1%B9&amp;month=4&amp;year=2020&amp;thetype=%A7%BA%CB%B9%E8%C7%C2%A7%D2%B9"/>
    <hyperlink ref="E1200" r:id="rId1193" display="http://hfo63.cfo.in.th/CheckDataDtl.aspx?orgid=23748&amp;balance=%A7%BA%B4%D8%C5%3Cbr/%3E%A7%BA%CA%D1%C1%BE%D1%B9%B8%EC%A1%D1%B9&amp;month=4&amp;year=2020&amp;thetype=%A7%BA%CB%B9%E8%C7%C2%A7%D2%B9"/>
    <hyperlink ref="E1201" r:id="rId1194" display="http://hfo63.cfo.in.th/CheckDataDtl.aspx?orgid=23816&amp;balance=%A7%BA%B4%D8%C5%3Cbr/%3E%A7%BA%CA%D1%C1%BE%D1%B9%B8%EC%A1%D1%B9&amp;month=4&amp;year=2020&amp;thetype=%A7%BA%CB%B9%E8%C7%C2%A7%D2%B9"/>
    <hyperlink ref="E1202" r:id="rId1195" display="http://hfo63.cfo.in.th/CheckDataDtl.aspx?orgid=23816&amp;balance=%A7%BA%B4%D8%C5%3Cbr/%3E%A7%BA%CA%D1%C1%BE%D1%B9%B8%EC%A1%D1%B9&amp;month=4&amp;year=2020&amp;thetype=%A7%BA%CB%B9%E8%C7%C2%A7%D2%B9"/>
    <hyperlink ref="E1203" r:id="rId1196" display="http://hfo63.cfo.in.th/CheckDataDtl.aspx?orgid=41075&amp;balance=%A7%BA%B4%D8%C5%3Cbr/%3E%A7%BA%CA%D1%C1%BE%D1%B9%B8%EC%A1%D1%B9&amp;month=4&amp;year=2020&amp;thetype=%A7%BA%CB%B9%E8%C7%C2%A7%D2%B9"/>
    <hyperlink ref="E1204" r:id="rId1197" display="http://hfo63.cfo.in.th/CheckDataDtl.aspx?orgid=41075&amp;balance=%A7%BA%B4%D8%C5%3Cbr/%3E%A7%BA%CA%D1%C1%BE%D1%B9%B8%EC%A1%D1%B9&amp;month=4&amp;year=2020&amp;thetype=%A7%BA%CB%B9%E8%C7%C2%A7%D2%B9"/>
    <hyperlink ref="E1205" r:id="rId1198" display="http://hfo63.cfo.in.th/CheckDataDtl.aspx?orgid=00429&amp;balance=%A7%BA%B4%D8%C5%3Cbr/%3E%A7%BA%CA%D1%C1%BE%D1%B9%B8%EC%A1%D1%B9&amp;month=4&amp;year=2020&amp;thetype=%A7%BA%CB%B9%E8%C7%C2%A7%D2%B9"/>
    <hyperlink ref="E1206" r:id="rId1199" display="http://hfo63.cfo.in.th/CheckDataDtl.aspx?orgid=00429&amp;balance=%A7%BA%B4%D8%C5%3Cbr/%3E%A7%BA%CA%D1%C1%BE%D1%B9%B8%EC%A1%D1%B9&amp;month=4&amp;year=2020&amp;thetype=%A7%BA%CB%B9%E8%C7%C2%A7%D2%B9"/>
    <hyperlink ref="E1207" r:id="rId1200" display="http://hfo63.cfo.in.th/CheckDataDtl.aspx?orgid=00430&amp;balance=%A7%BA%B4%D8%C5%3Cbr/%3E%A7%BA%CA%D1%C1%BE%D1%B9%B8%EC%A1%D1%B9&amp;month=4&amp;year=2020&amp;thetype=%A7%BA%CB%B9%E8%C7%C2%A7%D2%B9"/>
    <hyperlink ref="E1208" r:id="rId1201" display="http://hfo63.cfo.in.th/CheckDataDtl.aspx?orgid=00430&amp;balance=%A7%BA%B4%D8%C5%3Cbr/%3E%A7%BA%CA%D1%C1%BE%D1%B9%B8%EC%A1%D1%B9&amp;month=4&amp;year=2020&amp;thetype=%A7%BA%CB%B9%E8%C7%C2%A7%D2%B9"/>
    <hyperlink ref="E1209" r:id="rId1202" display="http://hfo63.cfo.in.th/CheckDataDtl.aspx?orgid=00433&amp;balance=%A7%BA%B4%D8%C5%3Cbr/%3E%A7%BA%CA%D1%C1%BE%D1%B9%B8%EC%A1%D1%B9&amp;month=4&amp;year=2020&amp;thetype=%A7%BA%CB%B9%E8%C7%C2%A7%D2%B9"/>
    <hyperlink ref="E1210" r:id="rId1203" display="http://hfo63.cfo.in.th/CheckDataDtl.aspx?orgid=00433&amp;balance=%A7%BA%B4%D8%C5%3Cbr/%3E%A7%BA%CA%D1%C1%BE%D1%B9%B8%EC%A1%D1%B9&amp;month=4&amp;year=2020&amp;thetype=%A7%BA%CB%B9%E8%C7%C2%A7%D2%B9"/>
    <hyperlink ref="E1211" r:id="rId1204" display="http://hfo63.cfo.in.th/CheckDataDtl.aspx?orgid=00435&amp;balance=%A7%BA%B4%D8%C5%3Cbr/%3E%A7%BA%CA%D1%C1%BE%D1%B9%B8%EC%A1%D1%B9&amp;month=4&amp;year=2020&amp;thetype=%A7%BA%CB%B9%E8%C7%C2%A7%D2%B9"/>
    <hyperlink ref="E1212" r:id="rId1205" display="http://hfo63.cfo.in.th/CheckDataDtl.aspx?orgid=00435&amp;balance=%A7%BA%B4%D8%C5%3Cbr/%3E%A7%BA%CA%D1%C1%BE%D1%B9%B8%EC%A1%D1%B9&amp;month=4&amp;year=2020&amp;thetype=%A7%BA%CB%B9%E8%C7%C2%A7%D2%B9"/>
    <hyperlink ref="E1213" r:id="rId1206" display="http://hfo63.cfo.in.th/CheckDataDtl.aspx?orgid=00436&amp;balance=%A7%BA%B4%D8%C5%3Cbr/%3E%A7%BA%CA%D1%C1%BE%D1%B9%B8%EC%A1%D1%B9&amp;month=4&amp;year=2020&amp;thetype=%A7%BA%CB%B9%E8%C7%C2%A7%D2%B9"/>
    <hyperlink ref="E1214" r:id="rId1207" display="http://hfo63.cfo.in.th/CheckDataDtl.aspx?orgid=00436&amp;balance=%A7%BA%B4%D8%C5%3Cbr/%3E%A7%BA%CA%D1%C1%BE%D1%B9%B8%EC%A1%D1%B9&amp;month=4&amp;year=2020&amp;thetype=%A7%BA%CB%B9%E8%C7%C2%A7%D2%B9"/>
    <hyperlink ref="E1215" r:id="rId1208" display="http://hfo63.cfo.in.th/CheckDataDtl.aspx?orgid=00442&amp;balance=%A7%BA%B4%D8%C5%3Cbr/%3E%A7%BA%CA%D1%C1%BE%D1%B9%B8%EC%A1%D1%B9&amp;month=4&amp;year=2020&amp;thetype=%A7%BA%CB%B9%E8%C7%C2%A7%D2%B9"/>
    <hyperlink ref="E1216" r:id="rId1209" display="http://hfo63.cfo.in.th/CheckDataDtl.aspx?orgid=00442&amp;balance=%A7%BA%B4%D8%C5%3Cbr/%3E%A7%BA%CA%D1%C1%BE%D1%B9%B8%EC%A1%D1%B9&amp;month=4&amp;year=2020&amp;thetype=%A7%BA%CB%B9%E8%C7%C2%A7%D2%B9"/>
    <hyperlink ref="E1217" r:id="rId1210" display="http://hfo63.cfo.in.th/CheckDataDtl.aspx?orgid=00443&amp;balance=%A7%BA%B4%D8%C5%3Cbr/%3E%A7%BA%CA%D1%C1%BE%D1%B9%B8%EC%A1%D1%B9&amp;month=4&amp;year=2020&amp;thetype=%A7%BA%CB%B9%E8%C7%C2%A7%D2%B9"/>
    <hyperlink ref="E1218" r:id="rId1211" display="http://hfo63.cfo.in.th/CheckDataDtl.aspx?orgid=00443&amp;balance=%A7%BA%B4%D8%C5%3Cbr/%3E%A7%BA%CA%D1%C1%BE%D1%B9%B8%EC%A1%D1%B9&amp;month=4&amp;year=2020&amp;thetype=%A7%BA%CB%B9%E8%C7%C2%A7%D2%B9"/>
    <hyperlink ref="E1219" r:id="rId1212" display="http://hfo63.cfo.in.th/CheckDataDtl.aspx?orgid=00444&amp;balance=%A7%BA%B4%D8%C5%3Cbr/%3E%A7%BA%CA%D1%C1%BE%D1%B9%B8%EC%A1%D1%B9&amp;month=4&amp;year=2020&amp;thetype=%A7%BA%CB%B9%E8%C7%C2%A7%D2%B9"/>
    <hyperlink ref="E1220" r:id="rId1213" display="http://hfo63.cfo.in.th/CheckDataDtl.aspx?orgid=00444&amp;balance=%A7%BA%B4%D8%C5%3Cbr/%3E%A7%BA%CA%D1%C1%BE%D1%B9%B8%EC%A1%D1%B9&amp;month=4&amp;year=2020&amp;thetype=%A7%BA%CB%B9%E8%C7%C2%A7%D2%B9"/>
    <hyperlink ref="E1221" r:id="rId1214" display="http://hfo63.cfo.in.th/CheckDataDtl.aspx?orgid=04782&amp;balance=%A7%BA%B4%D8%C5%3Cbr/%3E%A7%BA%CA%D1%C1%BE%D1%B9%B8%EC%A1%D1%B9&amp;month=4&amp;year=2020&amp;thetype=%A7%BA%CB%B9%E8%C7%C2%A7%D2%B9"/>
    <hyperlink ref="E1222" r:id="rId1215" display="http://hfo63.cfo.in.th/CheckDataDtl.aspx?orgid=04782&amp;balance=%A7%BA%B4%D8%C5%3Cbr/%3E%A7%BA%CA%D1%C1%BE%D1%B9%B8%EC%A1%D1%B9&amp;month=4&amp;year=2020&amp;thetype=%A7%BA%CB%B9%E8%C7%C2%A7%D2%B9"/>
    <hyperlink ref="E1223" r:id="rId1216" display="http://hfo63.cfo.in.th/CheckDataDtl.aspx?orgid=04783&amp;balance=%A7%BA%B4%D8%C5%3Cbr/%3E%A7%BA%CA%D1%C1%BE%D1%B9%B8%EC%A1%D1%B9&amp;month=4&amp;year=2020&amp;thetype=%A7%BA%CB%B9%E8%C7%C2%A7%D2%B9"/>
    <hyperlink ref="E1224" r:id="rId1217" display="http://hfo63.cfo.in.th/CheckDataDtl.aspx?orgid=04783&amp;balance=%A7%BA%B4%D8%C5%3Cbr/%3E%A7%BA%CA%D1%C1%BE%D1%B9%B8%EC%A1%D1%B9&amp;month=4&amp;year=2020&amp;thetype=%A7%BA%CB%B9%E8%C7%C2%A7%D2%B9"/>
    <hyperlink ref="E1225" r:id="rId1218" display="http://hfo63.cfo.in.th/CheckDataDtl.aspx?orgid=04784&amp;balance=%A7%BA%B4%D8%C5%3Cbr/%3E%A7%BA%CA%D1%C1%BE%D1%B9%B8%EC%A1%D1%B9&amp;month=4&amp;year=2020&amp;thetype=%A7%BA%CB%B9%E8%C7%C2%A7%D2%B9"/>
    <hyperlink ref="E1226" r:id="rId1219" display="http://hfo63.cfo.in.th/CheckDataDtl.aspx?orgid=04784&amp;balance=%A7%BA%B4%D8%C5%3Cbr/%3E%A7%BA%CA%D1%C1%BE%D1%B9%B8%EC%A1%D1%B9&amp;month=4&amp;year=2020&amp;thetype=%A7%BA%CB%B9%E8%C7%C2%A7%D2%B9"/>
    <hyperlink ref="E1227" r:id="rId1220" display="http://hfo63.cfo.in.th/CheckDataDtl.aspx?orgid=04785&amp;balance=%A7%BA%B4%D8%C5%3Cbr/%3E%A7%BA%CA%D1%C1%BE%D1%B9%B8%EC%A1%D1%B9&amp;month=4&amp;year=2020&amp;thetype=%A7%BA%CB%B9%E8%C7%C2%A7%D2%B9"/>
    <hyperlink ref="E1228" r:id="rId1221" display="http://hfo63.cfo.in.th/CheckDataDtl.aspx?orgid=04785&amp;balance=%A7%BA%B4%D8%C5%3Cbr/%3E%A7%BA%CA%D1%C1%BE%D1%B9%B8%EC%A1%D1%B9&amp;month=4&amp;year=2020&amp;thetype=%A7%BA%CB%B9%E8%C7%C2%A7%D2%B9"/>
    <hyperlink ref="E1229" r:id="rId1222" display="http://hfo63.cfo.in.th/CheckDataDtl.aspx?orgid=04786&amp;balance=%A7%BA%B4%D8%C5%3Cbr/%3E%A7%BA%CA%D1%C1%BE%D1%B9%B8%EC%A1%D1%B9&amp;month=4&amp;year=2020&amp;thetype=%A7%BA%CB%B9%E8%C7%C2%A7%D2%B9"/>
    <hyperlink ref="E1230" r:id="rId1223" display="http://hfo63.cfo.in.th/CheckDataDtl.aspx?orgid=04786&amp;balance=%A7%BA%B4%D8%C5%3Cbr/%3E%A7%BA%CA%D1%C1%BE%D1%B9%B8%EC%A1%D1%B9&amp;month=4&amp;year=2020&amp;thetype=%A7%BA%CB%B9%E8%C7%C2%A7%D2%B9"/>
    <hyperlink ref="E1231" r:id="rId1224" display="http://hfo63.cfo.in.th/CheckDataDtl.aspx?orgid=04787&amp;balance=%A7%BA%B4%D8%C5%3Cbr/%3E%A7%BA%CA%D1%C1%BE%D1%B9%B8%EC%A1%D1%B9&amp;month=4&amp;year=2020&amp;thetype=%A7%BA%CB%B9%E8%C7%C2%A7%D2%B9"/>
    <hyperlink ref="E1232" r:id="rId1225" display="http://hfo63.cfo.in.th/CheckDataDtl.aspx?orgid=04787&amp;balance=%A7%BA%B4%D8%C5%3Cbr/%3E%A7%BA%CA%D1%C1%BE%D1%B9%B8%EC%A1%D1%B9&amp;month=4&amp;year=2020&amp;thetype=%A7%BA%CB%B9%E8%C7%C2%A7%D2%B9"/>
    <hyperlink ref="E1233" r:id="rId1226" display="http://hfo63.cfo.in.th/CheckDataDtl.aspx?orgid=04788&amp;balance=%A7%BA%B4%D8%C5%3Cbr/%3E%A7%BA%CA%D1%C1%BE%D1%B9%B8%EC%A1%D1%B9&amp;month=4&amp;year=2020&amp;thetype=%A7%BA%CB%B9%E8%C7%C2%A7%D2%B9"/>
    <hyperlink ref="E1234" r:id="rId1227" display="http://hfo63.cfo.in.th/CheckDataDtl.aspx?orgid=04788&amp;balance=%A7%BA%B4%D8%C5%3Cbr/%3E%A7%BA%CA%D1%C1%BE%D1%B9%B8%EC%A1%D1%B9&amp;month=4&amp;year=2020&amp;thetype=%A7%BA%CB%B9%E8%C7%C2%A7%D2%B9"/>
    <hyperlink ref="E1235" r:id="rId1228" display="http://hfo63.cfo.in.th/CheckDataDtl.aspx?orgid=04789&amp;balance=%A7%BA%B4%D8%C5%3Cbr/%3E%A7%BA%CA%D1%C1%BE%D1%B9%B8%EC%A1%D1%B9&amp;month=4&amp;year=2020&amp;thetype=%A7%BA%CB%B9%E8%C7%C2%A7%D2%B9"/>
    <hyperlink ref="E1236" r:id="rId1229" display="http://hfo63.cfo.in.th/CheckDataDtl.aspx?orgid=04789&amp;balance=%A7%BA%B4%D8%C5%3Cbr/%3E%A7%BA%CA%D1%C1%BE%D1%B9%B8%EC%A1%D1%B9&amp;month=4&amp;year=2020&amp;thetype=%A7%BA%CB%B9%E8%C7%C2%A7%D2%B9"/>
    <hyperlink ref="E1237" r:id="rId1230" display="http://hfo63.cfo.in.th/CheckDataDtl.aspx?orgid=04790&amp;balance=%A7%BA%B4%D8%C5%3Cbr/%3E%A7%BA%CA%D1%C1%BE%D1%B9%B8%EC%A1%D1%B9&amp;month=4&amp;year=2020&amp;thetype=%A7%BA%CB%B9%E8%C7%C2%A7%D2%B9"/>
    <hyperlink ref="E1238" r:id="rId1231" display="http://hfo63.cfo.in.th/CheckDataDtl.aspx?orgid=04790&amp;balance=%A7%BA%B4%D8%C5%3Cbr/%3E%A7%BA%CA%D1%C1%BE%D1%B9%B8%EC%A1%D1%B9&amp;month=4&amp;year=2020&amp;thetype=%A7%BA%CB%B9%E8%C7%C2%A7%D2%B9"/>
    <hyperlink ref="E1239" r:id="rId1232" display="http://hfo63.cfo.in.th/CheckDataDtl.aspx?orgid=04791&amp;balance=%A7%BA%B4%D8%C5%3Cbr/%3E%A7%BA%CA%D1%C1%BE%D1%B9%B8%EC%A1%D1%B9&amp;month=4&amp;year=2020&amp;thetype=%A7%BA%CB%B9%E8%C7%C2%A7%D2%B9"/>
    <hyperlink ref="E1240" r:id="rId1233" display="http://hfo63.cfo.in.th/CheckDataDtl.aspx?orgid=04791&amp;balance=%A7%BA%B4%D8%C5%3Cbr/%3E%A7%BA%CA%D1%C1%BE%D1%B9%B8%EC%A1%D1%B9&amp;month=4&amp;year=2020&amp;thetype=%A7%BA%CB%B9%E8%C7%C2%A7%D2%B9"/>
    <hyperlink ref="E1241" r:id="rId1234" display="http://hfo63.cfo.in.th/CheckDataDtl.aspx?orgid=04792&amp;balance=%A7%BA%B4%D8%C5%3Cbr/%3E%A7%BA%CA%D1%C1%BE%D1%B9%B8%EC%A1%D1%B9&amp;month=4&amp;year=2020&amp;thetype=%A7%BA%CB%B9%E8%C7%C2%A7%D2%B9"/>
    <hyperlink ref="E1242" r:id="rId1235" display="http://hfo63.cfo.in.th/CheckDataDtl.aspx?orgid=04792&amp;balance=%A7%BA%B4%D8%C5%3Cbr/%3E%A7%BA%CA%D1%C1%BE%D1%B9%B8%EC%A1%D1%B9&amp;month=4&amp;year=2020&amp;thetype=%A7%BA%CB%B9%E8%C7%C2%A7%D2%B9"/>
    <hyperlink ref="E1243" r:id="rId1236" display="http://hfo63.cfo.in.th/CheckDataDtl.aspx?orgid=04793&amp;balance=%A7%BA%B4%D8%C5%3Cbr/%3E%A7%BA%CA%D1%C1%BE%D1%B9%B8%EC%A1%D1%B9&amp;month=4&amp;year=2020&amp;thetype=%A7%BA%CB%B9%E8%C7%C2%A7%D2%B9"/>
    <hyperlink ref="E1244" r:id="rId1237" display="http://hfo63.cfo.in.th/CheckDataDtl.aspx?orgid=04793&amp;balance=%A7%BA%B4%D8%C5%3Cbr/%3E%A7%BA%CA%D1%C1%BE%D1%B9%B8%EC%A1%D1%B9&amp;month=4&amp;year=2020&amp;thetype=%A7%BA%CB%B9%E8%C7%C2%A7%D2%B9"/>
    <hyperlink ref="E1245" r:id="rId1238" display="http://hfo63.cfo.in.th/CheckDataDtl.aspx?orgid=04794&amp;balance=%A7%BA%B4%D8%C5%3Cbr/%3E%A7%BA%CA%D1%C1%BE%D1%B9%B8%EC%A1%D1%B9&amp;month=4&amp;year=2020&amp;thetype=%A7%BA%CB%B9%E8%C7%C2%A7%D2%B9"/>
    <hyperlink ref="E1246" r:id="rId1239" display="http://hfo63.cfo.in.th/CheckDataDtl.aspx?orgid=04794&amp;balance=%A7%BA%B4%D8%C5%3Cbr/%3E%A7%BA%CA%D1%C1%BE%D1%B9%B8%EC%A1%D1%B9&amp;month=4&amp;year=2020&amp;thetype=%A7%BA%CB%B9%E8%C7%C2%A7%D2%B9"/>
    <hyperlink ref="E1247" r:id="rId1240" display="http://hfo63.cfo.in.th/CheckDataDtl.aspx?orgid=04795&amp;balance=%A7%BA%B4%D8%C5%3Cbr/%3E%A7%BA%CA%D1%C1%BE%D1%B9%B8%EC%A1%D1%B9&amp;month=4&amp;year=2020&amp;thetype=%A7%BA%CB%B9%E8%C7%C2%A7%D2%B9"/>
    <hyperlink ref="E1248" r:id="rId1241" display="http://hfo63.cfo.in.th/CheckDataDtl.aspx?orgid=04795&amp;balance=%A7%BA%B4%D8%C5%3Cbr/%3E%A7%BA%CA%D1%C1%BE%D1%B9%B8%EC%A1%D1%B9&amp;month=4&amp;year=2020&amp;thetype=%A7%BA%CB%B9%E8%C7%C2%A7%D2%B9"/>
    <hyperlink ref="E1249" r:id="rId1242" display="http://hfo63.cfo.in.th/CheckDataDtl.aspx?orgid=04796&amp;balance=%A7%BA%B4%D8%C5%3Cbr/%3E%A7%BA%CA%D1%C1%BE%D1%B9%B8%EC%A1%D1%B9&amp;month=4&amp;year=2020&amp;thetype=%A7%BA%CB%B9%E8%C7%C2%A7%D2%B9"/>
    <hyperlink ref="E1250" r:id="rId1243" display="http://hfo63.cfo.in.th/CheckDataDtl.aspx?orgid=04796&amp;balance=%A7%BA%B4%D8%C5%3Cbr/%3E%A7%BA%CA%D1%C1%BE%D1%B9%B8%EC%A1%D1%B9&amp;month=4&amp;year=2020&amp;thetype=%A7%BA%CB%B9%E8%C7%C2%A7%D2%B9"/>
    <hyperlink ref="E1251" r:id="rId1244" display="http://hfo63.cfo.in.th/CheckDataDtl.aspx?orgid=04797&amp;balance=%A7%BA%B4%D8%C5%3Cbr/%3E%A7%BA%CA%D1%C1%BE%D1%B9%B8%EC%A1%D1%B9&amp;month=4&amp;year=2020&amp;thetype=%A7%BA%CB%B9%E8%C7%C2%A7%D2%B9"/>
    <hyperlink ref="E1252" r:id="rId1245" display="http://hfo63.cfo.in.th/CheckDataDtl.aspx?orgid=04797&amp;balance=%A7%BA%B4%D8%C5%3Cbr/%3E%A7%BA%CA%D1%C1%BE%D1%B9%B8%EC%A1%D1%B9&amp;month=4&amp;year=2020&amp;thetype=%A7%BA%CB%B9%E8%C7%C2%A7%D2%B9"/>
    <hyperlink ref="E1253" r:id="rId1246" display="http://hfo63.cfo.in.th/CheckDataDtl.aspx?orgid=04798&amp;balance=%A7%BA%B4%D8%C5%3Cbr/%3E%A7%BA%CA%D1%C1%BE%D1%B9%B8%EC%A1%D1%B9&amp;month=4&amp;year=2020&amp;thetype=%A7%BA%CB%B9%E8%C7%C2%A7%D2%B9"/>
    <hyperlink ref="E1254" r:id="rId1247" display="http://hfo63.cfo.in.th/CheckDataDtl.aspx?orgid=04798&amp;balance=%A7%BA%B4%D8%C5%3Cbr/%3E%A7%BA%CA%D1%C1%BE%D1%B9%B8%EC%A1%D1%B9&amp;month=4&amp;year=2020&amp;thetype=%A7%BA%CB%B9%E8%C7%C2%A7%D2%B9"/>
    <hyperlink ref="E1255" r:id="rId1248" display="http://hfo63.cfo.in.th/CheckDataDtl.aspx?orgid=04799&amp;balance=%A7%BA%B4%D8%C5%3Cbr/%3E%A7%BA%CA%D1%C1%BE%D1%B9%B8%EC%A1%D1%B9&amp;month=4&amp;year=2020&amp;thetype=%A7%BA%CB%B9%E8%C7%C2%A7%D2%B9"/>
    <hyperlink ref="E1256" r:id="rId1249" display="http://hfo63.cfo.in.th/CheckDataDtl.aspx?orgid=04799&amp;balance=%A7%BA%B4%D8%C5%3Cbr/%3E%A7%BA%CA%D1%C1%BE%D1%B9%B8%EC%A1%D1%B9&amp;month=4&amp;year=2020&amp;thetype=%A7%BA%CB%B9%E8%C7%C2%A7%D2%B9"/>
    <hyperlink ref="E1257" r:id="rId1250" display="http://hfo63.cfo.in.th/CheckDataDtl.aspx?orgid=04800&amp;balance=%A7%BA%B4%D8%C5%3Cbr/%3E%A7%BA%CA%D1%C1%BE%D1%B9%B8%EC%A1%D1%B9&amp;month=4&amp;year=2020&amp;thetype=%A7%BA%CB%B9%E8%C7%C2%A7%D2%B9"/>
    <hyperlink ref="E1258" r:id="rId1251" display="http://hfo63.cfo.in.th/CheckDataDtl.aspx?orgid=04800&amp;balance=%A7%BA%B4%D8%C5%3Cbr/%3E%A7%BA%CA%D1%C1%BE%D1%B9%B8%EC%A1%D1%B9&amp;month=4&amp;year=2020&amp;thetype=%A7%BA%CB%B9%E8%C7%C2%A7%D2%B9"/>
    <hyperlink ref="E1259" r:id="rId1252" display="http://hfo63.cfo.in.th/CheckDataDtl.aspx?orgid=04801&amp;balance=%A7%BA%B4%D8%C5%3Cbr/%3E%A7%BA%CA%D1%C1%BE%D1%B9%B8%EC%A1%D1%B9&amp;month=4&amp;year=2020&amp;thetype=%A7%BA%CB%B9%E8%C7%C2%A7%D2%B9"/>
    <hyperlink ref="E1260" r:id="rId1253" display="http://hfo63.cfo.in.th/CheckDataDtl.aspx?orgid=04801&amp;balance=%A7%BA%B4%D8%C5%3Cbr/%3E%A7%BA%CA%D1%C1%BE%D1%B9%B8%EC%A1%D1%B9&amp;month=4&amp;year=2020&amp;thetype=%A7%BA%CB%B9%E8%C7%C2%A7%D2%B9"/>
    <hyperlink ref="E1261" r:id="rId1254" display="http://hfo63.cfo.in.th/CheckDataDtl.aspx?orgid=04802&amp;balance=%A7%BA%B4%D8%C5%3Cbr/%3E%A7%BA%CA%D1%C1%BE%D1%B9%B8%EC%A1%D1%B9&amp;month=4&amp;year=2020&amp;thetype=%A7%BA%CB%B9%E8%C7%C2%A7%D2%B9"/>
    <hyperlink ref="E1262" r:id="rId1255" display="http://hfo63.cfo.in.th/CheckDataDtl.aspx?orgid=04802&amp;balance=%A7%BA%B4%D8%C5%3Cbr/%3E%A7%BA%CA%D1%C1%BE%D1%B9%B8%EC%A1%D1%B9&amp;month=4&amp;year=2020&amp;thetype=%A7%BA%CB%B9%E8%C7%C2%A7%D2%B9"/>
    <hyperlink ref="E1263" r:id="rId1256" display="http://hfo63.cfo.in.th/CheckDataDtl.aspx?orgid=04803&amp;balance=%A7%BA%B4%D8%C5%3Cbr/%3E%A7%BA%CA%D1%C1%BE%D1%B9%B8%EC%A1%D1%B9&amp;month=4&amp;year=2020&amp;thetype=%A7%BA%CB%B9%E8%C7%C2%A7%D2%B9"/>
    <hyperlink ref="E1264" r:id="rId1257" display="http://hfo63.cfo.in.th/CheckDataDtl.aspx?orgid=04803&amp;balance=%A7%BA%B4%D8%C5%3Cbr/%3E%A7%BA%CA%D1%C1%BE%D1%B9%B8%EC%A1%D1%B9&amp;month=4&amp;year=2020&amp;thetype=%A7%BA%CB%B9%E8%C7%C2%A7%D2%B9"/>
    <hyperlink ref="E1265" r:id="rId1258" display="http://hfo63.cfo.in.th/CheckDataDtl.aspx?orgid=04804&amp;balance=%A7%BA%B4%D8%C5%3Cbr/%3E%A7%BA%E4%C1%E8%CA%D1%C1%BE%D1%B9%B8%EC%A1%D1%B9&amp;month=4&amp;year=2020&amp;thetype=%A7%BA%CB%B9%E8%C7%C2%A7%D2%B9"/>
    <hyperlink ref="E1266" r:id="rId1259" display="http://hfo63.cfo.in.th/CheckDataDtl.aspx?orgid=04804&amp;balance=%A7%BA%B4%D8%C5%3Cbr/%3E%A7%BA%E4%C1%E8%CA%D1%C1%BE%D1%B9%B8%EC%A1%D1%B9&amp;month=4&amp;year=2020&amp;thetype=%A7%BA%CB%B9%E8%C7%C2%A7%D2%B9"/>
    <hyperlink ref="E1267" r:id="rId1260" display="http://hfo63.cfo.in.th/CheckDataDtl.aspx?orgid=04805&amp;balance=%A7%BA%B4%D8%C5%3Cbr/%3E%A7%BA%CA%D1%C1%BE%D1%B9%B8%EC%A1%D1%B9&amp;month=4&amp;year=2020&amp;thetype=%A7%BA%CB%B9%E8%C7%C2%A7%D2%B9"/>
    <hyperlink ref="E1268" r:id="rId1261" display="http://hfo63.cfo.in.th/CheckDataDtl.aspx?orgid=04805&amp;balance=%A7%BA%B4%D8%C5%3Cbr/%3E%A7%BA%CA%D1%C1%BE%D1%B9%B8%EC%A1%D1%B9&amp;month=4&amp;year=2020&amp;thetype=%A7%BA%CB%B9%E8%C7%C2%A7%D2%B9"/>
    <hyperlink ref="E1269" r:id="rId1262" display="http://hfo63.cfo.in.th/CheckDataDtl.aspx?orgid=04806&amp;balance=%A7%BA%B4%D8%C5%3Cbr/%3E%A7%BA%E4%C1%E8%CA%D1%C1%BE%D1%B9%B8%EC%A1%D1%B9&amp;month=4&amp;year=2020&amp;thetype=%A7%BA%CB%B9%E8%C7%C2%A7%D2%B9"/>
    <hyperlink ref="E1270" r:id="rId1263" display="http://hfo63.cfo.in.th/CheckDataDtl.aspx?orgid=04806&amp;balance=%A7%BA%B4%D8%C5%3Cbr/%3E%A7%BA%E4%C1%E8%CA%D1%C1%BE%D1%B9%B8%EC%A1%D1%B9&amp;month=4&amp;year=2020&amp;thetype=%A7%BA%CB%B9%E8%C7%C2%A7%D2%B9"/>
    <hyperlink ref="E1271" r:id="rId1264" display="http://hfo63.cfo.in.th/CheckDataDtl.aspx?orgid=04807&amp;balance=%A7%BA%B4%D8%C5%3Cbr/%3E%A7%BA%CA%D1%C1%BE%D1%B9%B8%EC%A1%D1%B9&amp;month=4&amp;year=2020&amp;thetype=%A7%BA%CB%B9%E8%C7%C2%A7%D2%B9"/>
    <hyperlink ref="E1272" r:id="rId1265" display="http://hfo63.cfo.in.th/CheckDataDtl.aspx?orgid=04807&amp;balance=%A7%BA%B4%D8%C5%3Cbr/%3E%A7%BA%CA%D1%C1%BE%D1%B9%B8%EC%A1%D1%B9&amp;month=4&amp;year=2020&amp;thetype=%A7%BA%CB%B9%E8%C7%C2%A7%D2%B9"/>
    <hyperlink ref="E1273" r:id="rId1266" display="http://hfo63.cfo.in.th/CheckDataDtl.aspx?orgid=04808&amp;balance=%A7%BA%B4%D8%C5%3Cbr/%3E%A7%BA%CA%D1%C1%BE%D1%B9%B8%EC%A1%D1%B9&amp;month=4&amp;year=2020&amp;thetype=%A7%BA%CB%B9%E8%C7%C2%A7%D2%B9"/>
    <hyperlink ref="E1274" r:id="rId1267" display="http://hfo63.cfo.in.th/CheckDataDtl.aspx?orgid=04808&amp;balance=%A7%BA%B4%D8%C5%3Cbr/%3E%A7%BA%CA%D1%C1%BE%D1%B9%B8%EC%A1%D1%B9&amp;month=4&amp;year=2020&amp;thetype=%A7%BA%CB%B9%E8%C7%C2%A7%D2%B9"/>
    <hyperlink ref="E1275" r:id="rId1268" display="http://hfo63.cfo.in.th/CheckDataDtl.aspx?orgid=04828&amp;balance=%A7%BA%B4%D8%C5%3Cbr/%3E%A7%BA%CA%D1%C1%BE%D1%B9%B8%EC%A1%D1%B9&amp;month=4&amp;year=2020&amp;thetype=%A7%BA%CB%B9%E8%C7%C2%A7%D2%B9"/>
    <hyperlink ref="E1276" r:id="rId1269" display="http://hfo63.cfo.in.th/CheckDataDtl.aspx?orgid=04828&amp;balance=%A7%BA%B4%D8%C5%3Cbr/%3E%A7%BA%CA%D1%C1%BE%D1%B9%B8%EC%A1%D1%B9&amp;month=4&amp;year=2020&amp;thetype=%A7%BA%CB%B9%E8%C7%C2%A7%D2%B9"/>
    <hyperlink ref="E1277" r:id="rId1270" display="http://hfo63.cfo.in.th/CheckDataDtl.aspx?orgid=04829&amp;balance=%A7%BA%B4%D8%C5%3Cbr/%3E%A7%BA%CA%D1%C1%BE%D1%B9%B8%EC%A1%D1%B9&amp;month=4&amp;year=2020&amp;thetype=%A7%BA%CB%B9%E8%C7%C2%A7%D2%B9"/>
    <hyperlink ref="E1278" r:id="rId1271" display="http://hfo63.cfo.in.th/CheckDataDtl.aspx?orgid=04829&amp;balance=%A7%BA%B4%D8%C5%3Cbr/%3E%A7%BA%CA%D1%C1%BE%D1%B9%B8%EC%A1%D1%B9&amp;month=4&amp;year=2020&amp;thetype=%A7%BA%CB%B9%E8%C7%C2%A7%D2%B9"/>
    <hyperlink ref="E1279" r:id="rId1272" display="http://hfo63.cfo.in.th/CheckDataDtl.aspx?orgid=04830&amp;balance=%A7%BA%B4%D8%C5%3Cbr/%3E%A7%BA%CA%D1%C1%BE%D1%B9%B8%EC%A1%D1%B9&amp;month=4&amp;year=2020&amp;thetype=%A7%BA%CB%B9%E8%C7%C2%A7%D2%B9"/>
    <hyperlink ref="E1280" r:id="rId1273" display="http://hfo63.cfo.in.th/CheckDataDtl.aspx?orgid=04830&amp;balance=%A7%BA%B4%D8%C5%3Cbr/%3E%A7%BA%CA%D1%C1%BE%D1%B9%B8%EC%A1%D1%B9&amp;month=4&amp;year=2020&amp;thetype=%A7%BA%CB%B9%E8%C7%C2%A7%D2%B9"/>
    <hyperlink ref="E1281" r:id="rId1274" display="http://hfo63.cfo.in.th/CheckDataDtl.aspx?orgid=04831&amp;balance=%A7%BA%B4%D8%C5%3Cbr/%3E%A7%BA%CA%D1%C1%BE%D1%B9%B8%EC%A1%D1%B9&amp;month=4&amp;year=2020&amp;thetype=%A7%BA%CB%B9%E8%C7%C2%A7%D2%B9"/>
    <hyperlink ref="E1282" r:id="rId1275" display="http://hfo63.cfo.in.th/CheckDataDtl.aspx?orgid=04831&amp;balance=%A7%BA%B4%D8%C5%3Cbr/%3E%A7%BA%CA%D1%C1%BE%D1%B9%B8%EC%A1%D1%B9&amp;month=4&amp;year=2020&amp;thetype=%A7%BA%CB%B9%E8%C7%C2%A7%D2%B9"/>
    <hyperlink ref="E1283" r:id="rId1276" display="http://hfo63.cfo.in.th/CheckDataDtl.aspx?orgid=04832&amp;balance=%A7%BA%B4%D8%C5%3Cbr/%3E%A7%BA%CA%D1%C1%BE%D1%B9%B8%EC%A1%D1%B9&amp;month=4&amp;year=2020&amp;thetype=%A7%BA%CB%B9%E8%C7%C2%A7%D2%B9"/>
    <hyperlink ref="E1284" r:id="rId1277" display="http://hfo63.cfo.in.th/CheckDataDtl.aspx?orgid=04832&amp;balance=%A7%BA%B4%D8%C5%3Cbr/%3E%A7%BA%CA%D1%C1%BE%D1%B9%B8%EC%A1%D1%B9&amp;month=4&amp;year=2020&amp;thetype=%A7%BA%CB%B9%E8%C7%C2%A7%D2%B9"/>
    <hyperlink ref="E1285" r:id="rId1278" display="http://hfo63.cfo.in.th/CheckDataDtl.aspx?orgid=04833&amp;balance=%A7%BA%B4%D8%C5%3Cbr/%3E%A7%BA%CA%D1%C1%BE%D1%B9%B8%EC%A1%D1%B9&amp;month=4&amp;year=2020&amp;thetype=%A7%BA%CB%B9%E8%C7%C2%A7%D2%B9"/>
    <hyperlink ref="E1286" r:id="rId1279" display="http://hfo63.cfo.in.th/CheckDataDtl.aspx?orgid=04833&amp;balance=%A7%BA%B4%D8%C5%3Cbr/%3E%A7%BA%CA%D1%C1%BE%D1%B9%B8%EC%A1%D1%B9&amp;month=4&amp;year=2020&amp;thetype=%A7%BA%CB%B9%E8%C7%C2%A7%D2%B9"/>
    <hyperlink ref="E1287" r:id="rId1280" display="http://hfo63.cfo.in.th/CheckDataDtl.aspx?orgid=04834&amp;balance=%A7%BA%B4%D8%C5%3Cbr/%3E%A7%BA%CA%D1%C1%BE%D1%B9%B8%EC%A1%D1%B9&amp;month=4&amp;year=2020&amp;thetype=%A7%BA%CB%B9%E8%C7%C2%A7%D2%B9"/>
    <hyperlink ref="E1288" r:id="rId1281" display="http://hfo63.cfo.in.th/CheckDataDtl.aspx?orgid=04834&amp;balance=%A7%BA%B4%D8%C5%3Cbr/%3E%A7%BA%CA%D1%C1%BE%D1%B9%B8%EC%A1%D1%B9&amp;month=4&amp;year=2020&amp;thetype=%A7%BA%CB%B9%E8%C7%C2%A7%D2%B9"/>
    <hyperlink ref="E1289" r:id="rId1282" display="http://hfo63.cfo.in.th/CheckDataDtl.aspx?orgid=04835&amp;balance=%A7%BA%B4%D8%C5%3Cbr/%3E%A7%BA%CA%D1%C1%BE%D1%B9%B8%EC%A1%D1%B9&amp;month=4&amp;year=2020&amp;thetype=%A7%BA%CB%B9%E8%C7%C2%A7%D2%B9"/>
    <hyperlink ref="E1290" r:id="rId1283" display="http://hfo63.cfo.in.th/CheckDataDtl.aspx?orgid=04835&amp;balance=%A7%BA%B4%D8%C5%3Cbr/%3E%A7%BA%CA%D1%C1%BE%D1%B9%B8%EC%A1%D1%B9&amp;month=4&amp;year=2020&amp;thetype=%A7%BA%CB%B9%E8%C7%C2%A7%D2%B9"/>
    <hyperlink ref="E1291" r:id="rId1284" display="http://hfo63.cfo.in.th/CheckDataDtl.aspx?orgid=04836&amp;balance=%A7%BA%B4%D8%C5%3Cbr/%3E%A7%BA%CA%D1%C1%BE%D1%B9%B8%EC%A1%D1%B9&amp;month=4&amp;year=2020&amp;thetype=%A7%BA%CB%B9%E8%C7%C2%A7%D2%B9"/>
    <hyperlink ref="E1292" r:id="rId1285" display="http://hfo63.cfo.in.th/CheckDataDtl.aspx?orgid=04836&amp;balance=%A7%BA%B4%D8%C5%3Cbr/%3E%A7%BA%CA%D1%C1%BE%D1%B9%B8%EC%A1%D1%B9&amp;month=4&amp;year=2020&amp;thetype=%A7%BA%CB%B9%E8%C7%C2%A7%D2%B9"/>
    <hyperlink ref="E1293" r:id="rId1286" display="http://hfo63.cfo.in.th/CheckDataDtl.aspx?orgid=04837&amp;balance=%A7%BA%B4%D8%C5%3Cbr/%3E%A7%BA%CA%D1%C1%BE%D1%B9%B8%EC%A1%D1%B9&amp;month=4&amp;year=2020&amp;thetype=%A7%BA%CB%B9%E8%C7%C2%A7%D2%B9"/>
    <hyperlink ref="E1294" r:id="rId1287" display="http://hfo63.cfo.in.th/CheckDataDtl.aspx?orgid=04837&amp;balance=%A7%BA%B4%D8%C5%3Cbr/%3E%A7%BA%CA%D1%C1%BE%D1%B9%B8%EC%A1%D1%B9&amp;month=4&amp;year=2020&amp;thetype=%A7%BA%CB%B9%E8%C7%C2%A7%D2%B9"/>
    <hyperlink ref="E1295" r:id="rId1288" display="http://hfo63.cfo.in.th/CheckDataDtl.aspx?orgid=04838&amp;balance=%A7%BA%B4%D8%C5%3Cbr/%3E%A7%BA%CA%D1%C1%BE%D1%B9%B8%EC%A1%D1%B9&amp;month=4&amp;year=2020&amp;thetype=%A7%BA%CB%B9%E8%C7%C2%A7%D2%B9"/>
    <hyperlink ref="E1296" r:id="rId1289" display="http://hfo63.cfo.in.th/CheckDataDtl.aspx?orgid=04838&amp;balance=%A7%BA%B4%D8%C5%3Cbr/%3E%A7%BA%CA%D1%C1%BE%D1%B9%B8%EC%A1%D1%B9&amp;month=4&amp;year=2020&amp;thetype=%A7%BA%CB%B9%E8%C7%C2%A7%D2%B9"/>
    <hyperlink ref="E1297" r:id="rId1290" display="http://hfo63.cfo.in.th/CheckDataDtl.aspx?orgid=04839&amp;balance=%A7%BA%B4%D8%C5%3Cbr/%3E%A7%BA%CA%D1%C1%BE%D1%B9%B8%EC%A1%D1%B9&amp;month=4&amp;year=2020&amp;thetype=%A7%BA%CB%B9%E8%C7%C2%A7%D2%B9"/>
    <hyperlink ref="E1298" r:id="rId1291" display="http://hfo63.cfo.in.th/CheckDataDtl.aspx?orgid=04839&amp;balance=%A7%BA%B4%D8%C5%3Cbr/%3E%A7%BA%CA%D1%C1%BE%D1%B9%B8%EC%A1%D1%B9&amp;month=4&amp;year=2020&amp;thetype=%A7%BA%CB%B9%E8%C7%C2%A7%D2%B9"/>
    <hyperlink ref="E1299" r:id="rId1292" display="http://hfo63.cfo.in.th/CheckDataDtl.aspx?orgid=04840&amp;balance=%A7%BA%B4%D8%C5%3Cbr/%3E%A7%BA%CA%D1%C1%BE%D1%B9%B8%EC%A1%D1%B9&amp;month=4&amp;year=2020&amp;thetype=%A7%BA%CB%B9%E8%C7%C2%A7%D2%B9"/>
    <hyperlink ref="E1300" r:id="rId1293" display="http://hfo63.cfo.in.th/CheckDataDtl.aspx?orgid=04840&amp;balance=%A7%BA%B4%D8%C5%3Cbr/%3E%A7%BA%CA%D1%C1%BE%D1%B9%B8%EC%A1%D1%B9&amp;month=4&amp;year=2020&amp;thetype=%A7%BA%CB%B9%E8%C7%C2%A7%D2%B9"/>
    <hyperlink ref="E1301" r:id="rId1294" display="http://hfo63.cfo.in.th/CheckDataDtl.aspx?orgid=04841&amp;balance=%A7%BA%B4%D8%C5%3Cbr/%3E%A7%BA%CA%D1%C1%BE%D1%B9%B8%EC%A1%D1%B9&amp;month=4&amp;year=2020&amp;thetype=%A7%BA%CB%B9%E8%C7%C2%A7%D2%B9"/>
    <hyperlink ref="E1302" r:id="rId1295" display="http://hfo63.cfo.in.th/CheckDataDtl.aspx?orgid=04841&amp;balance=%A7%BA%B4%D8%C5%3Cbr/%3E%A7%BA%CA%D1%C1%BE%D1%B9%B8%EC%A1%D1%B9&amp;month=4&amp;year=2020&amp;thetype=%A7%BA%CB%B9%E8%C7%C2%A7%D2%B9"/>
    <hyperlink ref="E1303" r:id="rId1296" display="http://hfo63.cfo.in.th/CheckDataDtl.aspx?orgid=04842&amp;balance=%A7%BA%B4%D8%C5%3Cbr/%3E%A7%BA%CA%D1%C1%BE%D1%B9%B8%EC%A1%D1%B9&amp;month=4&amp;year=2020&amp;thetype=%A7%BA%CB%B9%E8%C7%C2%A7%D2%B9"/>
    <hyperlink ref="E1304" r:id="rId1297" display="http://hfo63.cfo.in.th/CheckDataDtl.aspx?orgid=04842&amp;balance=%A7%BA%B4%D8%C5%3Cbr/%3E%A7%BA%CA%D1%C1%BE%D1%B9%B8%EC%A1%D1%B9&amp;month=4&amp;year=2020&amp;thetype=%A7%BA%CB%B9%E8%C7%C2%A7%D2%B9"/>
    <hyperlink ref="E1305" r:id="rId1298" display="http://hfo63.cfo.in.th/CheckDataDtl.aspx?orgid=04853&amp;balance=%A7%BA%B4%D8%C5%3Cbr/%3E%A7%BA%CA%D1%C1%BE%D1%B9%B8%EC%A1%D1%B9&amp;month=4&amp;year=2020&amp;thetype=%A7%BA%CB%B9%E8%C7%C2%A7%D2%B9"/>
    <hyperlink ref="E1306" r:id="rId1299" display="http://hfo63.cfo.in.th/CheckDataDtl.aspx?orgid=04853&amp;balance=%A7%BA%B4%D8%C5%3Cbr/%3E%A7%BA%CA%D1%C1%BE%D1%B9%B8%EC%A1%D1%B9&amp;month=4&amp;year=2020&amp;thetype=%A7%BA%CB%B9%E8%C7%C2%A7%D2%B9"/>
    <hyperlink ref="E1307" r:id="rId1300" display="http://hfo63.cfo.in.th/CheckDataDtl.aspx?orgid=04854&amp;balance=%A7%BA%B4%D8%C5%3Cbr/%3E%A7%BA%CA%D1%C1%BE%D1%B9%B8%EC%A1%D1%B9&amp;month=4&amp;year=2020&amp;thetype=%A7%BA%CB%B9%E8%C7%C2%A7%D2%B9"/>
    <hyperlink ref="E1308" r:id="rId1301" display="http://hfo63.cfo.in.th/CheckDataDtl.aspx?orgid=04854&amp;balance=%A7%BA%B4%D8%C5%3Cbr/%3E%A7%BA%CA%D1%C1%BE%D1%B9%B8%EC%A1%D1%B9&amp;month=4&amp;year=2020&amp;thetype=%A7%BA%CB%B9%E8%C7%C2%A7%D2%B9"/>
    <hyperlink ref="E1309" r:id="rId1302" display="http://hfo63.cfo.in.th/CheckDataDtl.aspx?orgid=04855&amp;balance=%A7%BA%B4%D8%C5%3Cbr/%3E%A7%BA%CA%D1%C1%BE%D1%B9%B8%EC%A1%D1%B9&amp;month=4&amp;year=2020&amp;thetype=%A7%BA%CB%B9%E8%C7%C2%A7%D2%B9"/>
    <hyperlink ref="E1310" r:id="rId1303" display="http://hfo63.cfo.in.th/CheckDataDtl.aspx?orgid=04855&amp;balance=%A7%BA%B4%D8%C5%3Cbr/%3E%A7%BA%CA%D1%C1%BE%D1%B9%B8%EC%A1%D1%B9&amp;month=4&amp;year=2020&amp;thetype=%A7%BA%CB%B9%E8%C7%C2%A7%D2%B9"/>
    <hyperlink ref="E1311" r:id="rId1304" display="http://hfo63.cfo.in.th/CheckDataDtl.aspx?orgid=04857&amp;balance=%A7%BA%B4%D8%C5%3Cbr/%3E%A7%BA%CA%D1%C1%BE%D1%B9%B8%EC%A1%D1%B9&amp;month=4&amp;year=2020&amp;thetype=%A7%BA%CB%B9%E8%C7%C2%A7%D2%B9"/>
    <hyperlink ref="E1312" r:id="rId1305" display="http://hfo63.cfo.in.th/CheckDataDtl.aspx?orgid=04857&amp;balance=%A7%BA%B4%D8%C5%3Cbr/%3E%A7%BA%CA%D1%C1%BE%D1%B9%B8%EC%A1%D1%B9&amp;month=4&amp;year=2020&amp;thetype=%A7%BA%CB%B9%E8%C7%C2%A7%D2%B9"/>
    <hyperlink ref="E1313" r:id="rId1306" display="http://hfo63.cfo.in.th/CheckDataDtl.aspx?orgid=04858&amp;balance=%A7%BA%B4%D8%C5%3Cbr/%3E%A7%BA%CA%D1%C1%BE%D1%B9%B8%EC%A1%D1%B9&amp;month=4&amp;year=2020&amp;thetype=%A7%BA%CB%B9%E8%C7%C2%A7%D2%B9"/>
    <hyperlink ref="E1314" r:id="rId1307" display="http://hfo63.cfo.in.th/CheckDataDtl.aspx?orgid=04858&amp;balance=%A7%BA%B4%D8%C5%3Cbr/%3E%A7%BA%CA%D1%C1%BE%D1%B9%B8%EC%A1%D1%B9&amp;month=4&amp;year=2020&amp;thetype=%A7%BA%CB%B9%E8%C7%C2%A7%D2%B9"/>
    <hyperlink ref="E1315" r:id="rId1308" display="http://hfo63.cfo.in.th/CheckDataDtl.aspx?orgid=04859&amp;balance=%A7%BA%B4%D8%C5%3Cbr/%3E%A7%BA%CA%D1%C1%BE%D1%B9%B8%EC%A1%D1%B9&amp;month=4&amp;year=2020&amp;thetype=%A7%BA%CB%B9%E8%C7%C2%A7%D2%B9"/>
    <hyperlink ref="E1316" r:id="rId1309" display="http://hfo63.cfo.in.th/CheckDataDtl.aspx?orgid=04859&amp;balance=%A7%BA%B4%D8%C5%3Cbr/%3E%A7%BA%CA%D1%C1%BE%D1%B9%B8%EC%A1%D1%B9&amp;month=4&amp;year=2020&amp;thetype=%A7%BA%CB%B9%E8%C7%C2%A7%D2%B9"/>
    <hyperlink ref="E1317" r:id="rId1310" display="http://hfo63.cfo.in.th/CheckDataDtl.aspx?orgid=04860&amp;balance=%A7%BA%B4%D8%C5%3Cbr/%3E%A7%BA%CA%D1%C1%BE%D1%B9%B8%EC%A1%D1%B9&amp;month=4&amp;year=2020&amp;thetype=%A7%BA%CB%B9%E8%C7%C2%A7%D2%B9"/>
    <hyperlink ref="E1318" r:id="rId1311" display="http://hfo63.cfo.in.th/CheckDataDtl.aspx?orgid=04860&amp;balance=%A7%BA%B4%D8%C5%3Cbr/%3E%A7%BA%CA%D1%C1%BE%D1%B9%B8%EC%A1%D1%B9&amp;month=4&amp;year=2020&amp;thetype=%A7%BA%CB%B9%E8%C7%C2%A7%D2%B9"/>
    <hyperlink ref="E1319" r:id="rId1312" display="http://hfo63.cfo.in.th/CheckDataDtl.aspx?orgid=04861&amp;balance=%A7%BA%B4%D8%C5%3Cbr/%3E%A7%BA%CA%D1%C1%BE%D1%B9%B8%EC%A1%D1%B9&amp;month=4&amp;year=2020&amp;thetype=%A7%BA%CB%B9%E8%C7%C2%A7%D2%B9"/>
    <hyperlink ref="E1320" r:id="rId1313" display="http://hfo63.cfo.in.th/CheckDataDtl.aspx?orgid=04861&amp;balance=%A7%BA%B4%D8%C5%3Cbr/%3E%A7%BA%CA%D1%C1%BE%D1%B9%B8%EC%A1%D1%B9&amp;month=4&amp;year=2020&amp;thetype=%A7%BA%CB%B9%E8%C7%C2%A7%D2%B9"/>
    <hyperlink ref="E1321" r:id="rId1314" display="http://hfo63.cfo.in.th/CheckDataDtl.aspx?orgid=04862&amp;balance=%A7%BA%B4%D8%C5%3Cbr/%3E%A7%BA%CA%D1%C1%BE%D1%B9%B8%EC%A1%D1%B9&amp;month=4&amp;year=2020&amp;thetype=%A7%BA%CB%B9%E8%C7%C2%A7%D2%B9"/>
    <hyperlink ref="E1322" r:id="rId1315" display="http://hfo63.cfo.in.th/CheckDataDtl.aspx?orgid=04862&amp;balance=%A7%BA%B4%D8%C5%3Cbr/%3E%A7%BA%CA%D1%C1%BE%D1%B9%B8%EC%A1%D1%B9&amp;month=4&amp;year=2020&amp;thetype=%A7%BA%CB%B9%E8%C7%C2%A7%D2%B9"/>
    <hyperlink ref="E1323" r:id="rId1316" display="http://hfo63.cfo.in.th/CheckDataDtl.aspx?orgid=04864&amp;balance=%A7%BA%B4%D8%C5%3Cbr/%3E%A7%BA%CA%D1%C1%BE%D1%B9%B8%EC%A1%D1%B9&amp;month=4&amp;year=2020&amp;thetype=%A7%BA%CB%B9%E8%C7%C2%A7%D2%B9"/>
    <hyperlink ref="E1324" r:id="rId1317" display="http://hfo63.cfo.in.th/CheckDataDtl.aspx?orgid=04864&amp;balance=%A7%BA%B4%D8%C5%3Cbr/%3E%A7%BA%CA%D1%C1%BE%D1%B9%B8%EC%A1%D1%B9&amp;month=4&amp;year=2020&amp;thetype=%A7%BA%CB%B9%E8%C7%C2%A7%D2%B9"/>
    <hyperlink ref="E1325" r:id="rId1318" display="http://hfo63.cfo.in.th/CheckDataDtl.aspx?orgid=04865&amp;balance=%A7%BA%B4%D8%C5%3Cbr/%3E%A7%BA%CA%D1%C1%BE%D1%B9%B8%EC%A1%D1%B9&amp;month=4&amp;year=2020&amp;thetype=%A7%BA%CB%B9%E8%C7%C2%A7%D2%B9"/>
    <hyperlink ref="E1326" r:id="rId1319" display="http://hfo63.cfo.in.th/CheckDataDtl.aspx?orgid=04865&amp;balance=%A7%BA%B4%D8%C5%3Cbr/%3E%A7%BA%CA%D1%C1%BE%D1%B9%B8%EC%A1%D1%B9&amp;month=4&amp;year=2020&amp;thetype=%A7%BA%CB%B9%E8%C7%C2%A7%D2%B9"/>
    <hyperlink ref="E1327" r:id="rId1320" display="http://hfo63.cfo.in.th/CheckDataDtl.aspx?orgid=04866&amp;balance=%A7%BA%B4%D8%C5%3Cbr/%3E%A7%BA%CA%D1%C1%BE%D1%B9%B8%EC%A1%D1%B9&amp;month=4&amp;year=2020&amp;thetype=%A7%BA%CB%B9%E8%C7%C2%A7%D2%B9"/>
    <hyperlink ref="E1328" r:id="rId1321" display="http://hfo63.cfo.in.th/CheckDataDtl.aspx?orgid=04866&amp;balance=%A7%BA%B4%D8%C5%3Cbr/%3E%A7%BA%CA%D1%C1%BE%D1%B9%B8%EC%A1%D1%B9&amp;month=4&amp;year=2020&amp;thetype=%A7%BA%CB%B9%E8%C7%C2%A7%D2%B9"/>
    <hyperlink ref="E1329" r:id="rId1322" display="http://hfo63.cfo.in.th/CheckDataDtl.aspx?orgid=04867&amp;balance=%A7%BA%B4%D8%C5%3Cbr/%3E%A7%BA%CA%D1%C1%BE%D1%B9%B8%EC%A1%D1%B9&amp;month=4&amp;year=2020&amp;thetype=%A7%BA%CB%B9%E8%C7%C2%A7%D2%B9"/>
    <hyperlink ref="E1330" r:id="rId1323" display="http://hfo63.cfo.in.th/CheckDataDtl.aspx?orgid=04867&amp;balance=%A7%BA%B4%D8%C5%3Cbr/%3E%A7%BA%CA%D1%C1%BE%D1%B9%B8%EC%A1%D1%B9&amp;month=4&amp;year=2020&amp;thetype=%A7%BA%CB%B9%E8%C7%C2%A7%D2%B9"/>
    <hyperlink ref="E1331" r:id="rId1324" display="http://hfo63.cfo.in.th/CheckDataDtl.aspx?orgid=04868&amp;balance=%A7%BA%B4%D8%C5%3Cbr/%3E%A7%BA%CA%D1%C1%BE%D1%B9%B8%EC%A1%D1%B9&amp;month=4&amp;year=2020&amp;thetype=%A7%BA%CB%B9%E8%C7%C2%A7%D2%B9"/>
    <hyperlink ref="E1332" r:id="rId1325" display="http://hfo63.cfo.in.th/CheckDataDtl.aspx?orgid=04868&amp;balance=%A7%BA%B4%D8%C5%3Cbr/%3E%A7%BA%CA%D1%C1%BE%D1%B9%B8%EC%A1%D1%B9&amp;month=4&amp;year=2020&amp;thetype=%A7%BA%CB%B9%E8%C7%C2%A7%D2%B9"/>
    <hyperlink ref="E1333" r:id="rId1326" display="http://hfo63.cfo.in.th/CheckDataDtl.aspx?orgid=04896&amp;balance=%A7%BA%B4%D8%C5%3Cbr/%3E%A7%BA%CA%D1%C1%BE%D1%B9%B8%EC%A1%D1%B9&amp;month=4&amp;year=2020&amp;thetype=%A7%BA%CB%B9%E8%C7%C2%A7%D2%B9"/>
    <hyperlink ref="E1334" r:id="rId1327" display="http://hfo63.cfo.in.th/CheckDataDtl.aspx?orgid=04896&amp;balance=%A7%BA%B4%D8%C5%3Cbr/%3E%A7%BA%CA%D1%C1%BE%D1%B9%B8%EC%A1%D1%B9&amp;month=4&amp;year=2020&amp;thetype=%A7%BA%CB%B9%E8%C7%C2%A7%D2%B9"/>
    <hyperlink ref="E1335" r:id="rId1328" display="http://hfo63.cfo.in.th/CheckDataDtl.aspx?orgid=04897&amp;balance=%A7%BA%B4%D8%C5%3Cbr/%3E%A7%BA%CA%D1%C1%BE%D1%B9%B8%EC%A1%D1%B9&amp;month=4&amp;year=2020&amp;thetype=%A7%BA%CB%B9%E8%C7%C2%A7%D2%B9"/>
    <hyperlink ref="E1336" r:id="rId1329" display="http://hfo63.cfo.in.th/CheckDataDtl.aspx?orgid=04897&amp;balance=%A7%BA%B4%D8%C5%3Cbr/%3E%A7%BA%CA%D1%C1%BE%D1%B9%B8%EC%A1%D1%B9&amp;month=4&amp;year=2020&amp;thetype=%A7%BA%CB%B9%E8%C7%C2%A7%D2%B9"/>
    <hyperlink ref="E1337" r:id="rId1330" display="http://hfo63.cfo.in.th/CheckDataDtl.aspx?orgid=04898&amp;balance=%A7%BA%B4%D8%C5%3Cbr/%3E%A7%BA%CA%D1%C1%BE%D1%B9%B8%EC%A1%D1%B9&amp;month=4&amp;year=2020&amp;thetype=%A7%BA%CB%B9%E8%C7%C2%A7%D2%B9"/>
    <hyperlink ref="E1338" r:id="rId1331" display="http://hfo63.cfo.in.th/CheckDataDtl.aspx?orgid=04898&amp;balance=%A7%BA%B4%D8%C5%3Cbr/%3E%A7%BA%CA%D1%C1%BE%D1%B9%B8%EC%A1%D1%B9&amp;month=4&amp;year=2020&amp;thetype=%A7%BA%CB%B9%E8%C7%C2%A7%D2%B9"/>
    <hyperlink ref="E1339" r:id="rId1332" display="http://hfo63.cfo.in.th/CheckDataDtl.aspx?orgid=04899&amp;balance=%A7%BA%B4%D8%C5%3Cbr/%3E%A7%BA%CA%D1%C1%BE%D1%B9%B8%EC%A1%D1%B9&amp;month=4&amp;year=2020&amp;thetype=%A7%BA%CB%B9%E8%C7%C2%A7%D2%B9"/>
    <hyperlink ref="E1340" r:id="rId1333" display="http://hfo63.cfo.in.th/CheckDataDtl.aspx?orgid=04899&amp;balance=%A7%BA%B4%D8%C5%3Cbr/%3E%A7%BA%CA%D1%C1%BE%D1%B9%B8%EC%A1%D1%B9&amp;month=4&amp;year=2020&amp;thetype=%A7%BA%CB%B9%E8%C7%C2%A7%D2%B9"/>
    <hyperlink ref="E1341" r:id="rId1334" display="http://hfo63.cfo.in.th/CheckDataDtl.aspx?orgid=04900&amp;balance=%A7%BA%B4%D8%C5%3Cbr/%3E%A7%BA%CA%D1%C1%BE%D1%B9%B8%EC%A1%D1%B9&amp;month=4&amp;year=2020&amp;thetype=%A7%BA%CB%B9%E8%C7%C2%A7%D2%B9"/>
    <hyperlink ref="E1342" r:id="rId1335" display="http://hfo63.cfo.in.th/CheckDataDtl.aspx?orgid=04900&amp;balance=%A7%BA%B4%D8%C5%3Cbr/%3E%A7%BA%CA%D1%C1%BE%D1%B9%B8%EC%A1%D1%B9&amp;month=4&amp;year=2020&amp;thetype=%A7%BA%CB%B9%E8%C7%C2%A7%D2%B9"/>
    <hyperlink ref="E1343" r:id="rId1336" display="http://hfo63.cfo.in.th/CheckDataDtl.aspx?orgid=04901&amp;balance=%A7%BA%B4%D8%C5%3Cbr/%3E%A7%BA%CA%D1%C1%BE%D1%B9%B8%EC%A1%D1%B9&amp;month=4&amp;year=2020&amp;thetype=%A7%BA%CB%B9%E8%C7%C2%A7%D2%B9"/>
    <hyperlink ref="E1344" r:id="rId1337" display="http://hfo63.cfo.in.th/CheckDataDtl.aspx?orgid=04901&amp;balance=%A7%BA%B4%D8%C5%3Cbr/%3E%A7%BA%CA%D1%C1%BE%D1%B9%B8%EC%A1%D1%B9&amp;month=4&amp;year=2020&amp;thetype=%A7%BA%CB%B9%E8%C7%C2%A7%D2%B9"/>
    <hyperlink ref="E1345" r:id="rId1338" display="http://hfo63.cfo.in.th/CheckDataDtl.aspx?orgid=04902&amp;balance=%A7%BA%B4%D8%C5%3Cbr/%3E%A7%BA%CA%D1%C1%BE%D1%B9%B8%EC%A1%D1%B9&amp;month=4&amp;year=2020&amp;thetype=%A7%BA%CB%B9%E8%C7%C2%A7%D2%B9"/>
    <hyperlink ref="E1346" r:id="rId1339" display="http://hfo63.cfo.in.th/CheckDataDtl.aspx?orgid=04902&amp;balance=%A7%BA%B4%D8%C5%3Cbr/%3E%A7%BA%CA%D1%C1%BE%D1%B9%B8%EC%A1%D1%B9&amp;month=4&amp;year=2020&amp;thetype=%A7%BA%CB%B9%E8%C7%C2%A7%D2%B9"/>
    <hyperlink ref="E1347" r:id="rId1340" display="http://hfo63.cfo.in.th/CheckDataDtl.aspx?orgid=04903&amp;balance=%A7%BA%B4%D8%C5%3Cbr/%3E%A7%BA%CA%D1%C1%BE%D1%B9%B8%EC%A1%D1%B9&amp;month=4&amp;year=2020&amp;thetype=%A7%BA%CB%B9%E8%C7%C2%A7%D2%B9"/>
    <hyperlink ref="E1348" r:id="rId1341" display="http://hfo63.cfo.in.th/CheckDataDtl.aspx?orgid=04903&amp;balance=%A7%BA%B4%D8%C5%3Cbr/%3E%A7%BA%CA%D1%C1%BE%D1%B9%B8%EC%A1%D1%B9&amp;month=4&amp;year=2020&amp;thetype=%A7%BA%CB%B9%E8%C7%C2%A7%D2%B9"/>
    <hyperlink ref="E1349" r:id="rId1342" display="http://hfo63.cfo.in.th/CheckDataDtl.aspx?orgid=04904&amp;balance=%A7%BA%B4%D8%C5%3Cbr/%3E%A7%BA%CA%D1%C1%BE%D1%B9%B8%EC%A1%D1%B9&amp;month=4&amp;year=2020&amp;thetype=%A7%BA%CB%B9%E8%C7%C2%A7%D2%B9"/>
    <hyperlink ref="E1350" r:id="rId1343" display="http://hfo63.cfo.in.th/CheckDataDtl.aspx?orgid=04904&amp;balance=%A7%BA%B4%D8%C5%3Cbr/%3E%A7%BA%CA%D1%C1%BE%D1%B9%B8%EC%A1%D1%B9&amp;month=4&amp;year=2020&amp;thetype=%A7%BA%CB%B9%E8%C7%C2%A7%D2%B9"/>
    <hyperlink ref="E1351" r:id="rId1344" display="http://hfo63.cfo.in.th/CheckDataDtl.aspx?orgid=04905&amp;balance=%A7%BA%B4%D8%C5%3Cbr/%3E%A7%BA%CA%D1%C1%BE%D1%B9%B8%EC%A1%D1%B9&amp;month=4&amp;year=2020&amp;thetype=%A7%BA%CB%B9%E8%C7%C2%A7%D2%B9"/>
    <hyperlink ref="E1352" r:id="rId1345" display="http://hfo63.cfo.in.th/CheckDataDtl.aspx?orgid=04905&amp;balance=%A7%BA%B4%D8%C5%3Cbr/%3E%A7%BA%CA%D1%C1%BE%D1%B9%B8%EC%A1%D1%B9&amp;month=4&amp;year=2020&amp;thetype=%A7%BA%CB%B9%E8%C7%C2%A7%D2%B9"/>
    <hyperlink ref="E1353" r:id="rId1346" display="http://hfo63.cfo.in.th/CheckDataDtl.aspx?orgid=04906&amp;balance=%A7%BA%B4%D8%C5%3Cbr/%3E%A7%BA%CA%D1%C1%BE%D1%B9%B8%EC%A1%D1%B9&amp;month=4&amp;year=2020&amp;thetype=%A7%BA%CB%B9%E8%C7%C2%A7%D2%B9"/>
    <hyperlink ref="E1354" r:id="rId1347" display="http://hfo63.cfo.in.th/CheckDataDtl.aspx?orgid=04906&amp;balance=%A7%BA%B4%D8%C5%3Cbr/%3E%A7%BA%CA%D1%C1%BE%D1%B9%B8%EC%A1%D1%B9&amp;month=4&amp;year=2020&amp;thetype=%A7%BA%CB%B9%E8%C7%C2%A7%D2%B9"/>
    <hyperlink ref="E1355" r:id="rId1348" display="http://hfo63.cfo.in.th/CheckDataDtl.aspx?orgid=04907&amp;balance=%A7%BA%B4%D8%C5%3Cbr/%3E%A7%BA%CA%D1%C1%BE%D1%B9%B8%EC%A1%D1%B9&amp;month=4&amp;year=2020&amp;thetype=%A7%BA%CB%B9%E8%C7%C2%A7%D2%B9"/>
    <hyperlink ref="E1356" r:id="rId1349" display="http://hfo63.cfo.in.th/CheckDataDtl.aspx?orgid=04907&amp;balance=%A7%BA%B4%D8%C5%3Cbr/%3E%A7%BA%CA%D1%C1%BE%D1%B9%B8%EC%A1%D1%B9&amp;month=4&amp;year=2020&amp;thetype=%A7%BA%CB%B9%E8%C7%C2%A7%D2%B9"/>
    <hyperlink ref="E1357" r:id="rId1350" display="http://hfo63.cfo.in.th/CheckDataDtl.aspx?orgid=04908&amp;balance=%A7%BA%B4%D8%C5%3Cbr/%3E%A7%BA%CA%D1%C1%BE%D1%B9%B8%EC%A1%D1%B9&amp;month=4&amp;year=2020&amp;thetype=%A7%BA%CB%B9%E8%C7%C2%A7%D2%B9"/>
    <hyperlink ref="E1358" r:id="rId1351" display="http://hfo63.cfo.in.th/CheckDataDtl.aspx?orgid=04908&amp;balance=%A7%BA%B4%D8%C5%3Cbr/%3E%A7%BA%CA%D1%C1%BE%D1%B9%B8%EC%A1%D1%B9&amp;month=4&amp;year=2020&amp;thetype=%A7%BA%CB%B9%E8%C7%C2%A7%D2%B9"/>
    <hyperlink ref="E1359" r:id="rId1352" display="http://hfo63.cfo.in.th/CheckDataDtl.aspx?orgid=04909&amp;balance=%A7%BA%B4%D8%C5%3Cbr/%3E%A7%BA%CA%D1%C1%BE%D1%B9%B8%EC%A1%D1%B9&amp;month=4&amp;year=2020&amp;thetype=%A7%BA%CB%B9%E8%C7%C2%A7%D2%B9"/>
    <hyperlink ref="E1360" r:id="rId1353" display="http://hfo63.cfo.in.th/CheckDataDtl.aspx?orgid=04909&amp;balance=%A7%BA%B4%D8%C5%3Cbr/%3E%A7%BA%CA%D1%C1%BE%D1%B9%B8%EC%A1%D1%B9&amp;month=4&amp;year=2020&amp;thetype=%A7%BA%CB%B9%E8%C7%C2%A7%D2%B9"/>
    <hyperlink ref="E1361" r:id="rId1354" display="http://hfo63.cfo.in.th/CheckDataDtl.aspx?orgid=04910&amp;balance=%A7%BA%B4%D8%C5%3Cbr/%3E%A7%BA%CA%D1%C1%BE%D1%B9%B8%EC%A1%D1%B9&amp;month=4&amp;year=2020&amp;thetype=%A7%BA%CB%B9%E8%C7%C2%A7%D2%B9"/>
    <hyperlink ref="E1362" r:id="rId1355" display="http://hfo63.cfo.in.th/CheckDataDtl.aspx?orgid=04910&amp;balance=%A7%BA%B4%D8%C5%3Cbr/%3E%A7%BA%CA%D1%C1%BE%D1%B9%B8%EC%A1%D1%B9&amp;month=4&amp;year=2020&amp;thetype=%A7%BA%CB%B9%E8%C7%C2%A7%D2%B9"/>
    <hyperlink ref="E1363" r:id="rId1356" display="http://hfo63.cfo.in.th/CheckDataDtl.aspx?orgid=10241&amp;balance=%A7%BA%B4%D8%C5%3Cbr/%3E%A7%BA%CA%D1%C1%BE%D1%B9%B8%EC%A1%D1%B9&amp;month=4&amp;year=2020&amp;thetype=%A7%BA%CB%B9%E8%C7%C2%A7%D2%B9"/>
    <hyperlink ref="E1364" r:id="rId1357" display="http://hfo63.cfo.in.th/CheckDataDtl.aspx?orgid=10241&amp;balance=%A7%BA%B4%D8%C5%3Cbr/%3E%A7%BA%CA%D1%C1%BE%D1%B9%B8%EC%A1%D1%B9&amp;month=4&amp;year=2020&amp;thetype=%A7%BA%CB%B9%E8%C7%C2%A7%D2%B9"/>
    <hyperlink ref="E1365" r:id="rId1358" display="http://hfo63.cfo.in.th/CheckDataDtl.aspx?orgid=10706&amp;balance=%A7%BA%B4%D8%C5%3Cbr/%3E%A7%BA%CA%D1%C1%BE%D1%B9%B8%EC%A1%D1%B9&amp;month=4&amp;year=2020&amp;thetype=%A7%BA%CB%B9%E8%C7%C2%A7%D2%B9"/>
    <hyperlink ref="E1366" r:id="rId1359" display="http://hfo63.cfo.in.th/CheckDataDtl.aspx?orgid=10706&amp;balance=%A7%BA%B4%D8%C5%3Cbr/%3E%A7%BA%CA%D1%C1%BE%D1%B9%B8%EC%A1%D1%B9&amp;month=4&amp;year=2020&amp;thetype=%A7%BA%CB%B9%E8%C7%C2%A7%D2%B9"/>
    <hyperlink ref="E1367" r:id="rId1360" display="http://hfo63.cfo.in.th/CheckDataDtl.aspx?orgid=11042&amp;balance=%A7%BA%B4%D8%C5%3Cbr/%3E%A7%BA%CA%D1%C1%BE%D1%B9%B8%EC%A1%D1%B9&amp;month=4&amp;year=2020&amp;thetype=%A7%BA%CB%B9%E8%C7%C2%A7%D2%B9"/>
    <hyperlink ref="E1368" r:id="rId1361" display="http://hfo63.cfo.in.th/CheckDataDtl.aspx?orgid=11042&amp;balance=%A7%BA%B4%D8%C5%3Cbr/%3E%A7%BA%CA%D1%C1%BE%D1%B9%B8%EC%A1%D1%B9&amp;month=4&amp;year=2020&amp;thetype=%A7%BA%CB%B9%E8%C7%C2%A7%D2%B9"/>
    <hyperlink ref="E1369" r:id="rId1362" display="http://hfo63.cfo.in.th/CheckDataDtl.aspx?orgid=11044&amp;balance=%A7%BA%B4%D8%C5%3Cbr/%3E%A7%BA%CA%D1%C1%BE%D1%B9%B8%EC%A1%D1%B9&amp;month=4&amp;year=2020&amp;thetype=%A7%BA%CB%B9%E8%C7%C2%A7%D2%B9"/>
    <hyperlink ref="E1370" r:id="rId1363" display="http://hfo63.cfo.in.th/CheckDataDtl.aspx?orgid=11044&amp;balance=%A7%BA%B4%D8%C5%3Cbr/%3E%A7%BA%CA%D1%C1%BE%D1%B9%B8%EC%A1%D1%B9&amp;month=4&amp;year=2020&amp;thetype=%A7%BA%CB%B9%E8%C7%C2%A7%D2%B9"/>
    <hyperlink ref="E1371" r:id="rId1364" display="http://hfo63.cfo.in.th/CheckDataDtl.aspx?orgid=11045&amp;balance=%A7%BA%B4%D8%C5%3Cbr/%3E%A7%BA%CA%D1%C1%BE%D1%B9%B8%EC%A1%D1%B9&amp;month=4&amp;year=2020&amp;thetype=%A7%BA%CB%B9%E8%C7%C2%A7%D2%B9"/>
    <hyperlink ref="E1372" r:id="rId1365" display="http://hfo63.cfo.in.th/CheckDataDtl.aspx?orgid=11045&amp;balance=%A7%BA%B4%D8%C5%3Cbr/%3E%A7%BA%CA%D1%C1%BE%D1%B9%B8%EC%A1%D1%B9&amp;month=4&amp;year=2020&amp;thetype=%A7%BA%CB%B9%E8%C7%C2%A7%D2%B9"/>
    <hyperlink ref="E1373" r:id="rId1366" display="http://hfo63.cfo.in.th/CheckDataDtl.aspx?orgid=11448&amp;balance=%A7%BA%B4%D8%C5%3Cbr/%3E%A7%BA%CA%D1%C1%BE%D1%B9%B8%EC%A1%D1%B9&amp;month=4&amp;year=2020&amp;thetype=%A7%BA%CB%B9%E8%C7%C2%A7%D2%B9"/>
    <hyperlink ref="E1374" r:id="rId1367" display="http://hfo63.cfo.in.th/CheckDataDtl.aspx?orgid=11448&amp;balance=%A7%BA%B4%D8%C5%3Cbr/%3E%A7%BA%CA%D1%C1%BE%D1%B9%B8%EC%A1%D1%B9&amp;month=4&amp;year=2020&amp;thetype=%A7%BA%CB%B9%E8%C7%C2%A7%D2%B9"/>
    <hyperlink ref="E1375" r:id="rId1368" display="http://hfo63.cfo.in.th/CheckDataDtl.aspx?orgid=13933&amp;balance=%A7%BA%B4%D8%C5%3Cbr/%3E%A7%BA%CA%D1%C1%BE%D1%B9%B8%EC%A1%D1%B9&amp;month=4&amp;year=2020&amp;thetype=%A7%BA%CB%B9%E8%C7%C2%A7%D2%B9"/>
    <hyperlink ref="E1376" r:id="rId1369" display="http://hfo63.cfo.in.th/CheckDataDtl.aspx?orgid=13933&amp;balance=%A7%BA%B4%D8%C5%3Cbr/%3E%A7%BA%CA%D1%C1%BE%D1%B9%B8%EC%A1%D1%B9&amp;month=4&amp;year=2020&amp;thetype=%A7%BA%CB%B9%E8%C7%C2%A7%D2%B9"/>
    <hyperlink ref="E1377" r:id="rId1370" display="http://hfo63.cfo.in.th/CheckDataDtl.aspx?orgid=14150&amp;balance=%A7%BA%B4%D8%C5%3Cbr/%3E%A7%BA%CA%D1%C1%BE%D1%B9%B8%EC%A1%D1%B9&amp;month=4&amp;year=2020&amp;thetype=%A7%BA%CB%B9%E8%C7%C2%A7%D2%B9"/>
    <hyperlink ref="E1378" r:id="rId1371" display="http://hfo63.cfo.in.th/CheckDataDtl.aspx?orgid=14150&amp;balance=%A7%BA%B4%D8%C5%3Cbr/%3E%A7%BA%CA%D1%C1%BE%D1%B9%B8%EC%A1%D1%B9&amp;month=4&amp;year=2020&amp;thetype=%A7%BA%CB%B9%E8%C7%C2%A7%D2%B9"/>
    <hyperlink ref="E1379" r:id="rId1372" display="http://hfo63.cfo.in.th/CheckDataDtl.aspx?orgid=14184&amp;balance=%A7%BA%B4%D8%C5%3Cbr/%3E%A7%BA%CA%D1%C1%BE%D1%B9%B8%EC%A1%D1%B9&amp;month=4&amp;year=2020&amp;thetype=%A7%BA%CB%B9%E8%C7%C2%A7%D2%B9"/>
    <hyperlink ref="E1380" r:id="rId1373" display="http://hfo63.cfo.in.th/CheckDataDtl.aspx?orgid=14184&amp;balance=%A7%BA%B4%D8%C5%3Cbr/%3E%A7%BA%CA%D1%C1%BE%D1%B9%B8%EC%A1%D1%B9&amp;month=4&amp;year=2020&amp;thetype=%A7%BA%CB%B9%E8%C7%C2%A7%D2%B9"/>
    <hyperlink ref="E1381" r:id="rId1374" display="http://hfo63.cfo.in.th/CheckDataDtl.aspx?orgid=21356&amp;balance=%A7%BA%B4%D8%C5%3Cbr/%3E%A7%BA%CA%D1%C1%BE%D1%B9%B8%EC%A1%D1%B9&amp;month=4&amp;year=2020&amp;thetype=%A7%BA%CB%B9%E8%C7%C2%A7%D2%B9"/>
    <hyperlink ref="E1382" r:id="rId1375" display="http://hfo63.cfo.in.th/CheckDataDtl.aspx?orgid=21356&amp;balance=%A7%BA%B4%D8%C5%3Cbr/%3E%A7%BA%CA%D1%C1%BE%D1%B9%B8%EC%A1%D1%B9&amp;month=4&amp;year=2020&amp;thetype=%A7%BA%CB%B9%E8%C7%C2%A7%D2%B9"/>
    <hyperlink ref="E1383" r:id="rId1376" display="http://hfo63.cfo.in.th/CheckDataDtl.aspx?orgid=28778&amp;balance=%A7%BA%B4%D8%C5%3Cbr/%3E%A7%BA%CA%D1%C1%BE%D1%B9%B8%EC%A1%D1%B9&amp;month=4&amp;year=2020&amp;thetype=%A7%BA%CB%B9%E8%C7%C2%A7%D2%B9"/>
    <hyperlink ref="E1384" r:id="rId1377" display="http://hfo63.cfo.in.th/CheckDataDtl.aspx?orgid=28778&amp;balance=%A7%BA%B4%D8%C5%3Cbr/%3E%A7%BA%CA%D1%C1%BE%D1%B9%B8%EC%A1%D1%B9&amp;month=4&amp;year=2020&amp;thetype=%A7%BA%CB%B9%E8%C7%C2%A7%D2%B9"/>
    <hyperlink ref="E1385" r:id="rId1378" display="http://hfo63.cfo.in.th/CheckDataDtl.aspx?orgid=28811&amp;balance=%A7%BA%B4%D8%C5%3Cbr/%3E%A7%BA%CA%D1%C1%BE%D1%B9%B8%EC%A1%D1%B9&amp;month=4&amp;year=2020&amp;thetype=%A7%BA%CB%B9%E8%C7%C2%A7%D2%B9"/>
    <hyperlink ref="E1386" r:id="rId1379" display="http://hfo63.cfo.in.th/CheckDataDtl.aspx?orgid=28811&amp;balance=%A7%BA%B4%D8%C5%3Cbr/%3E%A7%BA%CA%D1%C1%BE%D1%B9%B8%EC%A1%D1%B9&amp;month=4&amp;year=2020&amp;thetype=%A7%BA%CB%B9%E8%C7%C2%A7%D2%B9"/>
    <hyperlink ref="E1387" r:id="rId1380" display="http://hfo63.cfo.in.th/CheckDataDtl.aspx?orgid=28815&amp;balance=%A7%BA%B4%D8%C5%3Cbr/%3E%A7%BA%CA%D1%C1%BE%D1%B9%B8%EC%A1%D1%B9&amp;month=4&amp;year=2020&amp;thetype=%A7%BA%CB%B9%E8%C7%C2%A7%D2%B9"/>
    <hyperlink ref="E1388" r:id="rId1381" display="http://hfo63.cfo.in.th/CheckDataDtl.aspx?orgid=28815&amp;balance=%A7%BA%B4%D8%C5%3Cbr/%3E%A7%BA%CA%D1%C1%BE%D1%B9%B8%EC%A1%D1%B9&amp;month=4&amp;year=2020&amp;thetype=%A7%BA%CB%B9%E8%C7%C2%A7%D2%B9"/>
    <hyperlink ref="E1389" r:id="rId1382" display="http://hfo63.cfo.in.th/CheckDataDtl.aspx?orgid=04169&amp;balance=%A7%BA%B4%D8%C5%3Cbr/%3E%A7%BA%CA%D1%C1%BE%D1%B9%B8%EC%A1%D1%B9&amp;month=4&amp;year=2020&amp;thetype=%A7%BA%CB%B9%E8%C7%C2%A7%D2%B9"/>
    <hyperlink ref="E1390" r:id="rId1383" display="http://hfo63.cfo.in.th/CheckDataDtl.aspx?orgid=04169&amp;balance=%A7%BA%B4%D8%C5%3Cbr/%3E%A7%BA%CA%D1%C1%BE%D1%B9%B8%EC%A1%D1%B9&amp;month=4&amp;year=2020&amp;thetype=%A7%BA%CB%B9%E8%C7%C2%A7%D2%B9"/>
    <hyperlink ref="E1391" r:id="rId1384" display="http://hfo63.cfo.in.th/CheckDataDtl.aspx?orgid=04170&amp;balance=%A7%BA%B4%D8%C5%3Cbr/%3E%A7%BA%CA%D1%C1%BE%D1%B9%B8%EC%A1%D1%B9&amp;month=4&amp;year=2020&amp;thetype=%A7%BA%CB%B9%E8%C7%C2%A7%D2%B9"/>
    <hyperlink ref="E1392" r:id="rId1385" display="http://hfo63.cfo.in.th/CheckDataDtl.aspx?orgid=04170&amp;balance=%A7%BA%B4%D8%C5%3Cbr/%3E%A7%BA%CA%D1%C1%BE%D1%B9%B8%EC%A1%D1%B9&amp;month=4&amp;year=2020&amp;thetype=%A7%BA%CB%B9%E8%C7%C2%A7%D2%B9"/>
    <hyperlink ref="E1393" r:id="rId1386" display="http://hfo63.cfo.in.th/CheckDataDtl.aspx?orgid=04171&amp;balance=%A7%BA%B4%D8%C5%3Cbr/%3E%A7%BA%CA%D1%C1%BE%D1%B9%B8%EC%A1%D1%B9&amp;month=4&amp;year=2020&amp;thetype=%A7%BA%CB%B9%E8%C7%C2%A7%D2%B9"/>
    <hyperlink ref="E1394" r:id="rId1387" display="http://hfo63.cfo.in.th/CheckDataDtl.aspx?orgid=04171&amp;balance=%A7%BA%B4%D8%C5%3Cbr/%3E%A7%BA%CA%D1%C1%BE%D1%B9%B8%EC%A1%D1%B9&amp;month=4&amp;year=2020&amp;thetype=%A7%BA%CB%B9%E8%C7%C2%A7%D2%B9"/>
    <hyperlink ref="E1395" r:id="rId1388" display="http://hfo63.cfo.in.th/CheckDataDtl.aspx?orgid=04172&amp;balance=%A7%BA%B4%D8%C5%3Cbr/%3E%A7%BA%CA%D1%C1%BE%D1%B9%B8%EC%A1%D1%B9&amp;month=4&amp;year=2020&amp;thetype=%A7%BA%CB%B9%E8%C7%C2%A7%D2%B9"/>
    <hyperlink ref="E1396" r:id="rId1389" display="http://hfo63.cfo.in.th/CheckDataDtl.aspx?orgid=04172&amp;balance=%A7%BA%B4%D8%C5%3Cbr/%3E%A7%BA%CA%D1%C1%BE%D1%B9%B8%EC%A1%D1%B9&amp;month=4&amp;year=2020&amp;thetype=%A7%BA%CB%B9%E8%C7%C2%A7%D2%B9"/>
    <hyperlink ref="E1397" r:id="rId1390" display="http://hfo63.cfo.in.th/CheckDataDtl.aspx?orgid=04173&amp;balance=%A7%BA%B4%D8%C5%3Cbr/%3E%A7%BA%CA%D1%C1%BE%D1%B9%B8%EC%A1%D1%B9&amp;month=4&amp;year=2020&amp;thetype=%A7%BA%CB%B9%E8%C7%C2%A7%D2%B9"/>
    <hyperlink ref="E1398" r:id="rId1391" display="http://hfo63.cfo.in.th/CheckDataDtl.aspx?orgid=04173&amp;balance=%A7%BA%B4%D8%C5%3Cbr/%3E%A7%BA%CA%D1%C1%BE%D1%B9%B8%EC%A1%D1%B9&amp;month=4&amp;year=2020&amp;thetype=%A7%BA%CB%B9%E8%C7%C2%A7%D2%B9"/>
    <hyperlink ref="E1399" r:id="rId1392" display="http://hfo63.cfo.in.th/CheckDataDtl.aspx?orgid=04174&amp;balance=%A7%BA%B4%D8%C5%3Cbr/%3E%A7%BA%CA%D1%C1%BE%D1%B9%B8%EC%A1%D1%B9&amp;month=4&amp;year=2020&amp;thetype=%A7%BA%CB%B9%E8%C7%C2%A7%D2%B9"/>
    <hyperlink ref="E1400" r:id="rId1393" display="http://hfo63.cfo.in.th/CheckDataDtl.aspx?orgid=04174&amp;balance=%A7%BA%B4%D8%C5%3Cbr/%3E%A7%BA%CA%D1%C1%BE%D1%B9%B8%EC%A1%D1%B9&amp;month=4&amp;year=2020&amp;thetype=%A7%BA%CB%B9%E8%C7%C2%A7%D2%B9"/>
    <hyperlink ref="E1401" r:id="rId1394" display="http://hfo63.cfo.in.th/CheckDataDtl.aspx?orgid=04175&amp;balance=%A7%BA%B4%D8%C5%3Cbr/%3E%A7%BA%CA%D1%C1%BE%D1%B9%B8%EC%A1%D1%B9&amp;month=4&amp;year=2020&amp;thetype=%A7%BA%CB%B9%E8%C7%C2%A7%D2%B9"/>
    <hyperlink ref="E1402" r:id="rId1395" display="http://hfo63.cfo.in.th/CheckDataDtl.aspx?orgid=04175&amp;balance=%A7%BA%B4%D8%C5%3Cbr/%3E%A7%BA%CA%D1%C1%BE%D1%B9%B8%EC%A1%D1%B9&amp;month=4&amp;year=2020&amp;thetype=%A7%BA%CB%B9%E8%C7%C2%A7%D2%B9"/>
    <hyperlink ref="E1403" r:id="rId1396" display="http://hfo63.cfo.in.th/CheckDataDtl.aspx?orgid=04176&amp;balance=%A7%BA%B4%D8%C5%3Cbr/%3E%A7%BA%CA%D1%C1%BE%D1%B9%B8%EC%A1%D1%B9&amp;month=4&amp;year=2020&amp;thetype=%A7%BA%CB%B9%E8%C7%C2%A7%D2%B9"/>
    <hyperlink ref="E1404" r:id="rId1397" display="http://hfo63.cfo.in.th/CheckDataDtl.aspx?orgid=04176&amp;balance=%A7%BA%B4%D8%C5%3Cbr/%3E%A7%BA%CA%D1%C1%BE%D1%B9%B8%EC%A1%D1%B9&amp;month=4&amp;year=2020&amp;thetype=%A7%BA%CB%B9%E8%C7%C2%A7%D2%B9"/>
    <hyperlink ref="E1405" r:id="rId1398" display="http://hfo63.cfo.in.th/CheckDataDtl.aspx?orgid=04177&amp;balance=%A7%BA%B4%D8%C5%3Cbr/%3E%A7%BA%CA%D1%C1%BE%D1%B9%B8%EC%A1%D1%B9&amp;month=4&amp;year=2020&amp;thetype=%A7%BA%CB%B9%E8%C7%C2%A7%D2%B9"/>
    <hyperlink ref="E1406" r:id="rId1399" display="http://hfo63.cfo.in.th/CheckDataDtl.aspx?orgid=04177&amp;balance=%A7%BA%B4%D8%C5%3Cbr/%3E%A7%BA%CA%D1%C1%BE%D1%B9%B8%EC%A1%D1%B9&amp;month=4&amp;year=2020&amp;thetype=%A7%BA%CB%B9%E8%C7%C2%A7%D2%B9"/>
    <hyperlink ref="E1407" r:id="rId1400" display="http://hfo63.cfo.in.th/CheckDataDtl.aspx?orgid=04178&amp;balance=%A7%BA%B4%D8%C5%3Cbr/%3E%A7%BA%CA%D1%C1%BE%D1%B9%B8%EC%A1%D1%B9&amp;month=4&amp;year=2020&amp;thetype=%A7%BA%CB%B9%E8%C7%C2%A7%D2%B9"/>
    <hyperlink ref="E1408" r:id="rId1401" display="http://hfo63.cfo.in.th/CheckDataDtl.aspx?orgid=04178&amp;balance=%A7%BA%B4%D8%C5%3Cbr/%3E%A7%BA%CA%D1%C1%BE%D1%B9%B8%EC%A1%D1%B9&amp;month=4&amp;year=2020&amp;thetype=%A7%BA%CB%B9%E8%C7%C2%A7%D2%B9"/>
    <hyperlink ref="E1409" r:id="rId1402" display="http://hfo63.cfo.in.th/CheckDataDtl.aspx?orgid=04179&amp;balance=%A7%BA%B4%D8%C5%3Cbr/%3E%A7%BA%CA%D1%C1%BE%D1%B9%B8%EC%A1%D1%B9&amp;month=4&amp;year=2020&amp;thetype=%A7%BA%CB%B9%E8%C7%C2%A7%D2%B9"/>
    <hyperlink ref="E1410" r:id="rId1403" display="http://hfo63.cfo.in.th/CheckDataDtl.aspx?orgid=04179&amp;balance=%A7%BA%B4%D8%C5%3Cbr/%3E%A7%BA%CA%D1%C1%BE%D1%B9%B8%EC%A1%D1%B9&amp;month=4&amp;year=2020&amp;thetype=%A7%BA%CB%B9%E8%C7%C2%A7%D2%B9"/>
    <hyperlink ref="E1411" r:id="rId1404" display="http://hfo63.cfo.in.th/CheckDataDtl.aspx?orgid=04180&amp;balance=%A7%BA%B4%D8%C5%3Cbr/%3E%A7%BA%CA%D1%C1%BE%D1%B9%B8%EC%A1%D1%B9&amp;month=4&amp;year=2020&amp;thetype=%A7%BA%CB%B9%E8%C7%C2%A7%D2%B9"/>
    <hyperlink ref="E1412" r:id="rId1405" display="http://hfo63.cfo.in.th/CheckDataDtl.aspx?orgid=04180&amp;balance=%A7%BA%B4%D8%C5%3Cbr/%3E%A7%BA%CA%D1%C1%BE%D1%B9%B8%EC%A1%D1%B9&amp;month=4&amp;year=2020&amp;thetype=%A7%BA%CB%B9%E8%C7%C2%A7%D2%B9"/>
    <hyperlink ref="E1413" r:id="rId1406" display="http://hfo63.cfo.in.th/CheckDataDtl.aspx?orgid=04181&amp;balance=%A7%BA%B4%D8%C5%3Cbr/%3E%A7%BA%CA%D1%C1%BE%D1%B9%B8%EC%A1%D1%B9&amp;month=4&amp;year=2020&amp;thetype=%A7%BA%CB%B9%E8%C7%C2%A7%D2%B9"/>
    <hyperlink ref="E1414" r:id="rId1407" display="http://hfo63.cfo.in.th/CheckDataDtl.aspx?orgid=04181&amp;balance=%A7%BA%B4%D8%C5%3Cbr/%3E%A7%BA%CA%D1%C1%BE%D1%B9%B8%EC%A1%D1%B9&amp;month=4&amp;year=2020&amp;thetype=%A7%BA%CB%B9%E8%C7%C2%A7%D2%B9"/>
    <hyperlink ref="E1415" r:id="rId1408" display="http://hfo63.cfo.in.th/CheckDataDtl.aspx?orgid=04182&amp;balance=%A7%BA%B4%D8%C5%3Cbr/%3E%A7%BA%CA%D1%C1%BE%D1%B9%B8%EC%A1%D1%B9&amp;month=4&amp;year=2020&amp;thetype=%A7%BA%CB%B9%E8%C7%C2%A7%D2%B9"/>
    <hyperlink ref="E1416" r:id="rId1409" display="http://hfo63.cfo.in.th/CheckDataDtl.aspx?orgid=04182&amp;balance=%A7%BA%B4%D8%C5%3Cbr/%3E%A7%BA%CA%D1%C1%BE%D1%B9%B8%EC%A1%D1%B9&amp;month=4&amp;year=2020&amp;thetype=%A7%BA%CB%B9%E8%C7%C2%A7%D2%B9"/>
    <hyperlink ref="E1417" r:id="rId1410" display="http://hfo63.cfo.in.th/CheckDataDtl.aspx?orgid=04184&amp;balance=%A7%BA%B4%D8%C5%3Cbr/%3E%A7%BA%CA%D1%C1%BE%D1%B9%B8%EC%A1%D1%B9&amp;month=4&amp;year=2020&amp;thetype=%A7%BA%CB%B9%E8%C7%C2%A7%D2%B9"/>
    <hyperlink ref="E1418" r:id="rId1411" display="http://hfo63.cfo.in.th/CheckDataDtl.aspx?orgid=04184&amp;balance=%A7%BA%B4%D8%C5%3Cbr/%3E%A7%BA%CA%D1%C1%BE%D1%B9%B8%EC%A1%D1%B9&amp;month=4&amp;year=2020&amp;thetype=%A7%BA%CB%B9%E8%C7%C2%A7%D2%B9"/>
    <hyperlink ref="E1419" r:id="rId1412" display="http://hfo63.cfo.in.th/CheckDataDtl.aspx?orgid=04185&amp;balance=%A7%BA%B4%D8%C5%3Cbr/%3E%A7%BA%CA%D1%C1%BE%D1%B9%B8%EC%A1%D1%B9&amp;month=4&amp;year=2020&amp;thetype=%A7%BA%CB%B9%E8%C7%C2%A7%D2%B9"/>
    <hyperlink ref="E1420" r:id="rId1413" display="http://hfo63.cfo.in.th/CheckDataDtl.aspx?orgid=04185&amp;balance=%A7%BA%B4%D8%C5%3Cbr/%3E%A7%BA%CA%D1%C1%BE%D1%B9%B8%EC%A1%D1%B9&amp;month=4&amp;year=2020&amp;thetype=%A7%BA%CB%B9%E8%C7%C2%A7%D2%B9"/>
    <hyperlink ref="E1421" r:id="rId1414" display="http://hfo63.cfo.in.th/CheckDataDtl.aspx?orgid=04186&amp;balance=%A7%BA%B4%D8%C5%3Cbr/%3E%A7%BA%CA%D1%C1%BE%D1%B9%B8%EC%A1%D1%B9&amp;month=4&amp;year=2020&amp;thetype=%A7%BA%CB%B9%E8%C7%C2%A7%D2%B9"/>
    <hyperlink ref="E1422" r:id="rId1415" display="http://hfo63.cfo.in.th/CheckDataDtl.aspx?orgid=04186&amp;balance=%A7%BA%B4%D8%C5%3Cbr/%3E%A7%BA%CA%D1%C1%BE%D1%B9%B8%EC%A1%D1%B9&amp;month=4&amp;year=2020&amp;thetype=%A7%BA%CB%B9%E8%C7%C2%A7%D2%B9"/>
    <hyperlink ref="E1423" r:id="rId1416" display="http://hfo63.cfo.in.th/CheckDataDtl.aspx?orgid=04187&amp;balance=%A7%BA%B4%D8%C5%3Cbr/%3E%A7%BA%CA%D1%C1%BE%D1%B9%B8%EC%A1%D1%B9&amp;month=4&amp;year=2020&amp;thetype=%A7%BA%CB%B9%E8%C7%C2%A7%D2%B9"/>
    <hyperlink ref="E1424" r:id="rId1417" display="http://hfo63.cfo.in.th/CheckDataDtl.aspx?orgid=04187&amp;balance=%A7%BA%B4%D8%C5%3Cbr/%3E%A7%BA%CA%D1%C1%BE%D1%B9%B8%EC%A1%D1%B9&amp;month=4&amp;year=2020&amp;thetype=%A7%BA%CB%B9%E8%C7%C2%A7%D2%B9"/>
    <hyperlink ref="E1425" r:id="rId1418" display="http://hfo63.cfo.in.th/CheckDataDtl.aspx?orgid=04188&amp;balance=%A7%BA%B4%D8%C5%3Cbr/%3E%A7%BA%CA%D1%C1%BE%D1%B9%B8%EC%A1%D1%B9&amp;month=4&amp;year=2020&amp;thetype=%A7%BA%CB%B9%E8%C7%C2%A7%D2%B9"/>
    <hyperlink ref="E1426" r:id="rId1419" display="http://hfo63.cfo.in.th/CheckDataDtl.aspx?orgid=04188&amp;balance=%A7%BA%B4%D8%C5%3Cbr/%3E%A7%BA%CA%D1%C1%BE%D1%B9%B8%EC%A1%D1%B9&amp;month=4&amp;year=2020&amp;thetype=%A7%BA%CB%B9%E8%C7%C2%A7%D2%B9"/>
    <hyperlink ref="E1427" r:id="rId1420" display="http://hfo63.cfo.in.th/CheckDataDtl.aspx?orgid=04189&amp;balance=%A7%BA%B4%D8%C5%3Cbr/%3E%A7%BA%CA%D1%C1%BE%D1%B9%B8%EC%A1%D1%B9&amp;month=4&amp;year=2020&amp;thetype=%A7%BA%CB%B9%E8%C7%C2%A7%D2%B9"/>
    <hyperlink ref="E1428" r:id="rId1421" display="http://hfo63.cfo.in.th/CheckDataDtl.aspx?orgid=04189&amp;balance=%A7%BA%B4%D8%C5%3Cbr/%3E%A7%BA%CA%D1%C1%BE%D1%B9%B8%EC%A1%D1%B9&amp;month=4&amp;year=2020&amp;thetype=%A7%BA%CB%B9%E8%C7%C2%A7%D2%B9"/>
    <hyperlink ref="E1429" r:id="rId1422" display="http://hfo63.cfo.in.th/CheckDataDtl.aspx?orgid=04190&amp;balance=%A7%BA%B4%D8%C5%3Cbr/%3E%A7%BA%CA%D1%C1%BE%D1%B9%B8%EC%A1%D1%B9&amp;month=4&amp;year=2020&amp;thetype=%A7%BA%CB%B9%E8%C7%C2%A7%D2%B9"/>
    <hyperlink ref="E1430" r:id="rId1423" display="http://hfo63.cfo.in.th/CheckDataDtl.aspx?orgid=04190&amp;balance=%A7%BA%B4%D8%C5%3Cbr/%3E%A7%BA%CA%D1%C1%BE%D1%B9%B8%EC%A1%D1%B9&amp;month=4&amp;year=2020&amp;thetype=%A7%BA%CB%B9%E8%C7%C2%A7%D2%B9"/>
    <hyperlink ref="E1431" r:id="rId1424" display="http://hfo63.cfo.in.th/CheckDataDtl.aspx?orgid=04191&amp;balance=%A7%BA%B4%D8%C5%3Cbr/%3E%A7%BA%CA%D1%C1%BE%D1%B9%B8%EC%A1%D1%B9&amp;month=4&amp;year=2020&amp;thetype=%A7%BA%CB%B9%E8%C7%C2%A7%D2%B9"/>
    <hyperlink ref="E1432" r:id="rId1425" display="http://hfo63.cfo.in.th/CheckDataDtl.aspx?orgid=04191&amp;balance=%A7%BA%B4%D8%C5%3Cbr/%3E%A7%BA%CA%D1%C1%BE%D1%B9%B8%EC%A1%D1%B9&amp;month=4&amp;year=2020&amp;thetype=%A7%BA%CB%B9%E8%C7%C2%A7%D2%B9"/>
    <hyperlink ref="E1433" r:id="rId1426" display="http://hfo63.cfo.in.th/CheckDataDtl.aspx?orgid=04192&amp;balance=%A7%BA%B4%D8%C5%3Cbr/%3E%A7%BA%CA%D1%C1%BE%D1%B9%B8%EC%A1%D1%B9&amp;month=4&amp;year=2020&amp;thetype=%A7%BA%CB%B9%E8%C7%C2%A7%D2%B9"/>
    <hyperlink ref="E1434" r:id="rId1427" display="http://hfo63.cfo.in.th/CheckDataDtl.aspx?orgid=04192&amp;balance=%A7%BA%B4%D8%C5%3Cbr/%3E%A7%BA%CA%D1%C1%BE%D1%B9%B8%EC%A1%D1%B9&amp;month=4&amp;year=2020&amp;thetype=%A7%BA%CB%B9%E8%C7%C2%A7%D2%B9"/>
    <hyperlink ref="E1435" r:id="rId1428" display="http://hfo63.cfo.in.th/CheckDataDtl.aspx?orgid=04193&amp;balance=%A7%BA%B4%D8%C5%3Cbr/%3E%A7%BA%CA%D1%C1%BE%D1%B9%B8%EC%A1%D1%B9&amp;month=4&amp;year=2020&amp;thetype=%A7%BA%CB%B9%E8%C7%C2%A7%D2%B9"/>
    <hyperlink ref="E1436" r:id="rId1429" display="http://hfo63.cfo.in.th/CheckDataDtl.aspx?orgid=04193&amp;balance=%A7%BA%B4%D8%C5%3Cbr/%3E%A7%BA%CA%D1%C1%BE%D1%B9%B8%EC%A1%D1%B9&amp;month=4&amp;year=2020&amp;thetype=%A7%BA%CB%B9%E8%C7%C2%A7%D2%B9"/>
    <hyperlink ref="E1437" r:id="rId1430" display="http://hfo63.cfo.in.th/CheckDataDtl.aspx?orgid=04194&amp;balance=%A7%BA%B4%D8%C5%3Cbr/%3E%A7%BA%CA%D1%C1%BE%D1%B9%B8%EC%A1%D1%B9&amp;month=4&amp;year=2020&amp;thetype=%A7%BA%CB%B9%E8%C7%C2%A7%D2%B9"/>
    <hyperlink ref="E1438" r:id="rId1431" display="http://hfo63.cfo.in.th/CheckDataDtl.aspx?orgid=04194&amp;balance=%A7%BA%B4%D8%C5%3Cbr/%3E%A7%BA%CA%D1%C1%BE%D1%B9%B8%EC%A1%D1%B9&amp;month=4&amp;year=2020&amp;thetype=%A7%BA%CB%B9%E8%C7%C2%A7%D2%B9"/>
    <hyperlink ref="E1439" r:id="rId1432" display="http://hfo63.cfo.in.th/CheckDataDtl.aspx?orgid=04195&amp;balance=%A7%BA%B4%D8%C5%3Cbr/%3E%A7%BA%CA%D1%C1%BE%D1%B9%B8%EC%A1%D1%B9&amp;month=4&amp;year=2020&amp;thetype=%A7%BA%CB%B9%E8%C7%C2%A7%D2%B9"/>
    <hyperlink ref="E1440" r:id="rId1433" display="http://hfo63.cfo.in.th/CheckDataDtl.aspx?orgid=04195&amp;balance=%A7%BA%B4%D8%C5%3Cbr/%3E%A7%BA%CA%D1%C1%BE%D1%B9%B8%EC%A1%D1%B9&amp;month=4&amp;year=2020&amp;thetype=%A7%BA%CB%B9%E8%C7%C2%A7%D2%B9"/>
    <hyperlink ref="E1441" r:id="rId1434" display="http://hfo63.cfo.in.th/CheckDataDtl.aspx?orgid=04196&amp;balance=%A7%BA%B4%D8%C5%3Cbr/%3E%A7%BA%CA%D1%C1%BE%D1%B9%B8%EC%A1%D1%B9&amp;month=4&amp;year=2020&amp;thetype=%A7%BA%CB%B9%E8%C7%C2%A7%D2%B9"/>
    <hyperlink ref="E1442" r:id="rId1435" display="http://hfo63.cfo.in.th/CheckDataDtl.aspx?orgid=04196&amp;balance=%A7%BA%B4%D8%C5%3Cbr/%3E%A7%BA%CA%D1%C1%BE%D1%B9%B8%EC%A1%D1%B9&amp;month=4&amp;year=2020&amp;thetype=%A7%BA%CB%B9%E8%C7%C2%A7%D2%B9"/>
    <hyperlink ref="E1443" r:id="rId1436" display="http://hfo63.cfo.in.th/CheckDataDtl.aspx?orgid=04197&amp;balance=%A7%BA%B4%D8%C5%3Cbr/%3E%A7%BA%CA%D1%C1%BE%D1%B9%B8%EC%A1%D1%B9&amp;month=4&amp;year=2020&amp;thetype=%A7%BA%CB%B9%E8%C7%C2%A7%D2%B9"/>
    <hyperlink ref="E1444" r:id="rId1437" display="http://hfo63.cfo.in.th/CheckDataDtl.aspx?orgid=04197&amp;balance=%A7%BA%B4%D8%C5%3Cbr/%3E%A7%BA%CA%D1%C1%BE%D1%B9%B8%EC%A1%D1%B9&amp;month=4&amp;year=2020&amp;thetype=%A7%BA%CB%B9%E8%C7%C2%A7%D2%B9"/>
    <hyperlink ref="E1445" r:id="rId1438" display="http://hfo63.cfo.in.th/CheckDataDtl.aspx?orgid=04198&amp;balance=%A7%BA%B4%D8%C5%3Cbr/%3E%A7%BA%CA%D1%C1%BE%D1%B9%B8%EC%A1%D1%B9&amp;month=4&amp;year=2020&amp;thetype=%A7%BA%CB%B9%E8%C7%C2%A7%D2%B9"/>
    <hyperlink ref="E1446" r:id="rId1439" display="http://hfo63.cfo.in.th/CheckDataDtl.aspx?orgid=04198&amp;balance=%A7%BA%B4%D8%C5%3Cbr/%3E%A7%BA%CA%D1%C1%BE%D1%B9%B8%EC%A1%D1%B9&amp;month=4&amp;year=2020&amp;thetype=%A7%BA%CB%B9%E8%C7%C2%A7%D2%B9"/>
    <hyperlink ref="E1447" r:id="rId1440" display="http://hfo63.cfo.in.th/CheckDataDtl.aspx?orgid=04199&amp;balance=%A7%BA%B4%D8%C5%3Cbr/%3E%A7%BA%CA%D1%C1%BE%D1%B9%B8%EC%A1%D1%B9&amp;month=4&amp;year=2020&amp;thetype=%A7%BA%CB%B9%E8%C7%C2%A7%D2%B9"/>
    <hyperlink ref="E1448" r:id="rId1441" display="http://hfo63.cfo.in.th/CheckDataDtl.aspx?orgid=04199&amp;balance=%A7%BA%B4%D8%C5%3Cbr/%3E%A7%BA%CA%D1%C1%BE%D1%B9%B8%EC%A1%D1%B9&amp;month=4&amp;year=2020&amp;thetype=%A7%BA%CB%B9%E8%C7%C2%A7%D2%B9"/>
    <hyperlink ref="E1449" r:id="rId1442" display="http://hfo63.cfo.in.th/CheckDataDtl.aspx?orgid=04200&amp;balance=%A7%BA%B4%D8%C5%3Cbr/%3E%A7%BA%CA%D1%C1%BE%D1%B9%B8%EC%A1%D1%B9&amp;month=4&amp;year=2020&amp;thetype=%A7%BA%CB%B9%E8%C7%C2%A7%D2%B9"/>
    <hyperlink ref="E1450" r:id="rId1443" display="http://hfo63.cfo.in.th/CheckDataDtl.aspx?orgid=04200&amp;balance=%A7%BA%B4%D8%C5%3Cbr/%3E%A7%BA%CA%D1%C1%BE%D1%B9%B8%EC%A1%D1%B9&amp;month=4&amp;year=2020&amp;thetype=%A7%BA%CB%B9%E8%C7%C2%A7%D2%B9"/>
    <hyperlink ref="E1451" r:id="rId1444" display="http://hfo63.cfo.in.th/CheckDataDtl.aspx?orgid=04201&amp;balance=%A7%BA%B4%D8%C5%3Cbr/%3E%A7%BA%CA%D1%C1%BE%D1%B9%B8%EC%A1%D1%B9&amp;month=4&amp;year=2020&amp;thetype=%A7%BA%CB%B9%E8%C7%C2%A7%D2%B9"/>
    <hyperlink ref="E1452" r:id="rId1445" display="http://hfo63.cfo.in.th/CheckDataDtl.aspx?orgid=04201&amp;balance=%A7%BA%B4%D8%C5%3Cbr/%3E%A7%BA%CA%D1%C1%BE%D1%B9%B8%EC%A1%D1%B9&amp;month=4&amp;year=2020&amp;thetype=%A7%BA%CB%B9%E8%C7%C2%A7%D2%B9"/>
    <hyperlink ref="E1453" r:id="rId1446" display="http://hfo63.cfo.in.th/CheckDataDtl.aspx?orgid=04202&amp;balance=%A7%BA%B4%D8%C5%3Cbr/%3E%A7%BA%CA%D1%C1%BE%D1%B9%B8%EC%A1%D1%B9&amp;month=4&amp;year=2020&amp;thetype=%A7%BA%CB%B9%E8%C7%C2%A7%D2%B9"/>
    <hyperlink ref="E1454" r:id="rId1447" display="http://hfo63.cfo.in.th/CheckDataDtl.aspx?orgid=04202&amp;balance=%A7%BA%B4%D8%C5%3Cbr/%3E%A7%BA%CA%D1%C1%BE%D1%B9%B8%EC%A1%D1%B9&amp;month=4&amp;year=2020&amp;thetype=%A7%BA%CB%B9%E8%C7%C2%A7%D2%B9"/>
    <hyperlink ref="E1455" r:id="rId1448" display="http://hfo63.cfo.in.th/CheckDataDtl.aspx?orgid=04203&amp;balance=%A7%BA%B4%D8%C5%3Cbr/%3E%A7%BA%CA%D1%C1%BE%D1%B9%B8%EC%A1%D1%B9&amp;month=4&amp;year=2020&amp;thetype=%A7%BA%CB%B9%E8%C7%C2%A7%D2%B9"/>
    <hyperlink ref="E1456" r:id="rId1449" display="http://hfo63.cfo.in.th/CheckDataDtl.aspx?orgid=04203&amp;balance=%A7%BA%B4%D8%C5%3Cbr/%3E%A7%BA%CA%D1%C1%BE%D1%B9%B8%EC%A1%D1%B9&amp;month=4&amp;year=2020&amp;thetype=%A7%BA%CB%B9%E8%C7%C2%A7%D2%B9"/>
    <hyperlink ref="E1457" r:id="rId1450" display="http://hfo63.cfo.in.th/CheckDataDtl.aspx?orgid=04204&amp;balance=%A7%BA%B4%D8%C5%3Cbr/%3E%A7%BA%CA%D1%C1%BE%D1%B9%B8%EC%A1%D1%B9&amp;month=4&amp;year=2020&amp;thetype=%A7%BA%CB%B9%E8%C7%C2%A7%D2%B9"/>
    <hyperlink ref="E1458" r:id="rId1451" display="http://hfo63.cfo.in.th/CheckDataDtl.aspx?orgid=04204&amp;balance=%A7%BA%B4%D8%C5%3Cbr/%3E%A7%BA%CA%D1%C1%BE%D1%B9%B8%EC%A1%D1%B9&amp;month=4&amp;year=2020&amp;thetype=%A7%BA%CB%B9%E8%C7%C2%A7%D2%B9"/>
    <hyperlink ref="E1459" r:id="rId1452" display="http://hfo63.cfo.in.th/CheckDataDtl.aspx?orgid=04205&amp;balance=%A7%BA%B4%D8%C5%3Cbr/%3E%A7%BA%CA%D1%C1%BE%D1%B9%B8%EC%A1%D1%B9&amp;month=4&amp;year=2020&amp;thetype=%A7%BA%CB%B9%E8%C7%C2%A7%D2%B9"/>
    <hyperlink ref="E1460" r:id="rId1453" display="http://hfo63.cfo.in.th/CheckDataDtl.aspx?orgid=04205&amp;balance=%A7%BA%B4%D8%C5%3Cbr/%3E%A7%BA%CA%D1%C1%BE%D1%B9%B8%EC%A1%D1%B9&amp;month=4&amp;year=2020&amp;thetype=%A7%BA%CB%B9%E8%C7%C2%A7%D2%B9"/>
    <hyperlink ref="E1461" r:id="rId1454" display="http://hfo63.cfo.in.th/CheckDataDtl.aspx?orgid=04206&amp;balance=%A7%BA%B4%D8%C5%3Cbr/%3E%A7%BA%CA%D1%C1%BE%D1%B9%B8%EC%A1%D1%B9&amp;month=4&amp;year=2020&amp;thetype=%A7%BA%CB%B9%E8%C7%C2%A7%D2%B9"/>
    <hyperlink ref="E1462" r:id="rId1455" display="http://hfo63.cfo.in.th/CheckDataDtl.aspx?orgid=04206&amp;balance=%A7%BA%B4%D8%C5%3Cbr/%3E%A7%BA%CA%D1%C1%BE%D1%B9%B8%EC%A1%D1%B9&amp;month=4&amp;year=2020&amp;thetype=%A7%BA%CB%B9%E8%C7%C2%A7%D2%B9"/>
    <hyperlink ref="E1463" r:id="rId1456" display="http://hfo63.cfo.in.th/CheckDataDtl.aspx?orgid=04207&amp;balance=%A7%BA%B4%D8%C5%3Cbr/%3E%A7%BA%CA%D1%C1%BE%D1%B9%B8%EC%A1%D1%B9&amp;month=4&amp;year=2020&amp;thetype=%A7%BA%CB%B9%E8%C7%C2%A7%D2%B9"/>
    <hyperlink ref="E1464" r:id="rId1457" display="http://hfo63.cfo.in.th/CheckDataDtl.aspx?orgid=04207&amp;balance=%A7%BA%B4%D8%C5%3Cbr/%3E%A7%BA%CA%D1%C1%BE%D1%B9%B8%EC%A1%D1%B9&amp;month=4&amp;year=2020&amp;thetype=%A7%BA%CB%B9%E8%C7%C2%A7%D2%B9"/>
    <hyperlink ref="E1465" r:id="rId1458" display="http://hfo63.cfo.in.th/CheckDataDtl.aspx?orgid=04208&amp;balance=%A7%BA%B4%D8%C5%3Cbr/%3E%A7%BA%CA%D1%C1%BE%D1%B9%B8%EC%A1%D1%B9&amp;month=4&amp;year=2020&amp;thetype=%A7%BA%CB%B9%E8%C7%C2%A7%D2%B9"/>
    <hyperlink ref="E1466" r:id="rId1459" display="http://hfo63.cfo.in.th/CheckDataDtl.aspx?orgid=04208&amp;balance=%A7%BA%B4%D8%C5%3Cbr/%3E%A7%BA%CA%D1%C1%BE%D1%B9%B8%EC%A1%D1%B9&amp;month=4&amp;year=2020&amp;thetype=%A7%BA%CB%B9%E8%C7%C2%A7%D2%B9"/>
    <hyperlink ref="E1467" r:id="rId1460" display="http://hfo63.cfo.in.th/CheckDataDtl.aspx?orgid=04209&amp;balance=%A7%BA%B4%D8%C5%3Cbr/%3E%A7%BA%CA%D1%C1%BE%D1%B9%B8%EC%A1%D1%B9&amp;month=4&amp;year=2020&amp;thetype=%A7%BA%CB%B9%E8%C7%C2%A7%D2%B9"/>
    <hyperlink ref="E1468" r:id="rId1461" display="http://hfo63.cfo.in.th/CheckDataDtl.aspx?orgid=04209&amp;balance=%A7%BA%B4%D8%C5%3Cbr/%3E%A7%BA%CA%D1%C1%BE%D1%B9%B8%EC%A1%D1%B9&amp;month=4&amp;year=2020&amp;thetype=%A7%BA%CB%B9%E8%C7%C2%A7%D2%B9"/>
    <hyperlink ref="E1469" r:id="rId1462" display="http://hfo63.cfo.in.th/CheckDataDtl.aspx?orgid=04210&amp;balance=%A7%BA%B4%D8%C5%3Cbr/%3E%A7%BA%CA%D1%C1%BE%D1%B9%B8%EC%A1%D1%B9&amp;month=4&amp;year=2020&amp;thetype=%A7%BA%CB%B9%E8%C7%C2%A7%D2%B9"/>
    <hyperlink ref="E1470" r:id="rId1463" display="http://hfo63.cfo.in.th/CheckDataDtl.aspx?orgid=04210&amp;balance=%A7%BA%B4%D8%C5%3Cbr/%3E%A7%BA%CA%D1%C1%BE%D1%B9%B8%EC%A1%D1%B9&amp;month=4&amp;year=2020&amp;thetype=%A7%BA%CB%B9%E8%C7%C2%A7%D2%B9"/>
    <hyperlink ref="E1471" r:id="rId1464" display="http://hfo63.cfo.in.th/CheckDataDtl.aspx?orgid=04211&amp;balance=%A7%BA%B4%D8%C5%3Cbr/%3E%A7%BA%CA%D1%C1%BE%D1%B9%B8%EC%A1%D1%B9&amp;month=4&amp;year=2020&amp;thetype=%A7%BA%CB%B9%E8%C7%C2%A7%D2%B9"/>
    <hyperlink ref="E1472" r:id="rId1465" display="http://hfo63.cfo.in.th/CheckDataDtl.aspx?orgid=04211&amp;balance=%A7%BA%B4%D8%C5%3Cbr/%3E%A7%BA%CA%D1%C1%BE%D1%B9%B8%EC%A1%D1%B9&amp;month=4&amp;year=2020&amp;thetype=%A7%BA%CB%B9%E8%C7%C2%A7%D2%B9"/>
    <hyperlink ref="E1473" r:id="rId1466" display="http://hfo63.cfo.in.th/CheckDataDtl.aspx?orgid=04212&amp;balance=%A7%BA%B4%D8%C5%3Cbr/%3E%A7%BA%CA%D1%C1%BE%D1%B9%B8%EC%A1%D1%B9&amp;month=4&amp;year=2020&amp;thetype=%A7%BA%CB%B9%E8%C7%C2%A7%D2%B9"/>
    <hyperlink ref="E1474" r:id="rId1467" display="http://hfo63.cfo.in.th/CheckDataDtl.aspx?orgid=04212&amp;balance=%A7%BA%B4%D8%C5%3Cbr/%3E%A7%BA%CA%D1%C1%BE%D1%B9%B8%EC%A1%D1%B9&amp;month=4&amp;year=2020&amp;thetype=%A7%BA%CB%B9%E8%C7%C2%A7%D2%B9"/>
    <hyperlink ref="E1475" r:id="rId1468" display="http://hfo63.cfo.in.th/CheckDataDtl.aspx?orgid=04213&amp;balance=%A7%BA%B4%D8%C5%3Cbr/%3E%A7%BA%CA%D1%C1%BE%D1%B9%B8%EC%A1%D1%B9&amp;month=4&amp;year=2020&amp;thetype=%A7%BA%CB%B9%E8%C7%C2%A7%D2%B9"/>
    <hyperlink ref="E1476" r:id="rId1469" display="http://hfo63.cfo.in.th/CheckDataDtl.aspx?orgid=04213&amp;balance=%A7%BA%B4%D8%C5%3Cbr/%3E%A7%BA%CA%D1%C1%BE%D1%B9%B8%EC%A1%D1%B9&amp;month=4&amp;year=2020&amp;thetype=%A7%BA%CB%B9%E8%C7%C2%A7%D2%B9"/>
    <hyperlink ref="E1477" r:id="rId1470" display="http://hfo63.cfo.in.th/CheckDataDtl.aspx?orgid=04214&amp;balance=%A7%BA%B4%D8%C5%3Cbr/%3E%A7%BA%CA%D1%C1%BE%D1%B9%B8%EC%A1%D1%B9&amp;month=4&amp;year=2020&amp;thetype=%A7%BA%CB%B9%E8%C7%C2%A7%D2%B9"/>
    <hyperlink ref="E1478" r:id="rId1471" display="http://hfo63.cfo.in.th/CheckDataDtl.aspx?orgid=04214&amp;balance=%A7%BA%B4%D8%C5%3Cbr/%3E%A7%BA%CA%D1%C1%BE%D1%B9%B8%EC%A1%D1%B9&amp;month=4&amp;year=2020&amp;thetype=%A7%BA%CB%B9%E8%C7%C2%A7%D2%B9"/>
    <hyperlink ref="E1479" r:id="rId1472" display="http://hfo63.cfo.in.th/CheckDataDtl.aspx?orgid=04215&amp;balance=%A7%BA%B4%D8%C5%3Cbr/%3E%A7%BA%CA%D1%C1%BE%D1%B9%B8%EC%A1%D1%B9&amp;month=4&amp;year=2020&amp;thetype=%A7%BA%CB%B9%E8%C7%C2%A7%D2%B9"/>
    <hyperlink ref="E1480" r:id="rId1473" display="http://hfo63.cfo.in.th/CheckDataDtl.aspx?orgid=04215&amp;balance=%A7%BA%B4%D8%C5%3Cbr/%3E%A7%BA%CA%D1%C1%BE%D1%B9%B8%EC%A1%D1%B9&amp;month=4&amp;year=2020&amp;thetype=%A7%BA%CB%B9%E8%C7%C2%A7%D2%B9"/>
    <hyperlink ref="E1481" r:id="rId1474" display="http://hfo63.cfo.in.th/CheckDataDtl.aspx?orgid=04216&amp;balance=%A7%BA%B4%D8%C5%3Cbr/%3E%A7%BA%CA%D1%C1%BE%D1%B9%B8%EC%A1%D1%B9&amp;month=4&amp;year=2020&amp;thetype=%A7%BA%CB%B9%E8%C7%C2%A7%D2%B9"/>
    <hyperlink ref="E1482" r:id="rId1475" display="http://hfo63.cfo.in.th/CheckDataDtl.aspx?orgid=04216&amp;balance=%A7%BA%B4%D8%C5%3Cbr/%3E%A7%BA%CA%D1%C1%BE%D1%B9%B8%EC%A1%D1%B9&amp;month=4&amp;year=2020&amp;thetype=%A7%BA%CB%B9%E8%C7%C2%A7%D2%B9"/>
    <hyperlink ref="E1483" r:id="rId1476" display="http://hfo63.cfo.in.th/CheckDataDtl.aspx?orgid=04217&amp;balance=%A7%BA%B4%D8%C5%3Cbr/%3E%A7%BA%CA%D1%C1%BE%D1%B9%B8%EC%A1%D1%B9&amp;month=4&amp;year=2020&amp;thetype=%A7%BA%CB%B9%E8%C7%C2%A7%D2%B9"/>
    <hyperlink ref="E1484" r:id="rId1477" display="http://hfo63.cfo.in.th/CheckDataDtl.aspx?orgid=04217&amp;balance=%A7%BA%B4%D8%C5%3Cbr/%3E%A7%BA%CA%D1%C1%BE%D1%B9%B8%EC%A1%D1%B9&amp;month=4&amp;year=2020&amp;thetype=%A7%BA%CB%B9%E8%C7%C2%A7%D2%B9"/>
    <hyperlink ref="E1485" r:id="rId1478" display="http://hfo63.cfo.in.th/CheckDataDtl.aspx?orgid=04218&amp;balance=%A7%BA%B4%D8%C5%3Cbr/%3E%A7%BA%CA%D1%C1%BE%D1%B9%B8%EC%A1%D1%B9&amp;month=4&amp;year=2020&amp;thetype=%A7%BA%CB%B9%E8%C7%C2%A7%D2%B9"/>
    <hyperlink ref="E1486" r:id="rId1479" display="http://hfo63.cfo.in.th/CheckDataDtl.aspx?orgid=04218&amp;balance=%A7%BA%B4%D8%C5%3Cbr/%3E%A7%BA%CA%D1%C1%BE%D1%B9%B8%EC%A1%D1%B9&amp;month=4&amp;year=2020&amp;thetype=%A7%BA%CB%B9%E8%C7%C2%A7%D2%B9"/>
    <hyperlink ref="E1487" r:id="rId1480" display="http://hfo63.cfo.in.th/CheckDataDtl.aspx?orgid=04219&amp;balance=%A7%BA%B4%D8%C5%3Cbr/%3E%A7%BA%CA%D1%C1%BE%D1%B9%B8%EC%A1%D1%B9&amp;month=4&amp;year=2020&amp;thetype=%A7%BA%CB%B9%E8%C7%C2%A7%D2%B9"/>
    <hyperlink ref="E1488" r:id="rId1481" display="http://hfo63.cfo.in.th/CheckDataDtl.aspx?orgid=04219&amp;balance=%A7%BA%B4%D8%C5%3Cbr/%3E%A7%BA%CA%D1%C1%BE%D1%B9%B8%EC%A1%D1%B9&amp;month=4&amp;year=2020&amp;thetype=%A7%BA%CB%B9%E8%C7%C2%A7%D2%B9"/>
    <hyperlink ref="E1489" r:id="rId1482" display="http://hfo63.cfo.in.th/CheckDataDtl.aspx?orgid=04220&amp;balance=%A7%BA%B4%D8%C5%3Cbr/%3E%A7%BA%CA%D1%C1%BE%D1%B9%B8%EC%A1%D1%B9&amp;month=4&amp;year=2020&amp;thetype=%A7%BA%CB%B9%E8%C7%C2%A7%D2%B9"/>
    <hyperlink ref="E1490" r:id="rId1483" display="http://hfo63.cfo.in.th/CheckDataDtl.aspx?orgid=04220&amp;balance=%A7%BA%B4%D8%C5%3Cbr/%3E%A7%BA%CA%D1%C1%BE%D1%B9%B8%EC%A1%D1%B9&amp;month=4&amp;year=2020&amp;thetype=%A7%BA%CB%B9%E8%C7%C2%A7%D2%B9"/>
    <hyperlink ref="E1491" r:id="rId1484" display="http://hfo63.cfo.in.th/CheckDataDtl.aspx?orgid=04221&amp;balance=%A7%BA%B4%D8%C5%3Cbr/%3E%A7%BA%CA%D1%C1%BE%D1%B9%B8%EC%A1%D1%B9&amp;month=4&amp;year=2020&amp;thetype=%A7%BA%CB%B9%E8%C7%C2%A7%D2%B9"/>
    <hyperlink ref="E1492" r:id="rId1485" display="http://hfo63.cfo.in.th/CheckDataDtl.aspx?orgid=04221&amp;balance=%A7%BA%B4%D8%C5%3Cbr/%3E%A7%BA%CA%D1%C1%BE%D1%B9%B8%EC%A1%D1%B9&amp;month=4&amp;year=2020&amp;thetype=%A7%BA%CB%B9%E8%C7%C2%A7%D2%B9"/>
    <hyperlink ref="E1493" r:id="rId1486" display="http://hfo63.cfo.in.th/CheckDataDtl.aspx?orgid=04222&amp;balance=%A7%BA%B4%D8%C5%3Cbr/%3E%A7%BA%CA%D1%C1%BE%D1%B9%B8%EC%A1%D1%B9&amp;month=4&amp;year=2020&amp;thetype=%A7%BA%CB%B9%E8%C7%C2%A7%D2%B9"/>
    <hyperlink ref="E1494" r:id="rId1487" display="http://hfo63.cfo.in.th/CheckDataDtl.aspx?orgid=04222&amp;balance=%A7%BA%B4%D8%C5%3Cbr/%3E%A7%BA%CA%D1%C1%BE%D1%B9%B8%EC%A1%D1%B9&amp;month=4&amp;year=2020&amp;thetype=%A7%BA%CB%B9%E8%C7%C2%A7%D2%B9"/>
    <hyperlink ref="E1495" r:id="rId1488" display="http://hfo63.cfo.in.th/CheckDataDtl.aspx?orgid=04223&amp;balance=%A7%BA%B4%D8%C5%3Cbr/%3E%A7%BA%CA%D1%C1%BE%D1%B9%B8%EC%A1%D1%B9&amp;month=4&amp;year=2020&amp;thetype=%A7%BA%CB%B9%E8%C7%C2%A7%D2%B9"/>
    <hyperlink ref="E1496" r:id="rId1489" display="http://hfo63.cfo.in.th/CheckDataDtl.aspx?orgid=04223&amp;balance=%A7%BA%B4%D8%C5%3Cbr/%3E%A7%BA%CA%D1%C1%BE%D1%B9%B8%EC%A1%D1%B9&amp;month=4&amp;year=2020&amp;thetype=%A7%BA%CB%B9%E8%C7%C2%A7%D2%B9"/>
    <hyperlink ref="E1497" r:id="rId1490" display="http://hfo63.cfo.in.th/CheckDataDtl.aspx?orgid=04224&amp;balance=%A7%BA%B4%D8%C5%3Cbr/%3E%A7%BA%CA%D1%C1%BE%D1%B9%B8%EC%A1%D1%B9&amp;month=4&amp;year=2020&amp;thetype=%A7%BA%CB%B9%E8%C7%C2%A7%D2%B9"/>
    <hyperlink ref="E1498" r:id="rId1491" display="http://hfo63.cfo.in.th/CheckDataDtl.aspx?orgid=04224&amp;balance=%A7%BA%B4%D8%C5%3Cbr/%3E%A7%BA%CA%D1%C1%BE%D1%B9%B8%EC%A1%D1%B9&amp;month=4&amp;year=2020&amp;thetype=%A7%BA%CB%B9%E8%C7%C2%A7%D2%B9"/>
    <hyperlink ref="E1499" r:id="rId1492" display="http://hfo63.cfo.in.th/CheckDataDtl.aspx?orgid=04225&amp;balance=%A7%BA%B4%D8%C5%3Cbr/%3E%A7%BA%CA%D1%C1%BE%D1%B9%B8%EC%A1%D1%B9&amp;month=4&amp;year=2020&amp;thetype=%A7%BA%CB%B9%E8%C7%C2%A7%D2%B9"/>
    <hyperlink ref="E1500" r:id="rId1493" display="http://hfo63.cfo.in.th/CheckDataDtl.aspx?orgid=04225&amp;balance=%A7%BA%B4%D8%C5%3Cbr/%3E%A7%BA%CA%D1%C1%BE%D1%B9%B8%EC%A1%D1%B9&amp;month=4&amp;year=2020&amp;thetype=%A7%BA%CB%B9%E8%C7%C2%A7%D2%B9"/>
    <hyperlink ref="E1501" r:id="rId1494" display="http://hfo63.cfo.in.th/CheckDataDtl.aspx?orgid=04226&amp;balance=%A7%BA%B4%D8%C5%3Cbr/%3E%A7%BA%CA%D1%C1%BE%D1%B9%B8%EC%A1%D1%B9&amp;month=4&amp;year=2020&amp;thetype=%A7%BA%CB%B9%E8%C7%C2%A7%D2%B9"/>
    <hyperlink ref="E1502" r:id="rId1495" display="http://hfo63.cfo.in.th/CheckDataDtl.aspx?orgid=04226&amp;balance=%A7%BA%B4%D8%C5%3Cbr/%3E%A7%BA%CA%D1%C1%BE%D1%B9%B8%EC%A1%D1%B9&amp;month=4&amp;year=2020&amp;thetype=%A7%BA%CB%B9%E8%C7%C2%A7%D2%B9"/>
    <hyperlink ref="E1503" r:id="rId1496" display="http://hfo63.cfo.in.th/CheckDataDtl.aspx?orgid=04227&amp;balance=%A7%BA%B4%D8%C5%3Cbr/%3E%A7%BA%CA%D1%C1%BE%D1%B9%B8%EC%A1%D1%B9&amp;month=4&amp;year=2020&amp;thetype=%A7%BA%CB%B9%E8%C7%C2%A7%D2%B9"/>
    <hyperlink ref="E1504" r:id="rId1497" display="http://hfo63.cfo.in.th/CheckDataDtl.aspx?orgid=04227&amp;balance=%A7%BA%B4%D8%C5%3Cbr/%3E%A7%BA%CA%D1%C1%BE%D1%B9%B8%EC%A1%D1%B9&amp;month=4&amp;year=2020&amp;thetype=%A7%BA%CB%B9%E8%C7%C2%A7%D2%B9"/>
    <hyperlink ref="E1505" r:id="rId1498" display="http://hfo63.cfo.in.th/CheckDataDtl.aspx?orgid=04228&amp;balance=%A7%BA%B4%D8%C5%3Cbr/%3E%A7%BA%CA%D1%C1%BE%D1%B9%B8%EC%A1%D1%B9&amp;month=4&amp;year=2020&amp;thetype=%A7%BA%CB%B9%E8%C7%C2%A7%D2%B9"/>
    <hyperlink ref="E1506" r:id="rId1499" display="http://hfo63.cfo.in.th/CheckDataDtl.aspx?orgid=04228&amp;balance=%A7%BA%B4%D8%C5%3Cbr/%3E%A7%BA%CA%D1%C1%BE%D1%B9%B8%EC%A1%D1%B9&amp;month=4&amp;year=2020&amp;thetype=%A7%BA%CB%B9%E8%C7%C2%A7%D2%B9"/>
    <hyperlink ref="E1507" r:id="rId1500" display="http://hfo63.cfo.in.th/CheckDataDtl.aspx?orgid=04229&amp;balance=%A7%BA%B4%D8%C5%3Cbr/%3E%A7%BA%CA%D1%C1%BE%D1%B9%B8%EC%A1%D1%B9&amp;month=4&amp;year=2020&amp;thetype=%A7%BA%CB%B9%E8%C7%C2%A7%D2%B9"/>
    <hyperlink ref="E1508" r:id="rId1501" display="http://hfo63.cfo.in.th/CheckDataDtl.aspx?orgid=04229&amp;balance=%A7%BA%B4%D8%C5%3Cbr/%3E%A7%BA%CA%D1%C1%BE%D1%B9%B8%EC%A1%D1%B9&amp;month=4&amp;year=2020&amp;thetype=%A7%BA%CB%B9%E8%C7%C2%A7%D2%B9"/>
    <hyperlink ref="E1509" r:id="rId1502" display="http://hfo63.cfo.in.th/CheckDataDtl.aspx?orgid=04230&amp;balance=%A7%BA%B4%D8%C5%3Cbr/%3E%A7%BA%CA%D1%C1%BE%D1%B9%B8%EC%A1%D1%B9&amp;month=4&amp;year=2020&amp;thetype=%A7%BA%CB%B9%E8%C7%C2%A7%D2%B9"/>
    <hyperlink ref="E1510" r:id="rId1503" display="http://hfo63.cfo.in.th/CheckDataDtl.aspx?orgid=04230&amp;balance=%A7%BA%B4%D8%C5%3Cbr/%3E%A7%BA%CA%D1%C1%BE%D1%B9%B8%EC%A1%D1%B9&amp;month=4&amp;year=2020&amp;thetype=%A7%BA%CB%B9%E8%C7%C2%A7%D2%B9"/>
    <hyperlink ref="E1511" r:id="rId1504" display="http://hfo63.cfo.in.th/CheckDataDtl.aspx?orgid=04231&amp;balance=%A7%BA%B4%D8%C5%3Cbr/%3E%A7%BA%CA%D1%C1%BE%D1%B9%B8%EC%A1%D1%B9&amp;month=4&amp;year=2020&amp;thetype=%A7%BA%CB%B9%E8%C7%C2%A7%D2%B9"/>
    <hyperlink ref="E1512" r:id="rId1505" display="http://hfo63.cfo.in.th/CheckDataDtl.aspx?orgid=04231&amp;balance=%A7%BA%B4%D8%C5%3Cbr/%3E%A7%BA%CA%D1%C1%BE%D1%B9%B8%EC%A1%D1%B9&amp;month=4&amp;year=2020&amp;thetype=%A7%BA%CB%B9%E8%C7%C2%A7%D2%B9"/>
    <hyperlink ref="E1513" r:id="rId1506" display="http://hfo63.cfo.in.th/CheckDataDtl.aspx?orgid=04232&amp;balance=%A7%BA%B4%D8%C5%3Cbr/%3E%A7%BA%CA%D1%C1%BE%D1%B9%B8%EC%A1%D1%B9&amp;month=4&amp;year=2020&amp;thetype=%A7%BA%CB%B9%E8%C7%C2%A7%D2%B9"/>
    <hyperlink ref="E1514" r:id="rId1507" display="http://hfo63.cfo.in.th/CheckDataDtl.aspx?orgid=04232&amp;balance=%A7%BA%B4%D8%C5%3Cbr/%3E%A7%BA%CA%D1%C1%BE%D1%B9%B8%EC%A1%D1%B9&amp;month=4&amp;year=2020&amp;thetype=%A7%BA%CB%B9%E8%C7%C2%A7%D2%B9"/>
    <hyperlink ref="E1515" r:id="rId1508" display="http://hfo63.cfo.in.th/CheckDataDtl.aspx?orgid=04233&amp;balance=%A7%BA%B4%D8%C5%3Cbr/%3E%A7%BA%CA%D1%C1%BE%D1%B9%B8%EC%A1%D1%B9&amp;month=4&amp;year=2020&amp;thetype=%A7%BA%CB%B9%E8%C7%C2%A7%D2%B9"/>
    <hyperlink ref="E1516" r:id="rId1509" display="http://hfo63.cfo.in.th/CheckDataDtl.aspx?orgid=04233&amp;balance=%A7%BA%B4%D8%C5%3Cbr/%3E%A7%BA%CA%D1%C1%BE%D1%B9%B8%EC%A1%D1%B9&amp;month=4&amp;year=2020&amp;thetype=%A7%BA%CB%B9%E8%C7%C2%A7%D2%B9"/>
    <hyperlink ref="E1517" r:id="rId1510" display="http://hfo63.cfo.in.th/CheckDataDtl.aspx?orgid=04234&amp;balance=%A7%BA%B4%D8%C5%3Cbr/%3E%A7%BA%CA%D1%C1%BE%D1%B9%B8%EC%A1%D1%B9&amp;month=4&amp;year=2020&amp;thetype=%A7%BA%CB%B9%E8%C7%C2%A7%D2%B9"/>
    <hyperlink ref="E1518" r:id="rId1511" display="http://hfo63.cfo.in.th/CheckDataDtl.aspx?orgid=04234&amp;balance=%A7%BA%B4%D8%C5%3Cbr/%3E%A7%BA%CA%D1%C1%BE%D1%B9%B8%EC%A1%D1%B9&amp;month=4&amp;year=2020&amp;thetype=%A7%BA%CB%B9%E8%C7%C2%A7%D2%B9"/>
    <hyperlink ref="E1519" r:id="rId1512" display="http://hfo63.cfo.in.th/CheckDataDtl.aspx?orgid=04235&amp;balance=%A7%BA%B4%D8%C5%3Cbr/%3E%A7%BA%CA%D1%C1%BE%D1%B9%B8%EC%A1%D1%B9&amp;month=4&amp;year=2020&amp;thetype=%A7%BA%CB%B9%E8%C7%C2%A7%D2%B9"/>
    <hyperlink ref="E1520" r:id="rId1513" display="http://hfo63.cfo.in.th/CheckDataDtl.aspx?orgid=04235&amp;balance=%A7%BA%B4%D8%C5%3Cbr/%3E%A7%BA%CA%D1%C1%BE%D1%B9%B8%EC%A1%D1%B9&amp;month=4&amp;year=2020&amp;thetype=%A7%BA%CB%B9%E8%C7%C2%A7%D2%B9"/>
    <hyperlink ref="E1521" r:id="rId1514" display="http://hfo63.cfo.in.th/CheckDataDtl.aspx?orgid=04236&amp;balance=%A7%BA%B4%D8%C5%3Cbr/%3E%A7%BA%CA%D1%C1%BE%D1%B9%B8%EC%A1%D1%B9&amp;month=4&amp;year=2020&amp;thetype=%A7%BA%CB%B9%E8%C7%C2%A7%D2%B9"/>
    <hyperlink ref="E1522" r:id="rId1515" display="http://hfo63.cfo.in.th/CheckDataDtl.aspx?orgid=04236&amp;balance=%A7%BA%B4%D8%C5%3Cbr/%3E%A7%BA%CA%D1%C1%BE%D1%B9%B8%EC%A1%D1%B9&amp;month=4&amp;year=2020&amp;thetype=%A7%BA%CB%B9%E8%C7%C2%A7%D2%B9"/>
    <hyperlink ref="E1523" r:id="rId1516" display="http://hfo63.cfo.in.th/CheckDataDtl.aspx?orgid=04237&amp;balance=%A7%BA%B4%D8%C5%3Cbr/%3E%A7%BA%CA%D1%C1%BE%D1%B9%B8%EC%A1%D1%B9&amp;month=4&amp;year=2020&amp;thetype=%A7%BA%CB%B9%E8%C7%C2%A7%D2%B9"/>
    <hyperlink ref="E1524" r:id="rId1517" display="http://hfo63.cfo.in.th/CheckDataDtl.aspx?orgid=04237&amp;balance=%A7%BA%B4%D8%C5%3Cbr/%3E%A7%BA%CA%D1%C1%BE%D1%B9%B8%EC%A1%D1%B9&amp;month=4&amp;year=2020&amp;thetype=%A7%BA%CB%B9%E8%C7%C2%A7%D2%B9"/>
    <hyperlink ref="E1525" r:id="rId1518" display="http://hfo63.cfo.in.th/CheckDataDtl.aspx?orgid=04238&amp;balance=%A7%BA%B4%D8%C5%3Cbr/%3E%A7%BA%CA%D1%C1%BE%D1%B9%B8%EC%A1%D1%B9&amp;month=4&amp;year=2020&amp;thetype=%A7%BA%CB%B9%E8%C7%C2%A7%D2%B9"/>
    <hyperlink ref="E1526" r:id="rId1519" display="http://hfo63.cfo.in.th/CheckDataDtl.aspx?orgid=04238&amp;balance=%A7%BA%B4%D8%C5%3Cbr/%3E%A7%BA%CA%D1%C1%BE%D1%B9%B8%EC%A1%D1%B9&amp;month=4&amp;year=2020&amp;thetype=%A7%BA%CB%B9%E8%C7%C2%A7%D2%B9"/>
    <hyperlink ref="E1527" r:id="rId1520" display="http://hfo63.cfo.in.th/CheckDataDtl.aspx?orgid=04239&amp;balance=%A7%BA%B4%D8%C5%3Cbr/%3E%A7%BA%CA%D1%C1%BE%D1%B9%B8%EC%A1%D1%B9&amp;month=4&amp;year=2020&amp;thetype=%A7%BA%CB%B9%E8%C7%C2%A7%D2%B9"/>
    <hyperlink ref="E1528" r:id="rId1521" display="http://hfo63.cfo.in.th/CheckDataDtl.aspx?orgid=04239&amp;balance=%A7%BA%B4%D8%C5%3Cbr/%3E%A7%BA%CA%D1%C1%BE%D1%B9%B8%EC%A1%D1%B9&amp;month=4&amp;year=2020&amp;thetype=%A7%BA%CB%B9%E8%C7%C2%A7%D2%B9"/>
    <hyperlink ref="E1529" r:id="rId1522" display="http://hfo63.cfo.in.th/CheckDataDtl.aspx?orgid=04240&amp;balance=%A7%BA%B4%D8%C5%3Cbr/%3E%A7%BA%CA%D1%C1%BE%D1%B9%B8%EC%A1%D1%B9&amp;month=4&amp;year=2020&amp;thetype=%A7%BA%CB%B9%E8%C7%C2%A7%D2%B9"/>
    <hyperlink ref="E1530" r:id="rId1523" display="http://hfo63.cfo.in.th/CheckDataDtl.aspx?orgid=04240&amp;balance=%A7%BA%B4%D8%C5%3Cbr/%3E%A7%BA%CA%D1%C1%BE%D1%B9%B8%EC%A1%D1%B9&amp;month=4&amp;year=2020&amp;thetype=%A7%BA%CB%B9%E8%C7%C2%A7%D2%B9"/>
    <hyperlink ref="E1531" r:id="rId1524" display="http://hfo63.cfo.in.th/CheckDataDtl.aspx?orgid=04241&amp;balance=%A7%BA%B4%D8%C5%3Cbr/%3E%A7%BA%CA%D1%C1%BE%D1%B9%B8%EC%A1%D1%B9&amp;month=4&amp;year=2020&amp;thetype=%A7%BA%CB%B9%E8%C7%C2%A7%D2%B9"/>
    <hyperlink ref="E1532" r:id="rId1525" display="http://hfo63.cfo.in.th/CheckDataDtl.aspx?orgid=04241&amp;balance=%A7%BA%B4%D8%C5%3Cbr/%3E%A7%BA%CA%D1%C1%BE%D1%B9%B8%EC%A1%D1%B9&amp;month=4&amp;year=2020&amp;thetype=%A7%BA%CB%B9%E8%C7%C2%A7%D2%B9"/>
    <hyperlink ref="E1533" r:id="rId1526" display="http://hfo63.cfo.in.th/CheckDataDtl.aspx?orgid=04242&amp;balance=%A7%BA%B4%D8%C5%3Cbr/%3E%A7%BA%CA%D1%C1%BE%D1%B9%B8%EC%A1%D1%B9&amp;month=4&amp;year=2020&amp;thetype=%A7%BA%CB%B9%E8%C7%C2%A7%D2%B9"/>
    <hyperlink ref="E1534" r:id="rId1527" display="http://hfo63.cfo.in.th/CheckDataDtl.aspx?orgid=04242&amp;balance=%A7%BA%B4%D8%C5%3Cbr/%3E%A7%BA%CA%D1%C1%BE%D1%B9%B8%EC%A1%D1%B9&amp;month=4&amp;year=2020&amp;thetype=%A7%BA%CB%B9%E8%C7%C2%A7%D2%B9"/>
    <hyperlink ref="E1535" r:id="rId1528" display="http://hfo63.cfo.in.th/CheckDataDtl.aspx?orgid=04243&amp;balance=%A7%BA%B4%D8%C5%3Cbr/%3E%A7%BA%CA%D1%C1%BE%D1%B9%B8%EC%A1%D1%B9&amp;month=4&amp;year=2020&amp;thetype=%A7%BA%CB%B9%E8%C7%C2%A7%D2%B9"/>
    <hyperlink ref="E1536" r:id="rId1529" display="http://hfo63.cfo.in.th/CheckDataDtl.aspx?orgid=04243&amp;balance=%A7%BA%B4%D8%C5%3Cbr/%3E%A7%BA%CA%D1%C1%BE%D1%B9%B8%EC%A1%D1%B9&amp;month=4&amp;year=2020&amp;thetype=%A7%BA%CB%B9%E8%C7%C2%A7%D2%B9"/>
    <hyperlink ref="E1537" r:id="rId1530" display="http://hfo63.cfo.in.th/CheckDataDtl.aspx?orgid=04244&amp;balance=%A7%BA%B4%D8%C5%3Cbr/%3E%A7%BA%CA%D1%C1%BE%D1%B9%B8%EC%A1%D1%B9&amp;month=4&amp;year=2020&amp;thetype=%A7%BA%CB%B9%E8%C7%C2%A7%D2%B9"/>
    <hyperlink ref="E1538" r:id="rId1531" display="http://hfo63.cfo.in.th/CheckDataDtl.aspx?orgid=04244&amp;balance=%A7%BA%B4%D8%C5%3Cbr/%3E%A7%BA%CA%D1%C1%BE%D1%B9%B8%EC%A1%D1%B9&amp;month=4&amp;year=2020&amp;thetype=%A7%BA%CB%B9%E8%C7%C2%A7%D2%B9"/>
    <hyperlink ref="E1539" r:id="rId1532" display="http://hfo63.cfo.in.th/CheckDataDtl.aspx?orgid=04245&amp;balance=%A7%BA%B4%D8%C5%3Cbr/%3E%A7%BA%CA%D1%C1%BE%D1%B9%B8%EC%A1%D1%B9&amp;month=4&amp;year=2020&amp;thetype=%A7%BA%CB%B9%E8%C7%C2%A7%D2%B9"/>
    <hyperlink ref="E1540" r:id="rId1533" display="http://hfo63.cfo.in.th/CheckDataDtl.aspx?orgid=04245&amp;balance=%A7%BA%B4%D8%C5%3Cbr/%3E%A7%BA%CA%D1%C1%BE%D1%B9%B8%EC%A1%D1%B9&amp;month=4&amp;year=2020&amp;thetype=%A7%BA%CB%B9%E8%C7%C2%A7%D2%B9"/>
    <hyperlink ref="E1541" r:id="rId1534" display="http://hfo63.cfo.in.th/CheckDataDtl.aspx?orgid=04246&amp;balance=%A7%BA%B4%D8%C5%3Cbr/%3E%A7%BA%CA%D1%C1%BE%D1%B9%B8%EC%A1%D1%B9&amp;month=4&amp;year=2020&amp;thetype=%A7%BA%CB%B9%E8%C7%C2%A7%D2%B9"/>
    <hyperlink ref="E1542" r:id="rId1535" display="http://hfo63.cfo.in.th/CheckDataDtl.aspx?orgid=04246&amp;balance=%A7%BA%B4%D8%C5%3Cbr/%3E%A7%BA%CA%D1%C1%BE%D1%B9%B8%EC%A1%D1%B9&amp;month=4&amp;year=2020&amp;thetype=%A7%BA%CB%B9%E8%C7%C2%A7%D2%B9"/>
    <hyperlink ref="E1543" r:id="rId1536" display="http://hfo63.cfo.in.th/CheckDataDtl.aspx?orgid=04247&amp;balance=%A7%BA%B4%D8%C5%3Cbr/%3E%A7%BA%CA%D1%C1%BE%D1%B9%B8%EC%A1%D1%B9&amp;month=4&amp;year=2020&amp;thetype=%A7%BA%CB%B9%E8%C7%C2%A7%D2%B9"/>
    <hyperlink ref="E1544" r:id="rId1537" display="http://hfo63.cfo.in.th/CheckDataDtl.aspx?orgid=04247&amp;balance=%A7%BA%B4%D8%C5%3Cbr/%3E%A7%BA%CA%D1%C1%BE%D1%B9%B8%EC%A1%D1%B9&amp;month=4&amp;year=2020&amp;thetype=%A7%BA%CB%B9%E8%C7%C2%A7%D2%B9"/>
    <hyperlink ref="E1545" r:id="rId1538" display="http://hfo63.cfo.in.th/CheckDataDtl.aspx?orgid=10704&amp;balance=%A7%BA%B4%D8%C5%3Cbr/%3E%A7%BA%CA%D1%C1%BE%D1%B9%B8%EC%A1%D1%B9&amp;month=4&amp;year=2020&amp;thetype=%A7%BA%CB%B9%E8%C7%C2%A7%D2%B9"/>
    <hyperlink ref="E1546" r:id="rId1539" display="http://hfo63.cfo.in.th/CheckDataDtl.aspx?orgid=10704&amp;balance=%A7%BA%B4%D8%C5%3Cbr/%3E%A7%BA%CA%D1%C1%BE%D1%B9%B8%EC%A1%D1%B9&amp;month=4&amp;year=2020&amp;thetype=%A7%BA%CB%B9%E8%C7%C2%A7%D2%B9"/>
    <hyperlink ref="E1547" r:id="rId1540" display="http://hfo63.cfo.in.th/CheckDataDtl.aspx?orgid=10991&amp;balance=%A7%BA%B4%D8%C5%3Cbr/%3E%A7%BA%CA%D1%C1%BE%D1%B9%B8%EC%A1%D1%B9&amp;month=4&amp;year=2020&amp;thetype=%A7%BA%CB%B9%E8%C7%C2%A7%D2%B9"/>
    <hyperlink ref="E1548" r:id="rId1541" display="http://hfo63.cfo.in.th/CheckDataDtl.aspx?orgid=10991&amp;balance=%A7%BA%B4%D8%C5%3Cbr/%3E%A7%BA%CA%D1%C1%BE%D1%B9%B8%EC%A1%D1%B9&amp;month=4&amp;year=2020&amp;thetype=%A7%BA%CB%B9%E8%C7%C2%A7%D2%B9"/>
    <hyperlink ref="E1549" r:id="rId1542" display="http://hfo63.cfo.in.th/CheckDataDtl.aspx?orgid=10992&amp;balance=%A7%BA%B4%D8%C5%3Cbr/%3E%A7%BA%CA%D1%C1%BE%D1%B9%B8%EC%A1%D1%B9&amp;month=4&amp;year=2020&amp;thetype=%A7%BA%CB%B9%E8%C7%C2%A7%D2%B9"/>
    <hyperlink ref="E1550" r:id="rId1543" display="http://hfo63.cfo.in.th/CheckDataDtl.aspx?orgid=10992&amp;balance=%A7%BA%B4%D8%C5%3Cbr/%3E%A7%BA%CA%D1%C1%BE%D1%B9%B8%EC%A1%D1%B9&amp;month=4&amp;year=2020&amp;thetype=%A7%BA%CB%B9%E8%C7%C2%A7%D2%B9"/>
    <hyperlink ref="E1551" r:id="rId1544" display="http://hfo63.cfo.in.th/CheckDataDtl.aspx?orgid=10993&amp;balance=%A7%BA%B4%D8%C5%3Cbr/%3E%A7%BA%CA%D1%C1%BE%D1%B9%B8%EC%A1%D1%B9&amp;month=4&amp;year=2020&amp;thetype=%A7%BA%CB%B9%E8%C7%C2%A7%D2%B9"/>
    <hyperlink ref="E1552" r:id="rId1545" display="http://hfo63.cfo.in.th/CheckDataDtl.aspx?orgid=10993&amp;balance=%A7%BA%B4%D8%C5%3Cbr/%3E%A7%BA%CA%D1%C1%BE%D1%B9%B8%EC%A1%D1%B9&amp;month=4&amp;year=2020&amp;thetype=%A7%BA%CB%B9%E8%C7%C2%A7%D2%B9"/>
    <hyperlink ref="E1553" r:id="rId1546" display="http://hfo63.cfo.in.th/CheckDataDtl.aspx?orgid=10994&amp;balance=%A7%BA%B4%D8%C5%3Cbr/%3E%A7%BA%CA%D1%C1%BE%D1%B9%B8%EC%A1%D1%B9&amp;month=4&amp;year=2020&amp;thetype=%A7%BA%CB%B9%E8%C7%C2%A7%D2%B9"/>
    <hyperlink ref="E1554" r:id="rId1547" display="http://hfo63.cfo.in.th/CheckDataDtl.aspx?orgid=10994&amp;balance=%A7%BA%B4%D8%C5%3Cbr/%3E%A7%BA%CA%D1%C1%BE%D1%B9%B8%EC%A1%D1%B9&amp;month=4&amp;year=2020&amp;thetype=%A7%BA%CB%B9%E8%C7%C2%A7%D2%B9"/>
    <hyperlink ref="E1555" r:id="rId1548" display="http://hfo63.cfo.in.th/CheckDataDtl.aspx?orgid=11741&amp;balance=%A7%BA%B4%D8%C5%3Cbr/%3E%A7%BA%CA%D1%C1%BE%D1%B9%B8%EC%A1%D1%B9&amp;month=4&amp;year=2020&amp;thetype=%A7%BA%CB%B9%E8%C7%C2%A7%D2%B9"/>
    <hyperlink ref="E1556" r:id="rId1549" display="http://hfo63.cfo.in.th/CheckDataDtl.aspx?orgid=11741&amp;balance=%A7%BA%B4%D8%C5%3Cbr/%3E%A7%BA%CA%D1%C1%BE%D1%B9%B8%EC%A1%D1%B9&amp;month=4&amp;year=2020&amp;thetype=%A7%BA%CB%B9%E8%C7%C2%A7%D2%B9"/>
    <hyperlink ref="E1557" r:id="rId1550" display="http://hfo63.cfo.in.th/CheckDataDtl.aspx?orgid=13892&amp;balance=%A7%BA%B4%D8%C5%3Cbr/%3E%A7%BA%CA%D1%C1%BE%D1%B9%B8%EC%A1%D1%B9&amp;month=4&amp;year=2020&amp;thetype=%A7%BA%CB%B9%E8%C7%C2%A7%D2%B9"/>
    <hyperlink ref="E1558" r:id="rId1551" display="http://hfo63.cfo.in.th/CheckDataDtl.aspx?orgid=13892&amp;balance=%A7%BA%B4%D8%C5%3Cbr/%3E%A7%BA%CA%D1%C1%BE%D1%B9%B8%EC%A1%D1%B9&amp;month=4&amp;year=2020&amp;thetype=%A7%BA%CB%B9%E8%C7%C2%A7%D2%B9"/>
    <hyperlink ref="E1559" r:id="rId1552" display="http://hfo63.cfo.in.th/CheckDataDtl.aspx?orgid=13893&amp;balance=%A7%BA%B4%D8%C5%3Cbr/%3E%A7%BA%CA%D1%C1%BE%D1%B9%B8%EC%A1%D1%B9&amp;month=4&amp;year=2020&amp;thetype=%A7%BA%CB%B9%E8%C7%C2%A7%D2%B9"/>
    <hyperlink ref="E1560" r:id="rId1553" display="http://hfo63.cfo.in.th/CheckDataDtl.aspx?orgid=13893&amp;balance=%A7%BA%B4%D8%C5%3Cbr/%3E%A7%BA%CA%D1%C1%BE%D1%B9%B8%EC%A1%D1%B9&amp;month=4&amp;year=2020&amp;thetype=%A7%BA%CB%B9%E8%C7%C2%A7%D2%B9"/>
    <hyperlink ref="E1561" r:id="rId1554" display="http://hfo63.cfo.in.th/CheckDataDtl.aspx?orgid=13895&amp;balance=%A7%BA%B4%D8%C5%3Cbr/%3E%A7%BA%CA%D1%C1%BE%D1%B9%B8%EC%A1%D1%B9&amp;month=4&amp;year=2020&amp;thetype=%A7%BA%CB%B9%E8%C7%C2%A7%D2%B9"/>
    <hyperlink ref="E1562" r:id="rId1555" display="http://hfo63.cfo.in.th/CheckDataDtl.aspx?orgid=13895&amp;balance=%A7%BA%B4%D8%C5%3Cbr/%3E%A7%BA%CA%D1%C1%BE%D1%B9%B8%EC%A1%D1%B9&amp;month=4&amp;year=2020&amp;thetype=%A7%BA%CB%B9%E8%C7%C2%A7%D2%B9"/>
    <hyperlink ref="E1563" r:id="rId1556" display="http://hfo63.cfo.in.th/CheckDataDtl.aspx?orgid=14864&amp;balance=%A7%BA%B4%D8%C5%3Cbr/%3E%A7%BA%CA%D1%C1%BE%D1%B9%B8%EC%A1%D1%B9&amp;month=4&amp;year=2020&amp;thetype=%A7%BA%CB%B9%E8%C7%C2%A7%D2%B9"/>
    <hyperlink ref="E1564" r:id="rId1557" display="http://hfo63.cfo.in.th/CheckDataDtl.aspx?orgid=14864&amp;balance=%A7%BA%B4%D8%C5%3Cbr/%3E%A7%BA%CA%D1%C1%BE%D1%B9%B8%EC%A1%D1%B9&amp;month=4&amp;year=2020&amp;thetype=%A7%BA%CB%B9%E8%C7%C2%A7%D2%B9"/>
    <hyperlink ref="E1565" r:id="rId1558" display="http://hfo63.cfo.in.th/CheckDataDtl.aspx?orgid=23367&amp;balance=%A7%BA%B4%D8%C5%3Cbr/%3E%A7%BA%CA%D1%C1%BE%D1%B9%B8%EC%A1%D1%B9&amp;month=4&amp;year=2020&amp;thetype=%A7%BA%CB%B9%E8%C7%C2%A7%D2%B9"/>
    <hyperlink ref="E1566" r:id="rId1559" display="http://hfo63.cfo.in.th/CheckDataDtl.aspx?orgid=23367&amp;balance=%A7%BA%B4%D8%C5%3Cbr/%3E%A7%BA%CA%D1%C1%BE%D1%B9%B8%EC%A1%D1%B9&amp;month=4&amp;year=2020&amp;thetype=%A7%BA%CB%B9%E8%C7%C2%A7%D2%B9"/>
    <hyperlink ref="E1567" r:id="rId1560" display="http://hfo63.cfo.in.th/CheckDataDtl.aspx?orgid=00397&amp;balance=&amp;month=4&amp;year=2020&amp;thetype=%A7%BA%CB%B9%E8%C7%C2%A7%D2%B9"/>
    <hyperlink ref="E1568" r:id="rId1561" display="http://hfo63.cfo.in.th/CheckDataDtl.aspx?orgid=00398&amp;balance=&amp;month=4&amp;year=2020&amp;thetype=%A7%BA%CB%B9%E8%C7%C2%A7%D2%B9"/>
    <hyperlink ref="E1569" r:id="rId1562" display="http://hfo63.cfo.in.th/CheckDataDtl.aspx?orgid=00399&amp;balance=&amp;month=4&amp;year=2020&amp;thetype=%A7%BA%CB%B9%E8%C7%C2%A7%D2%B9"/>
    <hyperlink ref="E1570" r:id="rId1563" display="http://hfo63.cfo.in.th/CheckDataDtl.aspx?orgid=00400&amp;balance=&amp;month=4&amp;year=2020&amp;thetype=%A7%BA%CB%B9%E8%C7%C2%A7%D2%B9"/>
    <hyperlink ref="E1571" r:id="rId1564" display="http://hfo63.cfo.in.th/CheckDataDtl.aspx?orgid=00401&amp;balance=&amp;month=4&amp;year=2020&amp;thetype=%A7%BA%CB%B9%E8%C7%C2%A7%D2%B9"/>
    <hyperlink ref="E1572" r:id="rId1565" display="http://hfo63.cfo.in.th/CheckDataDtl.aspx?orgid=00402&amp;balance=&amp;month=4&amp;year=2020&amp;thetype=%A7%BA%CB%B9%E8%C7%C2%A7%D2%B9"/>
    <hyperlink ref="E1573" r:id="rId1566" display="http://hfo63.cfo.in.th/CheckDataDtl.aspx?orgid=00403&amp;balance=&amp;month=4&amp;year=2020&amp;thetype=%A7%BA%CB%B9%E8%C7%C2%A7%D2%B9"/>
    <hyperlink ref="E1574" r:id="rId1567" display="http://hfo63.cfo.in.th/CheckDataDtl.aspx?orgid=00404&amp;balance=&amp;month=4&amp;year=2020&amp;thetype=%A7%BA%CB%B9%E8%C7%C2%A7%D2%B9"/>
    <hyperlink ref="E1575" r:id="rId1568" display="http://hfo63.cfo.in.th/CheckDataDtl.aspx?orgid=00405&amp;balance=&amp;month=4&amp;year=2020&amp;thetype=%A7%BA%CB%B9%E8%C7%C2%A7%D2%B9"/>
    <hyperlink ref="E1576" r:id="rId1569" display="http://hfo63.cfo.in.th/CheckDataDtl.aspx?orgid=00406&amp;balance=&amp;month=4&amp;year=2020&amp;thetype=%A7%BA%CB%B9%E8%C7%C2%A7%D2%B9"/>
    <hyperlink ref="E1577" r:id="rId1570" display="http://hfo63.cfo.in.th/CheckDataDtl.aspx?orgid=00407&amp;balance=&amp;month=4&amp;year=2020&amp;thetype=%A7%BA%CB%B9%E8%C7%C2%A7%D2%B9"/>
    <hyperlink ref="E1578" r:id="rId1571" display="http://hfo63.cfo.in.th/CheckDataDtl.aspx?orgid=00408&amp;balance=%A7%BA%B4%D8%C5%3Cbr/%3E%A7%BA%CA%D1%C1%BE%D1%B9%B8%EC%A1%D1%B9&amp;month=4&amp;year=2020&amp;thetype=%A7%BA%CB%B9%E8%C7%C2%A7%D2%B9"/>
    <hyperlink ref="E1579" r:id="rId1572" display="http://hfo63.cfo.in.th/CheckDataDtl.aspx?orgid=00408&amp;balance=%A7%BA%B4%D8%C5%3Cbr/%3E%A7%BA%CA%D1%C1%BE%D1%B9%B8%EC%A1%D1%B9&amp;month=4&amp;year=2020&amp;thetype=%A7%BA%CB%B9%E8%C7%C2%A7%D2%B9"/>
    <hyperlink ref="E1580" r:id="rId1573" display="http://hfo63.cfo.in.th/CheckDataDtl.aspx?orgid=00409&amp;balance=&amp;month=4&amp;year=2020&amp;thetype=%A7%BA%CB%B9%E8%C7%C2%A7%D2%B9"/>
    <hyperlink ref="E1581" r:id="rId1574" display="http://hfo63.cfo.in.th/CheckDataDtl.aspx?orgid=00410&amp;balance=&amp;month=4&amp;year=2020&amp;thetype=%A7%BA%CB%B9%E8%C7%C2%A7%D2%B9"/>
    <hyperlink ref="E1582" r:id="rId1575" display="http://hfo63.cfo.in.th/CheckDataDtl.aspx?orgid=00411&amp;balance=&amp;month=4&amp;year=2020&amp;thetype=%A7%BA%CB%B9%E8%C7%C2%A7%D2%B9"/>
    <hyperlink ref="E1583" r:id="rId1576" display="http://hfo63.cfo.in.th/CheckDataDtl.aspx?orgid=00412&amp;balance=&amp;month=4&amp;year=2020&amp;thetype=%A7%BA%CB%B9%E8%C7%C2%A7%D2%B9"/>
    <hyperlink ref="E1584" r:id="rId1577" display="http://hfo63.cfo.in.th/CheckDataDtl.aspx?orgid=00413&amp;balance=&amp;month=4&amp;year=2020&amp;thetype=%A7%BA%CB%B9%E8%C7%C2%A7%D2%B9"/>
    <hyperlink ref="E1585" r:id="rId1578" display="http://hfo63.cfo.in.th/CheckDataDtl.aspx?orgid=00414&amp;balance=&amp;month=4&amp;year=2020&amp;thetype=%A7%BA%CB%B9%E8%C7%C2%A7%D2%B9"/>
    <hyperlink ref="E1586" r:id="rId1579" display="http://hfo63.cfo.in.th/CheckDataDtl.aspx?orgid=00415&amp;balance=&amp;month=4&amp;year=2020&amp;thetype=%A7%BA%CB%B9%E8%C7%C2%A7%D2%B9"/>
    <hyperlink ref="E1587" r:id="rId1580" display="http://hfo63.cfo.in.th/CheckDataDtl.aspx?orgid=04481&amp;balance=%A7%BA%B4%D8%C5%3Cbr/%3E%A7%BA%CA%D1%C1%BE%D1%B9%B8%EC%A1%D1%B9&amp;month=4&amp;year=2020&amp;thetype=%A7%BA%CB%B9%E8%C7%C2%A7%D2%B9"/>
    <hyperlink ref="E1588" r:id="rId1581" display="http://hfo63.cfo.in.th/CheckDataDtl.aspx?orgid=04481&amp;balance=%A7%BA%B4%D8%C5%3Cbr/%3E%A7%BA%CA%D1%C1%BE%D1%B9%B8%EC%A1%D1%B9&amp;month=4&amp;year=2020&amp;thetype=%A7%BA%CB%B9%E8%C7%C2%A7%D2%B9"/>
    <hyperlink ref="E1589" r:id="rId1582" display="http://hfo63.cfo.in.th/CheckDataDtl.aspx?orgid=04482&amp;balance=%A7%BA%B4%D8%C5%3Cbr/%3E%A7%BA%CA%D1%C1%BE%D1%B9%B8%EC%A1%D1%B9&amp;month=4&amp;year=2020&amp;thetype=%A7%BA%CB%B9%E8%C7%C2%A7%D2%B9"/>
    <hyperlink ref="E1590" r:id="rId1583" display="http://hfo63.cfo.in.th/CheckDataDtl.aspx?orgid=04482&amp;balance=%A7%BA%B4%D8%C5%3Cbr/%3E%A7%BA%CA%D1%C1%BE%D1%B9%B8%EC%A1%D1%B9&amp;month=4&amp;year=2020&amp;thetype=%A7%BA%CB%B9%E8%C7%C2%A7%D2%B9"/>
    <hyperlink ref="E1591" r:id="rId1584" display="http://hfo63.cfo.in.th/CheckDataDtl.aspx?orgid=04483&amp;balance=%A7%BA%B4%D8%C5%3Cbr/%3E%A7%BA%CA%D1%C1%BE%D1%B9%B8%EC%A1%D1%B9&amp;month=4&amp;year=2020&amp;thetype=%A7%BA%CB%B9%E8%C7%C2%A7%D2%B9"/>
    <hyperlink ref="E1592" r:id="rId1585" display="http://hfo63.cfo.in.th/CheckDataDtl.aspx?orgid=04483&amp;balance=%A7%BA%B4%D8%C5%3Cbr/%3E%A7%BA%CA%D1%C1%BE%D1%B9%B8%EC%A1%D1%B9&amp;month=4&amp;year=2020&amp;thetype=%A7%BA%CB%B9%E8%C7%C2%A7%D2%B9"/>
    <hyperlink ref="E1593" r:id="rId1586" display="http://hfo63.cfo.in.th/CheckDataDtl.aspx?orgid=04484&amp;balance=%A7%BA%B4%D8%C5%3Cbr/%3E%A7%BA%CA%D1%C1%BE%D1%B9%B8%EC%A1%D1%B9&amp;month=4&amp;year=2020&amp;thetype=%A7%BA%CB%B9%E8%C7%C2%A7%D2%B9"/>
    <hyperlink ref="E1594" r:id="rId1587" display="http://hfo63.cfo.in.th/CheckDataDtl.aspx?orgid=04484&amp;balance=%A7%BA%B4%D8%C5%3Cbr/%3E%A7%BA%CA%D1%C1%BE%D1%B9%B8%EC%A1%D1%B9&amp;month=4&amp;year=2020&amp;thetype=%A7%BA%CB%B9%E8%C7%C2%A7%D2%B9"/>
    <hyperlink ref="E1595" r:id="rId1588" display="http://hfo63.cfo.in.th/CheckDataDtl.aspx?orgid=04485&amp;balance=%A7%BA%B4%D8%C5%3Cbr/%3E%A7%BA%CA%D1%C1%BE%D1%B9%B8%EC%A1%D1%B9&amp;month=4&amp;year=2020&amp;thetype=%A7%BA%CB%B9%E8%C7%C2%A7%D2%B9"/>
    <hyperlink ref="E1596" r:id="rId1589" display="http://hfo63.cfo.in.th/CheckDataDtl.aspx?orgid=04485&amp;balance=%A7%BA%B4%D8%C5%3Cbr/%3E%A7%BA%CA%D1%C1%BE%D1%B9%B8%EC%A1%D1%B9&amp;month=4&amp;year=2020&amp;thetype=%A7%BA%CB%B9%E8%C7%C2%A7%D2%B9"/>
    <hyperlink ref="E1597" r:id="rId1590" display="http://hfo63.cfo.in.th/CheckDataDtl.aspx?orgid=04486&amp;balance=%A7%BA%B4%D8%C5%3Cbr/%3E%A7%BA%CA%D1%C1%BE%D1%B9%B8%EC%A1%D1%B9&amp;month=4&amp;year=2020&amp;thetype=%A7%BA%CB%B9%E8%C7%C2%A7%D2%B9"/>
    <hyperlink ref="E1598" r:id="rId1591" display="http://hfo63.cfo.in.th/CheckDataDtl.aspx?orgid=04486&amp;balance=%A7%BA%B4%D8%C5%3Cbr/%3E%A7%BA%CA%D1%C1%BE%D1%B9%B8%EC%A1%D1%B9&amp;month=4&amp;year=2020&amp;thetype=%A7%BA%CB%B9%E8%C7%C2%A7%D2%B9"/>
    <hyperlink ref="E1599" r:id="rId1592" display="http://hfo63.cfo.in.th/CheckDataDtl.aspx?orgid=04487&amp;balance=%A7%BA%B4%D8%C5%3Cbr/%3E%A7%BA%CA%D1%C1%BE%D1%B9%B8%EC%A1%D1%B9&amp;month=4&amp;year=2020&amp;thetype=%A7%BA%CB%B9%E8%C7%C2%A7%D2%B9"/>
    <hyperlink ref="E1600" r:id="rId1593" display="http://hfo63.cfo.in.th/CheckDataDtl.aspx?orgid=04487&amp;balance=%A7%BA%B4%D8%C5%3Cbr/%3E%A7%BA%CA%D1%C1%BE%D1%B9%B8%EC%A1%D1%B9&amp;month=4&amp;year=2020&amp;thetype=%A7%BA%CB%B9%E8%C7%C2%A7%D2%B9"/>
    <hyperlink ref="E1601" r:id="rId1594" display="http://hfo63.cfo.in.th/CheckDataDtl.aspx?orgid=04488&amp;balance=%A7%BA%B4%D8%C5%3Cbr/%3E%A7%BA%CA%D1%C1%BE%D1%B9%B8%EC%A1%D1%B9&amp;month=4&amp;year=2020&amp;thetype=%A7%BA%CB%B9%E8%C7%C2%A7%D2%B9"/>
    <hyperlink ref="E1602" r:id="rId1595" display="http://hfo63.cfo.in.th/CheckDataDtl.aspx?orgid=04488&amp;balance=%A7%BA%B4%D8%C5%3Cbr/%3E%A7%BA%CA%D1%C1%BE%D1%B9%B8%EC%A1%D1%B9&amp;month=4&amp;year=2020&amp;thetype=%A7%BA%CB%B9%E8%C7%C2%A7%D2%B9"/>
    <hyperlink ref="E1603" r:id="rId1596" display="http://hfo63.cfo.in.th/CheckDataDtl.aspx?orgid=04489&amp;balance=%A7%BA%B4%D8%C5%3Cbr/%3E%A7%BA%CA%D1%C1%BE%D1%B9%B8%EC%A1%D1%B9&amp;month=4&amp;year=2020&amp;thetype=%A7%BA%CB%B9%E8%C7%C2%A7%D2%B9"/>
    <hyperlink ref="E1604" r:id="rId1597" display="http://hfo63.cfo.in.th/CheckDataDtl.aspx?orgid=04489&amp;balance=%A7%BA%B4%D8%C5%3Cbr/%3E%A7%BA%CA%D1%C1%BE%D1%B9%B8%EC%A1%D1%B9&amp;month=4&amp;year=2020&amp;thetype=%A7%BA%CB%B9%E8%C7%C2%A7%D2%B9"/>
    <hyperlink ref="E1605" r:id="rId1598" display="http://hfo63.cfo.in.th/CheckDataDtl.aspx?orgid=04490&amp;balance=%A7%BA%B4%D8%C5%3Cbr/%3E%A7%BA%CA%D1%C1%BE%D1%B9%B8%EC%A1%D1%B9&amp;month=4&amp;year=2020&amp;thetype=%A7%BA%CB%B9%E8%C7%C2%A7%D2%B9"/>
    <hyperlink ref="E1606" r:id="rId1599" display="http://hfo63.cfo.in.th/CheckDataDtl.aspx?orgid=04490&amp;balance=%A7%BA%B4%D8%C5%3Cbr/%3E%A7%BA%CA%D1%C1%BE%D1%B9%B8%EC%A1%D1%B9&amp;month=4&amp;year=2020&amp;thetype=%A7%BA%CB%B9%E8%C7%C2%A7%D2%B9"/>
    <hyperlink ref="E1607" r:id="rId1600" display="http://hfo63.cfo.in.th/CheckDataDtl.aspx?orgid=04491&amp;balance=%A7%BA%B4%D8%C5%3Cbr/%3E%A7%BA%CA%D1%C1%BE%D1%B9%B8%EC%A1%D1%B9&amp;month=4&amp;year=2020&amp;thetype=%A7%BA%CB%B9%E8%C7%C2%A7%D2%B9"/>
    <hyperlink ref="E1608" r:id="rId1601" display="http://hfo63.cfo.in.th/CheckDataDtl.aspx?orgid=04491&amp;balance=%A7%BA%B4%D8%C5%3Cbr/%3E%A7%BA%CA%D1%C1%BE%D1%B9%B8%EC%A1%D1%B9&amp;month=4&amp;year=2020&amp;thetype=%A7%BA%CB%B9%E8%C7%C2%A7%D2%B9"/>
    <hyperlink ref="E1609" r:id="rId1602" display="http://hfo63.cfo.in.th/CheckDataDtl.aspx?orgid=04492&amp;balance=%A7%BA%B4%D8%C5%3Cbr/%3E%A7%BA%CA%D1%C1%BE%D1%B9%B8%EC%A1%D1%B9&amp;month=4&amp;year=2020&amp;thetype=%A7%BA%CB%B9%E8%C7%C2%A7%D2%B9"/>
    <hyperlink ref="E1610" r:id="rId1603" display="http://hfo63.cfo.in.th/CheckDataDtl.aspx?orgid=04492&amp;balance=%A7%BA%B4%D8%C5%3Cbr/%3E%A7%BA%CA%D1%C1%BE%D1%B9%B8%EC%A1%D1%B9&amp;month=4&amp;year=2020&amp;thetype=%A7%BA%CB%B9%E8%C7%C2%A7%D2%B9"/>
    <hyperlink ref="E1611" r:id="rId1604" display="http://hfo63.cfo.in.th/CheckDataDtl.aspx?orgid=04493&amp;balance=%A7%BA%B4%D8%C5%3Cbr/%3E%A7%BA%CA%D1%C1%BE%D1%B9%B8%EC%A1%D1%B9&amp;month=4&amp;year=2020&amp;thetype=%A7%BA%CB%B9%E8%C7%C2%A7%D2%B9"/>
    <hyperlink ref="E1612" r:id="rId1605" display="http://hfo63.cfo.in.th/CheckDataDtl.aspx?orgid=04493&amp;balance=%A7%BA%B4%D8%C5%3Cbr/%3E%A7%BA%CA%D1%C1%BE%D1%B9%B8%EC%A1%D1%B9&amp;month=4&amp;year=2020&amp;thetype=%A7%BA%CB%B9%E8%C7%C2%A7%D2%B9"/>
    <hyperlink ref="E1613" r:id="rId1606" display="http://hfo63.cfo.in.th/CheckDataDtl.aspx?orgid=04494&amp;balance=%A7%BA%B4%D8%C5%3Cbr/%3E%A7%BA%CA%D1%C1%BE%D1%B9%B8%EC%A1%D1%B9&amp;month=4&amp;year=2020&amp;thetype=%A7%BA%CB%B9%E8%C7%C2%A7%D2%B9"/>
    <hyperlink ref="E1614" r:id="rId1607" display="http://hfo63.cfo.in.th/CheckDataDtl.aspx?orgid=04494&amp;balance=%A7%BA%B4%D8%C5%3Cbr/%3E%A7%BA%CA%D1%C1%BE%D1%B9%B8%EC%A1%D1%B9&amp;month=4&amp;year=2020&amp;thetype=%A7%BA%CB%B9%E8%C7%C2%A7%D2%B9"/>
    <hyperlink ref="E1615" r:id="rId1608" display="http://hfo63.cfo.in.th/CheckDataDtl.aspx?orgid=04495&amp;balance=%A7%BA%B4%D8%C5%3Cbr/%3E%A7%BA%CA%D1%C1%BE%D1%B9%B8%EC%A1%D1%B9&amp;month=4&amp;year=2020&amp;thetype=%A7%BA%CB%B9%E8%C7%C2%A7%D2%B9"/>
    <hyperlink ref="E1616" r:id="rId1609" display="http://hfo63.cfo.in.th/CheckDataDtl.aspx?orgid=04495&amp;balance=%A7%BA%B4%D8%C5%3Cbr/%3E%A7%BA%CA%D1%C1%BE%D1%B9%B8%EC%A1%D1%B9&amp;month=4&amp;year=2020&amp;thetype=%A7%BA%CB%B9%E8%C7%C2%A7%D2%B9"/>
    <hyperlink ref="E1617" r:id="rId1610" display="http://hfo63.cfo.in.th/CheckDataDtl.aspx?orgid=04496&amp;balance=%A7%BA%B4%D8%C5%3Cbr/%3E%A7%BA%CA%D1%C1%BE%D1%B9%B8%EC%A1%D1%B9&amp;month=4&amp;year=2020&amp;thetype=%A7%BA%CB%B9%E8%C7%C2%A7%D2%B9"/>
    <hyperlink ref="E1618" r:id="rId1611" display="http://hfo63.cfo.in.th/CheckDataDtl.aspx?orgid=04496&amp;balance=%A7%BA%B4%D8%C5%3Cbr/%3E%A7%BA%CA%D1%C1%BE%D1%B9%B8%EC%A1%D1%B9&amp;month=4&amp;year=2020&amp;thetype=%A7%BA%CB%B9%E8%C7%C2%A7%D2%B9"/>
    <hyperlink ref="E1619" r:id="rId1612" display="http://hfo63.cfo.in.th/CheckDataDtl.aspx?orgid=04497&amp;balance=%A7%BA%B4%D8%C5%3Cbr/%3E%A7%BA%CA%D1%C1%BE%D1%B9%B8%EC%A1%D1%B9&amp;month=4&amp;year=2020&amp;thetype=%A7%BA%CB%B9%E8%C7%C2%A7%D2%B9"/>
    <hyperlink ref="E1620" r:id="rId1613" display="http://hfo63.cfo.in.th/CheckDataDtl.aspx?orgid=04497&amp;balance=%A7%BA%B4%D8%C5%3Cbr/%3E%A7%BA%CA%D1%C1%BE%D1%B9%B8%EC%A1%D1%B9&amp;month=4&amp;year=2020&amp;thetype=%A7%BA%CB%B9%E8%C7%C2%A7%D2%B9"/>
    <hyperlink ref="E1621" r:id="rId1614" display="http://hfo63.cfo.in.th/CheckDataDtl.aspx?orgid=04498&amp;balance=%A7%BA%B4%D8%C5%3Cbr/%3E%A7%BA%CA%D1%C1%BE%D1%B9%B8%EC%A1%D1%B9&amp;month=4&amp;year=2020&amp;thetype=%A7%BA%CB%B9%E8%C7%C2%A7%D2%B9"/>
    <hyperlink ref="E1622" r:id="rId1615" display="http://hfo63.cfo.in.th/CheckDataDtl.aspx?orgid=04498&amp;balance=%A7%BA%B4%D8%C5%3Cbr/%3E%A7%BA%CA%D1%C1%BE%D1%B9%B8%EC%A1%D1%B9&amp;month=4&amp;year=2020&amp;thetype=%A7%BA%CB%B9%E8%C7%C2%A7%D2%B9"/>
    <hyperlink ref="E1623" r:id="rId1616" display="http://hfo63.cfo.in.th/CheckDataDtl.aspx?orgid=04499&amp;balance=%A7%BA%B4%D8%C5%3Cbr/%3E%A7%BA%CA%D1%C1%BE%D1%B9%B8%EC%A1%D1%B9&amp;month=4&amp;year=2020&amp;thetype=%A7%BA%CB%B9%E8%C7%C2%A7%D2%B9"/>
    <hyperlink ref="E1624" r:id="rId1617" display="http://hfo63.cfo.in.th/CheckDataDtl.aspx?orgid=04499&amp;balance=%A7%BA%B4%D8%C5%3Cbr/%3E%A7%BA%CA%D1%C1%BE%D1%B9%B8%EC%A1%D1%B9&amp;month=4&amp;year=2020&amp;thetype=%A7%BA%CB%B9%E8%C7%C2%A7%D2%B9"/>
    <hyperlink ref="E1625" r:id="rId1618" display="http://hfo63.cfo.in.th/CheckDataDtl.aspx?orgid=04500&amp;balance=%A7%BA%B4%D8%C5%3Cbr/%3E%A7%BA%CA%D1%C1%BE%D1%B9%B8%EC%A1%D1%B9&amp;month=4&amp;year=2020&amp;thetype=%A7%BA%CB%B9%E8%C7%C2%A7%D2%B9"/>
    <hyperlink ref="E1626" r:id="rId1619" display="http://hfo63.cfo.in.th/CheckDataDtl.aspx?orgid=04500&amp;balance=%A7%BA%B4%D8%C5%3Cbr/%3E%A7%BA%CA%D1%C1%BE%D1%B9%B8%EC%A1%D1%B9&amp;month=4&amp;year=2020&amp;thetype=%A7%BA%CB%B9%E8%C7%C2%A7%D2%B9"/>
    <hyperlink ref="E1627" r:id="rId1620" display="http://hfo63.cfo.in.th/CheckDataDtl.aspx?orgid=04501&amp;balance=%A7%BA%B4%D8%C5%3Cbr/%3E%A7%BA%CA%D1%C1%BE%D1%B9%B8%EC%A1%D1%B9&amp;month=4&amp;year=2020&amp;thetype=%A7%BA%CB%B9%E8%C7%C2%A7%D2%B9"/>
    <hyperlink ref="E1628" r:id="rId1621" display="http://hfo63.cfo.in.th/CheckDataDtl.aspx?orgid=04501&amp;balance=%A7%BA%B4%D8%C5%3Cbr/%3E%A7%BA%CA%D1%C1%BE%D1%B9%B8%EC%A1%D1%B9&amp;month=4&amp;year=2020&amp;thetype=%A7%BA%CB%B9%E8%C7%C2%A7%D2%B9"/>
    <hyperlink ref="E1629" r:id="rId1622" display="http://hfo63.cfo.in.th/CheckDataDtl.aspx?orgid=04502&amp;balance=%A7%BA%B4%D8%C5%3Cbr/%3E%A7%BA%CA%D1%C1%BE%D1%B9%B8%EC%A1%D1%B9&amp;month=4&amp;year=2020&amp;thetype=%A7%BA%CB%B9%E8%C7%C2%A7%D2%B9"/>
    <hyperlink ref="E1630" r:id="rId1623" display="http://hfo63.cfo.in.th/CheckDataDtl.aspx?orgid=04502&amp;balance=%A7%BA%B4%D8%C5%3Cbr/%3E%A7%BA%CA%D1%C1%BE%D1%B9%B8%EC%A1%D1%B9&amp;month=4&amp;year=2020&amp;thetype=%A7%BA%CB%B9%E8%C7%C2%A7%D2%B9"/>
    <hyperlink ref="E1631" r:id="rId1624" display="http://hfo63.cfo.in.th/CheckDataDtl.aspx?orgid=04503&amp;balance=%A7%BA%B4%D8%C5%3Cbr/%3E%A7%BA%CA%D1%C1%BE%D1%B9%B8%EC%A1%D1%B9&amp;month=4&amp;year=2020&amp;thetype=%A7%BA%CB%B9%E8%C7%C2%A7%D2%B9"/>
    <hyperlink ref="E1632" r:id="rId1625" display="http://hfo63.cfo.in.th/CheckDataDtl.aspx?orgid=04503&amp;balance=%A7%BA%B4%D8%C5%3Cbr/%3E%A7%BA%CA%D1%C1%BE%D1%B9%B8%EC%A1%D1%B9&amp;month=4&amp;year=2020&amp;thetype=%A7%BA%CB%B9%E8%C7%C2%A7%D2%B9"/>
    <hyperlink ref="E1633" r:id="rId1626" display="http://hfo63.cfo.in.th/CheckDataDtl.aspx?orgid=04504&amp;balance=%A7%BA%B4%D8%C5%3Cbr/%3E%A7%BA%CA%D1%C1%BE%D1%B9%B8%EC%A1%D1%B9&amp;month=4&amp;year=2020&amp;thetype=%A7%BA%CB%B9%E8%C7%C2%A7%D2%B9"/>
    <hyperlink ref="E1634" r:id="rId1627" display="http://hfo63.cfo.in.th/CheckDataDtl.aspx?orgid=04504&amp;balance=%A7%BA%B4%D8%C5%3Cbr/%3E%A7%BA%CA%D1%C1%BE%D1%B9%B8%EC%A1%D1%B9&amp;month=4&amp;year=2020&amp;thetype=%A7%BA%CB%B9%E8%C7%C2%A7%D2%B9"/>
    <hyperlink ref="E1635" r:id="rId1628" display="http://hfo63.cfo.in.th/CheckDataDtl.aspx?orgid=04505&amp;balance=%A7%BA%B4%D8%C5%3Cbr/%3E%A7%BA%CA%D1%C1%BE%D1%B9%B8%EC%A1%D1%B9&amp;month=4&amp;year=2020&amp;thetype=%A7%BA%CB%B9%E8%C7%C2%A7%D2%B9"/>
    <hyperlink ref="E1636" r:id="rId1629" display="http://hfo63.cfo.in.th/CheckDataDtl.aspx?orgid=04505&amp;balance=%A7%BA%B4%D8%C5%3Cbr/%3E%A7%BA%CA%D1%C1%BE%D1%B9%B8%EC%A1%D1%B9&amp;month=4&amp;year=2020&amp;thetype=%A7%BA%CB%B9%E8%C7%C2%A7%D2%B9"/>
    <hyperlink ref="E1637" r:id="rId1630" display="http://hfo63.cfo.in.th/CheckDataDtl.aspx?orgid=04506&amp;balance=%A7%BA%B4%D8%C5%3Cbr/%3E%A7%BA%CA%D1%C1%BE%D1%B9%B8%EC%A1%D1%B9&amp;month=4&amp;year=2020&amp;thetype=%A7%BA%CB%B9%E8%C7%C2%A7%D2%B9"/>
    <hyperlink ref="E1638" r:id="rId1631" display="http://hfo63.cfo.in.th/CheckDataDtl.aspx?orgid=04506&amp;balance=%A7%BA%B4%D8%C5%3Cbr/%3E%A7%BA%CA%D1%C1%BE%D1%B9%B8%EC%A1%D1%B9&amp;month=4&amp;year=2020&amp;thetype=%A7%BA%CB%B9%E8%C7%C2%A7%D2%B9"/>
    <hyperlink ref="E1639" r:id="rId1632" display="http://hfo63.cfo.in.th/CheckDataDtl.aspx?orgid=04507&amp;balance=%A7%BA%B4%D8%C5%3Cbr/%3E%A7%BA%CA%D1%C1%BE%D1%B9%B8%EC%A1%D1%B9&amp;month=4&amp;year=2020&amp;thetype=%A7%BA%CB%B9%E8%C7%C2%A7%D2%B9"/>
    <hyperlink ref="E1640" r:id="rId1633" display="http://hfo63.cfo.in.th/CheckDataDtl.aspx?orgid=04507&amp;balance=%A7%BA%B4%D8%C5%3Cbr/%3E%A7%BA%CA%D1%C1%BE%D1%B9%B8%EC%A1%D1%B9&amp;month=4&amp;year=2020&amp;thetype=%A7%BA%CB%B9%E8%C7%C2%A7%D2%B9"/>
    <hyperlink ref="E1641" r:id="rId1634" display="http://hfo63.cfo.in.th/CheckDataDtl.aspx?orgid=04508&amp;balance=%A7%BA%B4%D8%C5%3Cbr/%3E%A7%BA%CA%D1%C1%BE%D1%B9%B8%EC%A1%D1%B9&amp;month=4&amp;year=2020&amp;thetype=%A7%BA%CB%B9%E8%C7%C2%A7%D2%B9"/>
    <hyperlink ref="E1642" r:id="rId1635" display="http://hfo63.cfo.in.th/CheckDataDtl.aspx?orgid=04508&amp;balance=%A7%BA%B4%D8%C5%3Cbr/%3E%A7%BA%CA%D1%C1%BE%D1%B9%B8%EC%A1%D1%B9&amp;month=4&amp;year=2020&amp;thetype=%A7%BA%CB%B9%E8%C7%C2%A7%D2%B9"/>
    <hyperlink ref="E1643" r:id="rId1636" display="http://hfo63.cfo.in.th/CheckDataDtl.aspx?orgid=04509&amp;balance=%A7%BA%B4%D8%C5%3Cbr/%3E%A7%BA%CA%D1%C1%BE%D1%B9%B8%EC%A1%D1%B9&amp;month=4&amp;year=2020&amp;thetype=%A7%BA%CB%B9%E8%C7%C2%A7%D2%B9"/>
    <hyperlink ref="E1644" r:id="rId1637" display="http://hfo63.cfo.in.th/CheckDataDtl.aspx?orgid=04509&amp;balance=%A7%BA%B4%D8%C5%3Cbr/%3E%A7%BA%CA%D1%C1%BE%D1%B9%B8%EC%A1%D1%B9&amp;month=4&amp;year=2020&amp;thetype=%A7%BA%CB%B9%E8%C7%C2%A7%D2%B9"/>
    <hyperlink ref="E1645" r:id="rId1638" display="http://hfo63.cfo.in.th/CheckDataDtl.aspx?orgid=04510&amp;balance=%A7%BA%B4%D8%C5%3Cbr/%3E%A7%BA%CA%D1%C1%BE%D1%B9%B8%EC%A1%D1%B9&amp;month=4&amp;year=2020&amp;thetype=%A7%BA%CB%B9%E8%C7%C2%A7%D2%B9"/>
    <hyperlink ref="E1646" r:id="rId1639" display="http://hfo63.cfo.in.th/CheckDataDtl.aspx?orgid=04510&amp;balance=%A7%BA%B4%D8%C5%3Cbr/%3E%A7%BA%CA%D1%C1%BE%D1%B9%B8%EC%A1%D1%B9&amp;month=4&amp;year=2020&amp;thetype=%A7%BA%CB%B9%E8%C7%C2%A7%D2%B9"/>
    <hyperlink ref="E1647" r:id="rId1640" display="http://hfo63.cfo.in.th/CheckDataDtl.aspx?orgid=04511&amp;balance=%A7%BA%B4%D8%C5%3Cbr/%3E%A7%BA%CA%D1%C1%BE%D1%B9%B8%EC%A1%D1%B9&amp;month=4&amp;year=2020&amp;thetype=%A7%BA%CB%B9%E8%C7%C2%A7%D2%B9"/>
    <hyperlink ref="E1648" r:id="rId1641" display="http://hfo63.cfo.in.th/CheckDataDtl.aspx?orgid=04511&amp;balance=%A7%BA%B4%D8%C5%3Cbr/%3E%A7%BA%CA%D1%C1%BE%D1%B9%B8%EC%A1%D1%B9&amp;month=4&amp;year=2020&amp;thetype=%A7%BA%CB%B9%E8%C7%C2%A7%D2%B9"/>
    <hyperlink ref="E1649" r:id="rId1642" display="http://hfo63.cfo.in.th/CheckDataDtl.aspx?orgid=04513&amp;balance=%A7%BA%B4%D8%C5%3Cbr/%3E%A7%BA%CA%D1%C1%BE%D1%B9%B8%EC%A1%D1%B9&amp;month=4&amp;year=2020&amp;thetype=%A7%BA%CB%B9%E8%C7%C2%A7%D2%B9"/>
    <hyperlink ref="E1650" r:id="rId1643" display="http://hfo63.cfo.in.th/CheckDataDtl.aspx?orgid=04513&amp;balance=%A7%BA%B4%D8%C5%3Cbr/%3E%A7%BA%CA%D1%C1%BE%D1%B9%B8%EC%A1%D1%B9&amp;month=4&amp;year=2020&amp;thetype=%A7%BA%CB%B9%E8%C7%C2%A7%D2%B9"/>
    <hyperlink ref="E1651" r:id="rId1644" display="http://hfo63.cfo.in.th/CheckDataDtl.aspx?orgid=04514&amp;balance=%A7%BA%B4%D8%C5%3Cbr/%3E%A7%BA%CA%D1%C1%BE%D1%B9%B8%EC%A1%D1%B9&amp;month=4&amp;year=2020&amp;thetype=%A7%BA%CB%B9%E8%C7%C2%A7%D2%B9"/>
    <hyperlink ref="E1652" r:id="rId1645" display="http://hfo63.cfo.in.th/CheckDataDtl.aspx?orgid=04514&amp;balance=%A7%BA%B4%D8%C5%3Cbr/%3E%A7%BA%CA%D1%C1%BE%D1%B9%B8%EC%A1%D1%B9&amp;month=4&amp;year=2020&amp;thetype=%A7%BA%CB%B9%E8%C7%C2%A7%D2%B9"/>
    <hyperlink ref="E1653" r:id="rId1646" display="http://hfo63.cfo.in.th/CheckDataDtl.aspx?orgid=04515&amp;balance=%A7%BA%B4%D8%C5%3Cbr/%3E%A7%BA%CA%D1%C1%BE%D1%B9%B8%EC%A1%D1%B9&amp;month=4&amp;year=2020&amp;thetype=%A7%BA%CB%B9%E8%C7%C2%A7%D2%B9"/>
    <hyperlink ref="E1654" r:id="rId1647" display="http://hfo63.cfo.in.th/CheckDataDtl.aspx?orgid=04515&amp;balance=%A7%BA%B4%D8%C5%3Cbr/%3E%A7%BA%CA%D1%C1%BE%D1%B9%B8%EC%A1%D1%B9&amp;month=4&amp;year=2020&amp;thetype=%A7%BA%CB%B9%E8%C7%C2%A7%D2%B9"/>
    <hyperlink ref="E1655" r:id="rId1648" display="http://hfo63.cfo.in.th/CheckDataDtl.aspx?orgid=04516&amp;balance=%A7%BA%B4%D8%C5%3Cbr/%3E%A7%BA%CA%D1%C1%BE%D1%B9%B8%EC%A1%D1%B9&amp;month=4&amp;year=2020&amp;thetype=%A7%BA%CB%B9%E8%C7%C2%A7%D2%B9"/>
    <hyperlink ref="E1656" r:id="rId1649" display="http://hfo63.cfo.in.th/CheckDataDtl.aspx?orgid=04516&amp;balance=%A7%BA%B4%D8%C5%3Cbr/%3E%A7%BA%CA%D1%C1%BE%D1%B9%B8%EC%A1%D1%B9&amp;month=4&amp;year=2020&amp;thetype=%A7%BA%CB%B9%E8%C7%C2%A7%D2%B9"/>
    <hyperlink ref="E1657" r:id="rId1650" display="http://hfo63.cfo.in.th/CheckDataDtl.aspx?orgid=04518&amp;balance=%A7%BA%B4%D8%C5%3Cbr/%3E%A7%BA%CA%D1%C1%BE%D1%B9%B8%EC%A1%D1%B9&amp;month=4&amp;year=2020&amp;thetype=%A7%BA%CB%B9%E8%C7%C2%A7%D2%B9"/>
    <hyperlink ref="E1658" r:id="rId1651" display="http://hfo63.cfo.in.th/CheckDataDtl.aspx?orgid=04518&amp;balance=%A7%BA%B4%D8%C5%3Cbr/%3E%A7%BA%CA%D1%C1%BE%D1%B9%B8%EC%A1%D1%B9&amp;month=4&amp;year=2020&amp;thetype=%A7%BA%CB%B9%E8%C7%C2%A7%D2%B9"/>
    <hyperlink ref="E1659" r:id="rId1652" display="http://hfo63.cfo.in.th/CheckDataDtl.aspx?orgid=04519&amp;balance=%A7%BA%B4%D8%C5%3Cbr/%3E%A7%BA%CA%D1%C1%BE%D1%B9%B8%EC%A1%D1%B9&amp;month=4&amp;year=2020&amp;thetype=%A7%BA%CB%B9%E8%C7%C2%A7%D2%B9"/>
    <hyperlink ref="E1660" r:id="rId1653" display="http://hfo63.cfo.in.th/CheckDataDtl.aspx?orgid=04519&amp;balance=%A7%BA%B4%D8%C5%3Cbr/%3E%A7%BA%CA%D1%C1%BE%D1%B9%B8%EC%A1%D1%B9&amp;month=4&amp;year=2020&amp;thetype=%A7%BA%CB%B9%E8%C7%C2%A7%D2%B9"/>
    <hyperlink ref="E1661" r:id="rId1654" display="http://hfo63.cfo.in.th/CheckDataDtl.aspx?orgid=04520&amp;balance=%A7%BA%B4%D8%C5%3Cbr/%3E%A7%BA%CA%D1%C1%BE%D1%B9%B8%EC%A1%D1%B9&amp;month=4&amp;year=2020&amp;thetype=%A7%BA%CB%B9%E8%C7%C2%A7%D2%B9"/>
    <hyperlink ref="E1662" r:id="rId1655" display="http://hfo63.cfo.in.th/CheckDataDtl.aspx?orgid=04520&amp;balance=%A7%BA%B4%D8%C5%3Cbr/%3E%A7%BA%CA%D1%C1%BE%D1%B9%B8%EC%A1%D1%B9&amp;month=4&amp;year=2020&amp;thetype=%A7%BA%CB%B9%E8%C7%C2%A7%D2%B9"/>
    <hyperlink ref="E1663" r:id="rId1656" display="http://hfo63.cfo.in.th/CheckDataDtl.aspx?orgid=04521&amp;balance=%A7%BA%B4%D8%C5%3Cbr/%3E%A7%BA%CA%D1%C1%BE%D1%B9%B8%EC%A1%D1%B9&amp;month=4&amp;year=2020&amp;thetype=%A7%BA%CB%B9%E8%C7%C2%A7%D2%B9"/>
    <hyperlink ref="E1664" r:id="rId1657" display="http://hfo63.cfo.in.th/CheckDataDtl.aspx?orgid=04521&amp;balance=%A7%BA%B4%D8%C5%3Cbr/%3E%A7%BA%CA%D1%C1%BE%D1%B9%B8%EC%A1%D1%B9&amp;month=4&amp;year=2020&amp;thetype=%A7%BA%CB%B9%E8%C7%C2%A7%D2%B9"/>
    <hyperlink ref="E1665" r:id="rId1658" display="http://hfo63.cfo.in.th/CheckDataDtl.aspx?orgid=04522&amp;balance=%A7%BA%B4%D8%C5%3Cbr/%3E%A7%BA%CA%D1%C1%BE%D1%B9%B8%EC%A1%D1%B9&amp;month=4&amp;year=2020&amp;thetype=%A7%BA%CB%B9%E8%C7%C2%A7%D2%B9"/>
    <hyperlink ref="E1666" r:id="rId1659" display="http://hfo63.cfo.in.th/CheckDataDtl.aspx?orgid=04522&amp;balance=%A7%BA%B4%D8%C5%3Cbr/%3E%A7%BA%CA%D1%C1%BE%D1%B9%B8%EC%A1%D1%B9&amp;month=4&amp;year=2020&amp;thetype=%A7%BA%CB%B9%E8%C7%C2%A7%D2%B9"/>
    <hyperlink ref="E1667" r:id="rId1660" display="http://hfo63.cfo.in.th/CheckDataDtl.aspx?orgid=04523&amp;balance=%A7%BA%B4%D8%C5%3Cbr/%3E%A7%BA%CA%D1%C1%BE%D1%B9%B8%EC%A1%D1%B9&amp;month=4&amp;year=2020&amp;thetype=%A7%BA%CB%B9%E8%C7%C2%A7%D2%B9"/>
    <hyperlink ref="E1668" r:id="rId1661" display="http://hfo63.cfo.in.th/CheckDataDtl.aspx?orgid=04523&amp;balance=%A7%BA%B4%D8%C5%3Cbr/%3E%A7%BA%CA%D1%C1%BE%D1%B9%B8%EC%A1%D1%B9&amp;month=4&amp;year=2020&amp;thetype=%A7%BA%CB%B9%E8%C7%C2%A7%D2%B9"/>
    <hyperlink ref="E1669" r:id="rId1662" display="http://hfo63.cfo.in.th/CheckDataDtl.aspx?orgid=04524&amp;balance=%A7%BA%B4%D8%C5%3Cbr/%3E%A7%BA%CA%D1%C1%BE%D1%B9%B8%EC%A1%D1%B9&amp;month=4&amp;year=2020&amp;thetype=%A7%BA%CB%B9%E8%C7%C2%A7%D2%B9"/>
    <hyperlink ref="E1670" r:id="rId1663" display="http://hfo63.cfo.in.th/CheckDataDtl.aspx?orgid=04524&amp;balance=%A7%BA%B4%D8%C5%3Cbr/%3E%A7%BA%CA%D1%C1%BE%D1%B9%B8%EC%A1%D1%B9&amp;month=4&amp;year=2020&amp;thetype=%A7%BA%CB%B9%E8%C7%C2%A7%D2%B9"/>
    <hyperlink ref="E1671" r:id="rId1664" display="http://hfo63.cfo.in.th/CheckDataDtl.aspx?orgid=04525&amp;balance=%A7%BA%B4%D8%C5%3Cbr/%3E%A7%BA%CA%D1%C1%BE%D1%B9%B8%EC%A1%D1%B9&amp;month=4&amp;year=2020&amp;thetype=%A7%BA%CB%B9%E8%C7%C2%A7%D2%B9"/>
    <hyperlink ref="E1672" r:id="rId1665" display="http://hfo63.cfo.in.th/CheckDataDtl.aspx?orgid=04525&amp;balance=%A7%BA%B4%D8%C5%3Cbr/%3E%A7%BA%CA%D1%C1%BE%D1%B9%B8%EC%A1%D1%B9&amp;month=4&amp;year=2020&amp;thetype=%A7%BA%CB%B9%E8%C7%C2%A7%D2%B9"/>
    <hyperlink ref="E1673" r:id="rId1666" display="http://hfo63.cfo.in.th/CheckDataDtl.aspx?orgid=04526&amp;balance=%A7%BA%B4%D8%C5%3Cbr/%3E%A7%BA%CA%D1%C1%BE%D1%B9%B8%EC%A1%D1%B9&amp;month=4&amp;year=2020&amp;thetype=%A7%BA%CB%B9%E8%C7%C2%A7%D2%B9"/>
    <hyperlink ref="E1674" r:id="rId1667" display="http://hfo63.cfo.in.th/CheckDataDtl.aspx?orgid=04526&amp;balance=%A7%BA%B4%D8%C5%3Cbr/%3E%A7%BA%CA%D1%C1%BE%D1%B9%B8%EC%A1%D1%B9&amp;month=4&amp;year=2020&amp;thetype=%A7%BA%CB%B9%E8%C7%C2%A7%D2%B9"/>
    <hyperlink ref="E1675" r:id="rId1668" display="http://hfo63.cfo.in.th/CheckDataDtl.aspx?orgid=04527&amp;balance=%A7%BA%B4%D8%C5%3Cbr/%3E%A7%BA%CA%D1%C1%BE%D1%B9%B8%EC%A1%D1%B9&amp;month=4&amp;year=2020&amp;thetype=%A7%BA%CB%B9%E8%C7%C2%A7%D2%B9"/>
    <hyperlink ref="E1676" r:id="rId1669" display="http://hfo63.cfo.in.th/CheckDataDtl.aspx?orgid=04527&amp;balance=%A7%BA%B4%D8%C5%3Cbr/%3E%A7%BA%CA%D1%C1%BE%D1%B9%B8%EC%A1%D1%B9&amp;month=4&amp;year=2020&amp;thetype=%A7%BA%CB%B9%E8%C7%C2%A7%D2%B9"/>
    <hyperlink ref="E1677" r:id="rId1670" display="http://hfo63.cfo.in.th/CheckDataDtl.aspx?orgid=04528&amp;balance=%A7%BA%B4%D8%C5%3Cbr/%3E%A7%BA%CA%D1%C1%BE%D1%B9%B8%EC%A1%D1%B9&amp;month=4&amp;year=2020&amp;thetype=%A7%BA%CB%B9%E8%C7%C2%A7%D2%B9"/>
    <hyperlink ref="E1678" r:id="rId1671" display="http://hfo63.cfo.in.th/CheckDataDtl.aspx?orgid=04528&amp;balance=%A7%BA%B4%D8%C5%3Cbr/%3E%A7%BA%CA%D1%C1%BE%D1%B9%B8%EC%A1%D1%B9&amp;month=4&amp;year=2020&amp;thetype=%A7%BA%CB%B9%E8%C7%C2%A7%D2%B9"/>
    <hyperlink ref="E1679" r:id="rId1672" display="http://hfo63.cfo.in.th/CheckDataDtl.aspx?orgid=04529&amp;balance=%A7%BA%B4%D8%C5%3Cbr/%3E%A7%BA%CA%D1%C1%BE%D1%B9%B8%EC%A1%D1%B9&amp;month=4&amp;year=2020&amp;thetype=%A7%BA%CB%B9%E8%C7%C2%A7%D2%B9"/>
    <hyperlink ref="E1680" r:id="rId1673" display="http://hfo63.cfo.in.th/CheckDataDtl.aspx?orgid=04529&amp;balance=%A7%BA%B4%D8%C5%3Cbr/%3E%A7%BA%CA%D1%C1%BE%D1%B9%B8%EC%A1%D1%B9&amp;month=4&amp;year=2020&amp;thetype=%A7%BA%CB%B9%E8%C7%C2%A7%D2%B9"/>
    <hyperlink ref="E1681" r:id="rId1674" display="http://hfo63.cfo.in.th/CheckDataDtl.aspx?orgid=04530&amp;balance=%A7%BA%B4%D8%C5%3Cbr/%3E%A7%BA%CA%D1%C1%BE%D1%B9%B8%EC%A1%D1%B9&amp;month=4&amp;year=2020&amp;thetype=%A7%BA%CB%B9%E8%C7%C2%A7%D2%B9"/>
    <hyperlink ref="E1682" r:id="rId1675" display="http://hfo63.cfo.in.th/CheckDataDtl.aspx?orgid=04530&amp;balance=%A7%BA%B4%D8%C5%3Cbr/%3E%A7%BA%CA%D1%C1%BE%D1%B9%B8%EC%A1%D1%B9&amp;month=4&amp;year=2020&amp;thetype=%A7%BA%CB%B9%E8%C7%C2%A7%D2%B9"/>
    <hyperlink ref="E1683" r:id="rId1676" display="http://hfo63.cfo.in.th/CheckDataDtl.aspx?orgid=04531&amp;balance=%A7%BA%B4%D8%C5%3Cbr/%3E%A7%BA%CA%D1%C1%BE%D1%B9%B8%EC%A1%D1%B9&amp;month=4&amp;year=2020&amp;thetype=%A7%BA%CB%B9%E8%C7%C2%A7%D2%B9"/>
    <hyperlink ref="E1684" r:id="rId1677" display="http://hfo63.cfo.in.th/CheckDataDtl.aspx?orgid=04531&amp;balance=%A7%BA%B4%D8%C5%3Cbr/%3E%A7%BA%CA%D1%C1%BE%D1%B9%B8%EC%A1%D1%B9&amp;month=4&amp;year=2020&amp;thetype=%A7%BA%CB%B9%E8%C7%C2%A7%D2%B9"/>
    <hyperlink ref="E1685" r:id="rId1678" display="http://hfo63.cfo.in.th/CheckDataDtl.aspx?orgid=04532&amp;balance=%A7%BA%B4%D8%C5%3Cbr/%3E%A7%BA%CA%D1%C1%BE%D1%B9%B8%EC%A1%D1%B9&amp;month=4&amp;year=2020&amp;thetype=%A7%BA%CB%B9%E8%C7%C2%A7%D2%B9"/>
    <hyperlink ref="E1686" r:id="rId1679" display="http://hfo63.cfo.in.th/CheckDataDtl.aspx?orgid=04532&amp;balance=%A7%BA%B4%D8%C5%3Cbr/%3E%A7%BA%CA%D1%C1%BE%D1%B9%B8%EC%A1%D1%B9&amp;month=4&amp;year=2020&amp;thetype=%A7%BA%CB%B9%E8%C7%C2%A7%D2%B9"/>
    <hyperlink ref="E1687" r:id="rId1680" display="http://hfo63.cfo.in.th/CheckDataDtl.aspx?orgid=04533&amp;balance=%A7%BA%B4%D8%C5%3Cbr/%3E%A7%BA%CA%D1%C1%BE%D1%B9%B8%EC%A1%D1%B9&amp;month=4&amp;year=2020&amp;thetype=%A7%BA%CB%B9%E8%C7%C2%A7%D2%B9"/>
    <hyperlink ref="E1688" r:id="rId1681" display="http://hfo63.cfo.in.th/CheckDataDtl.aspx?orgid=04533&amp;balance=%A7%BA%B4%D8%C5%3Cbr/%3E%A7%BA%CA%D1%C1%BE%D1%B9%B8%EC%A1%D1%B9&amp;month=4&amp;year=2020&amp;thetype=%A7%BA%CB%B9%E8%C7%C2%A7%D2%B9"/>
    <hyperlink ref="E1689" r:id="rId1682" display="http://hfo63.cfo.in.th/CheckDataDtl.aspx?orgid=04534&amp;balance=%A7%BA%B4%D8%C5%3Cbr/%3E%A7%BA%CA%D1%C1%BE%D1%B9%B8%EC%A1%D1%B9&amp;month=4&amp;year=2020&amp;thetype=%A7%BA%CB%B9%E8%C7%C2%A7%D2%B9"/>
    <hyperlink ref="E1690" r:id="rId1683" display="http://hfo63.cfo.in.th/CheckDataDtl.aspx?orgid=04534&amp;balance=%A7%BA%B4%D8%C5%3Cbr/%3E%A7%BA%CA%D1%C1%BE%D1%B9%B8%EC%A1%D1%B9&amp;month=4&amp;year=2020&amp;thetype=%A7%BA%CB%B9%E8%C7%C2%A7%D2%B9"/>
    <hyperlink ref="E1691" r:id="rId1684" display="http://hfo63.cfo.in.th/CheckDataDtl.aspx?orgid=04535&amp;balance=%A7%BA%B4%D8%C5%3Cbr/%3E%A7%BA%CA%D1%C1%BE%D1%B9%B8%EC%A1%D1%B9&amp;month=4&amp;year=2020&amp;thetype=%A7%BA%CB%B9%E8%C7%C2%A7%D2%B9"/>
    <hyperlink ref="E1692" r:id="rId1685" display="http://hfo63.cfo.in.th/CheckDataDtl.aspx?orgid=04535&amp;balance=%A7%BA%B4%D8%C5%3Cbr/%3E%A7%BA%CA%D1%C1%BE%D1%B9%B8%EC%A1%D1%B9&amp;month=4&amp;year=2020&amp;thetype=%A7%BA%CB%B9%E8%C7%C2%A7%D2%B9"/>
    <hyperlink ref="E1693" r:id="rId1686" display="http://hfo63.cfo.in.th/CheckDataDtl.aspx?orgid=04536&amp;balance=%A7%BA%B4%D8%C5%3Cbr/%3E%A7%BA%CA%D1%C1%BE%D1%B9%B8%EC%A1%D1%B9&amp;month=4&amp;year=2020&amp;thetype=%A7%BA%CB%B9%E8%C7%C2%A7%D2%B9"/>
    <hyperlink ref="E1694" r:id="rId1687" display="http://hfo63.cfo.in.th/CheckDataDtl.aspx?orgid=04536&amp;balance=%A7%BA%B4%D8%C5%3Cbr/%3E%A7%BA%CA%D1%C1%BE%D1%B9%B8%EC%A1%D1%B9&amp;month=4&amp;year=2020&amp;thetype=%A7%BA%CB%B9%E8%C7%C2%A7%D2%B9"/>
    <hyperlink ref="E1695" r:id="rId1688" display="http://hfo63.cfo.in.th/CheckDataDtl.aspx?orgid=04537&amp;balance=%A7%BA%B4%D8%C5%3Cbr/%3E%A7%BA%CA%D1%C1%BE%D1%B9%B8%EC%A1%D1%B9&amp;month=4&amp;year=2020&amp;thetype=%A7%BA%CB%B9%E8%C7%C2%A7%D2%B9"/>
    <hyperlink ref="E1696" r:id="rId1689" display="http://hfo63.cfo.in.th/CheckDataDtl.aspx?orgid=04537&amp;balance=%A7%BA%B4%D8%C5%3Cbr/%3E%A7%BA%CA%D1%C1%BE%D1%B9%B8%EC%A1%D1%B9&amp;month=4&amp;year=2020&amp;thetype=%A7%BA%CB%B9%E8%C7%C2%A7%D2%B9"/>
    <hyperlink ref="E1697" r:id="rId1690" display="http://hfo63.cfo.in.th/CheckDataDtl.aspx?orgid=04538&amp;balance=%A7%BA%B4%D8%C5%3Cbr/%3E%A7%BA%CA%D1%C1%BE%D1%B9%B8%EC%A1%D1%B9&amp;month=4&amp;year=2020&amp;thetype=%A7%BA%CB%B9%E8%C7%C2%A7%D2%B9"/>
    <hyperlink ref="E1698" r:id="rId1691" display="http://hfo63.cfo.in.th/CheckDataDtl.aspx?orgid=04538&amp;balance=%A7%BA%B4%D8%C5%3Cbr/%3E%A7%BA%CA%D1%C1%BE%D1%B9%B8%EC%A1%D1%B9&amp;month=4&amp;year=2020&amp;thetype=%A7%BA%CB%B9%E8%C7%C2%A7%D2%B9"/>
    <hyperlink ref="E1699" r:id="rId1692" display="http://hfo63.cfo.in.th/CheckDataDtl.aspx?orgid=04539&amp;balance=%A7%BA%B4%D8%C5%3Cbr/%3E%A7%BA%CA%D1%C1%BE%D1%B9%B8%EC%A1%D1%B9&amp;month=4&amp;year=2020&amp;thetype=%A7%BA%CB%B9%E8%C7%C2%A7%D2%B9"/>
    <hyperlink ref="E1700" r:id="rId1693" display="http://hfo63.cfo.in.th/CheckDataDtl.aspx?orgid=04539&amp;balance=%A7%BA%B4%D8%C5%3Cbr/%3E%A7%BA%CA%D1%C1%BE%D1%B9%B8%EC%A1%D1%B9&amp;month=4&amp;year=2020&amp;thetype=%A7%BA%CB%B9%E8%C7%C2%A7%D2%B9"/>
    <hyperlink ref="E1701" r:id="rId1694" display="http://hfo63.cfo.in.th/CheckDataDtl.aspx?orgid=04540&amp;balance=%A7%BA%B4%D8%C5%3Cbr/%3E%A7%BA%CA%D1%C1%BE%D1%B9%B8%EC%A1%D1%B9&amp;month=4&amp;year=2020&amp;thetype=%A7%BA%CB%B9%E8%C7%C2%A7%D2%B9"/>
    <hyperlink ref="E1702" r:id="rId1695" display="http://hfo63.cfo.in.th/CheckDataDtl.aspx?orgid=04540&amp;balance=%A7%BA%B4%D8%C5%3Cbr/%3E%A7%BA%CA%D1%C1%BE%D1%B9%B8%EC%A1%D1%B9&amp;month=4&amp;year=2020&amp;thetype=%A7%BA%CB%B9%E8%C7%C2%A7%D2%B9"/>
    <hyperlink ref="E1703" r:id="rId1696" display="http://hfo63.cfo.in.th/CheckDataDtl.aspx?orgid=04541&amp;balance=%A7%BA%B4%D8%C5%3Cbr/%3E%A7%BA%CA%D1%C1%BE%D1%B9%B8%EC%A1%D1%B9&amp;month=4&amp;year=2020&amp;thetype=%A7%BA%CB%B9%E8%C7%C2%A7%D2%B9"/>
    <hyperlink ref="E1704" r:id="rId1697" display="http://hfo63.cfo.in.th/CheckDataDtl.aspx?orgid=04541&amp;balance=%A7%BA%B4%D8%C5%3Cbr/%3E%A7%BA%CA%D1%C1%BE%D1%B9%B8%EC%A1%D1%B9&amp;month=4&amp;year=2020&amp;thetype=%A7%BA%CB%B9%E8%C7%C2%A7%D2%B9"/>
    <hyperlink ref="E1705" r:id="rId1698" display="http://hfo63.cfo.in.th/CheckDataDtl.aspx?orgid=04542&amp;balance=%A7%BA%B4%D8%C5%3Cbr/%3E%A7%BA%CA%D1%C1%BE%D1%B9%B8%EC%A1%D1%B9&amp;month=4&amp;year=2020&amp;thetype=%A7%BA%CB%B9%E8%C7%C2%A7%D2%B9"/>
    <hyperlink ref="E1706" r:id="rId1699" display="http://hfo63.cfo.in.th/CheckDataDtl.aspx?orgid=04542&amp;balance=%A7%BA%B4%D8%C5%3Cbr/%3E%A7%BA%CA%D1%C1%BE%D1%B9%B8%EC%A1%D1%B9&amp;month=4&amp;year=2020&amp;thetype=%A7%BA%CB%B9%E8%C7%C2%A7%D2%B9"/>
    <hyperlink ref="E1707" r:id="rId1700" display="http://hfo63.cfo.in.th/CheckDataDtl.aspx?orgid=04543&amp;balance=%A7%BA%B4%D8%C5%3Cbr/%3E%A7%BA%CA%D1%C1%BE%D1%B9%B8%EC%A1%D1%B9&amp;month=4&amp;year=2020&amp;thetype=%A7%BA%CB%B9%E8%C7%C2%A7%D2%B9"/>
    <hyperlink ref="E1708" r:id="rId1701" display="http://hfo63.cfo.in.th/CheckDataDtl.aspx?orgid=04543&amp;balance=%A7%BA%B4%D8%C5%3Cbr/%3E%A7%BA%CA%D1%C1%BE%D1%B9%B8%EC%A1%D1%B9&amp;month=4&amp;year=2020&amp;thetype=%A7%BA%CB%B9%E8%C7%C2%A7%D2%B9"/>
    <hyperlink ref="E1709" r:id="rId1702" display="http://hfo63.cfo.in.th/CheckDataDtl.aspx?orgid=04544&amp;balance=%A7%BA%B4%D8%C5%3Cbr/%3E%A7%BA%CA%D1%C1%BE%D1%B9%B8%EC%A1%D1%B9&amp;month=4&amp;year=2020&amp;thetype=%A7%BA%CB%B9%E8%C7%C2%A7%D2%B9"/>
    <hyperlink ref="E1710" r:id="rId1703" display="http://hfo63.cfo.in.th/CheckDataDtl.aspx?orgid=04544&amp;balance=%A7%BA%B4%D8%C5%3Cbr/%3E%A7%BA%CA%D1%C1%BE%D1%B9%B8%EC%A1%D1%B9&amp;month=4&amp;year=2020&amp;thetype=%A7%BA%CB%B9%E8%C7%C2%A7%D2%B9"/>
    <hyperlink ref="E1711" r:id="rId1704" display="http://hfo63.cfo.in.th/CheckDataDtl.aspx?orgid=04545&amp;balance=%A7%BA%B4%D8%C5%3Cbr/%3E%A7%BA%CA%D1%C1%BE%D1%B9%B8%EC%A1%D1%B9&amp;month=4&amp;year=2020&amp;thetype=%A7%BA%CB%B9%E8%C7%C2%A7%D2%B9"/>
    <hyperlink ref="E1712" r:id="rId1705" display="http://hfo63.cfo.in.th/CheckDataDtl.aspx?orgid=04545&amp;balance=%A7%BA%B4%D8%C5%3Cbr/%3E%A7%BA%CA%D1%C1%BE%D1%B9%B8%EC%A1%D1%B9&amp;month=4&amp;year=2020&amp;thetype=%A7%BA%CB%B9%E8%C7%C2%A7%D2%B9"/>
    <hyperlink ref="E1713" r:id="rId1706" display="http://hfo63.cfo.in.th/CheckDataDtl.aspx?orgid=04546&amp;balance=%A7%BA%B4%D8%C5%3Cbr/%3E%A7%BA%CA%D1%C1%BE%D1%B9%B8%EC%A1%D1%B9&amp;month=4&amp;year=2020&amp;thetype=%A7%BA%CB%B9%E8%C7%C2%A7%D2%B9"/>
    <hyperlink ref="E1714" r:id="rId1707" display="http://hfo63.cfo.in.th/CheckDataDtl.aspx?orgid=04546&amp;balance=%A7%BA%B4%D8%C5%3Cbr/%3E%A7%BA%CA%D1%C1%BE%D1%B9%B8%EC%A1%D1%B9&amp;month=4&amp;year=2020&amp;thetype=%A7%BA%CB%B9%E8%C7%C2%A7%D2%B9"/>
    <hyperlink ref="E1715" r:id="rId1708" display="http://hfo63.cfo.in.th/CheckDataDtl.aspx?orgid=04547&amp;balance=%A7%BA%B4%D8%C5%3Cbr/%3E%A7%BA%CA%D1%C1%BE%D1%B9%B8%EC%A1%D1%B9&amp;month=4&amp;year=2020&amp;thetype=%A7%BA%CB%B9%E8%C7%C2%A7%D2%B9"/>
    <hyperlink ref="E1716" r:id="rId1709" display="http://hfo63.cfo.in.th/CheckDataDtl.aspx?orgid=04547&amp;balance=%A7%BA%B4%D8%C5%3Cbr/%3E%A7%BA%CA%D1%C1%BE%D1%B9%B8%EC%A1%D1%B9&amp;month=4&amp;year=2020&amp;thetype=%A7%BA%CB%B9%E8%C7%C2%A7%D2%B9"/>
    <hyperlink ref="E1717" r:id="rId1710" display="http://hfo63.cfo.in.th/CheckDataDtl.aspx?orgid=04548&amp;balance=%A7%BA%B4%D8%C5%3Cbr/%3E%A7%BA%CA%D1%C1%BE%D1%B9%B8%EC%A1%D1%B9&amp;month=4&amp;year=2020&amp;thetype=%A7%BA%CB%B9%E8%C7%C2%A7%D2%B9"/>
    <hyperlink ref="E1718" r:id="rId1711" display="http://hfo63.cfo.in.th/CheckDataDtl.aspx?orgid=04548&amp;balance=%A7%BA%B4%D8%C5%3Cbr/%3E%A7%BA%CA%D1%C1%BE%D1%B9%B8%EC%A1%D1%B9&amp;month=4&amp;year=2020&amp;thetype=%A7%BA%CB%B9%E8%C7%C2%A7%D2%B9"/>
    <hyperlink ref="E1719" r:id="rId1712" display="http://hfo63.cfo.in.th/CheckDataDtl.aspx?orgid=04549&amp;balance=%A7%BA%B4%D8%C5%3Cbr/%3E%A7%BA%CA%D1%C1%BE%D1%B9%B8%EC%A1%D1%B9&amp;month=4&amp;year=2020&amp;thetype=%A7%BA%CB%B9%E8%C7%C2%A7%D2%B9"/>
    <hyperlink ref="E1720" r:id="rId1713" display="http://hfo63.cfo.in.th/CheckDataDtl.aspx?orgid=04549&amp;balance=%A7%BA%B4%D8%C5%3Cbr/%3E%A7%BA%CA%D1%C1%BE%D1%B9%B8%EC%A1%D1%B9&amp;month=4&amp;year=2020&amp;thetype=%A7%BA%CB%B9%E8%C7%C2%A7%D2%B9"/>
    <hyperlink ref="E1721" r:id="rId1714" display="http://hfo63.cfo.in.th/CheckDataDtl.aspx?orgid=04550&amp;balance=%A7%BA%B4%D8%C5%3Cbr/%3E%A7%BA%CA%D1%C1%BE%D1%B9%B8%EC%A1%D1%B9&amp;month=4&amp;year=2020&amp;thetype=%A7%BA%CB%B9%E8%C7%C2%A7%D2%B9"/>
    <hyperlink ref="E1722" r:id="rId1715" display="http://hfo63.cfo.in.th/CheckDataDtl.aspx?orgid=04550&amp;balance=%A7%BA%B4%D8%C5%3Cbr/%3E%A7%BA%CA%D1%C1%BE%D1%B9%B8%EC%A1%D1%B9&amp;month=4&amp;year=2020&amp;thetype=%A7%BA%CB%B9%E8%C7%C2%A7%D2%B9"/>
    <hyperlink ref="E1723" r:id="rId1716" display="http://hfo63.cfo.in.th/CheckDataDtl.aspx?orgid=04551&amp;balance=%A7%BA%B4%D8%C5%3Cbr/%3E%A7%BA%CA%D1%C1%BE%D1%B9%B8%EC%A1%D1%B9&amp;month=4&amp;year=2020&amp;thetype=%A7%BA%CB%B9%E8%C7%C2%A7%D2%B9"/>
    <hyperlink ref="E1724" r:id="rId1717" display="http://hfo63.cfo.in.th/CheckDataDtl.aspx?orgid=04551&amp;balance=%A7%BA%B4%D8%C5%3Cbr/%3E%A7%BA%CA%D1%C1%BE%D1%B9%B8%EC%A1%D1%B9&amp;month=4&amp;year=2020&amp;thetype=%A7%BA%CB%B9%E8%C7%C2%A7%D2%B9"/>
    <hyperlink ref="E1725" r:id="rId1718" display="http://hfo63.cfo.in.th/CheckDataDtl.aspx?orgid=04552&amp;balance=%A7%BA%B4%D8%C5%3Cbr/%3E%A7%BA%CA%D1%C1%BE%D1%B9%B8%EC%A1%D1%B9&amp;month=4&amp;year=2020&amp;thetype=%A7%BA%CB%B9%E8%C7%C2%A7%D2%B9"/>
    <hyperlink ref="E1726" r:id="rId1719" display="http://hfo63.cfo.in.th/CheckDataDtl.aspx?orgid=04552&amp;balance=%A7%BA%B4%D8%C5%3Cbr/%3E%A7%BA%CA%D1%C1%BE%D1%B9%B8%EC%A1%D1%B9&amp;month=4&amp;year=2020&amp;thetype=%A7%BA%CB%B9%E8%C7%C2%A7%D2%B9"/>
    <hyperlink ref="E1727" r:id="rId1720" display="http://hfo63.cfo.in.th/CheckDataDtl.aspx?orgid=04553&amp;balance=%A7%BA%B4%D8%C5%3Cbr/%3E%A7%BA%CA%D1%C1%BE%D1%B9%B8%EC%A1%D1%B9&amp;month=4&amp;year=2020&amp;thetype=%A7%BA%CB%B9%E8%C7%C2%A7%D2%B9"/>
    <hyperlink ref="E1728" r:id="rId1721" display="http://hfo63.cfo.in.th/CheckDataDtl.aspx?orgid=04553&amp;balance=%A7%BA%B4%D8%C5%3Cbr/%3E%A7%BA%CA%D1%C1%BE%D1%B9%B8%EC%A1%D1%B9&amp;month=4&amp;year=2020&amp;thetype=%A7%BA%CB%B9%E8%C7%C2%A7%D2%B9"/>
    <hyperlink ref="E1729" r:id="rId1722" display="http://hfo63.cfo.in.th/CheckDataDtl.aspx?orgid=04554&amp;balance=%A7%BA%B4%D8%C5%3Cbr/%3E%A7%BA%CA%D1%C1%BE%D1%B9%B8%EC%A1%D1%B9&amp;month=4&amp;year=2020&amp;thetype=%A7%BA%CB%B9%E8%C7%C2%A7%D2%B9"/>
    <hyperlink ref="E1730" r:id="rId1723" display="http://hfo63.cfo.in.th/CheckDataDtl.aspx?orgid=04554&amp;balance=%A7%BA%B4%D8%C5%3Cbr/%3E%A7%BA%CA%D1%C1%BE%D1%B9%B8%EC%A1%D1%B9&amp;month=4&amp;year=2020&amp;thetype=%A7%BA%CB%B9%E8%C7%C2%A7%D2%B9"/>
    <hyperlink ref="E1731" r:id="rId1724" display="http://hfo63.cfo.in.th/CheckDataDtl.aspx?orgid=04555&amp;balance=%A7%BA%B4%D8%C5%3Cbr/%3E%A7%BA%CA%D1%C1%BE%D1%B9%B8%EC%A1%D1%B9&amp;month=4&amp;year=2020&amp;thetype=%A7%BA%CB%B9%E8%C7%C2%A7%D2%B9"/>
    <hyperlink ref="E1732" r:id="rId1725" display="http://hfo63.cfo.in.th/CheckDataDtl.aspx?orgid=04555&amp;balance=%A7%BA%B4%D8%C5%3Cbr/%3E%A7%BA%CA%D1%C1%BE%D1%B9%B8%EC%A1%D1%B9&amp;month=4&amp;year=2020&amp;thetype=%A7%BA%CB%B9%E8%C7%C2%A7%D2%B9"/>
    <hyperlink ref="E1733" r:id="rId1726" display="http://hfo63.cfo.in.th/CheckDataDtl.aspx?orgid=04556&amp;balance=%A7%BA%B4%D8%C5%3Cbr/%3E%A7%BA%CA%D1%C1%BE%D1%B9%B8%EC%A1%D1%B9&amp;month=4&amp;year=2020&amp;thetype=%A7%BA%CB%B9%E8%C7%C2%A7%D2%B9"/>
    <hyperlink ref="E1734" r:id="rId1727" display="http://hfo63.cfo.in.th/CheckDataDtl.aspx?orgid=04556&amp;balance=%A7%BA%B4%D8%C5%3Cbr/%3E%A7%BA%CA%D1%C1%BE%D1%B9%B8%EC%A1%D1%B9&amp;month=4&amp;year=2020&amp;thetype=%A7%BA%CB%B9%E8%C7%C2%A7%D2%B9"/>
    <hyperlink ref="E1735" r:id="rId1728" display="http://hfo63.cfo.in.th/CheckDataDtl.aspx?orgid=04557&amp;balance=%A7%BA%B4%D8%C5%3Cbr/%3E%A7%BA%CA%D1%C1%BE%D1%B9%B8%EC%A1%D1%B9&amp;month=4&amp;year=2020&amp;thetype=%A7%BA%CB%B9%E8%C7%C2%A7%D2%B9"/>
    <hyperlink ref="E1736" r:id="rId1729" display="http://hfo63.cfo.in.th/CheckDataDtl.aspx?orgid=04557&amp;balance=%A7%BA%B4%D8%C5%3Cbr/%3E%A7%BA%CA%D1%C1%BE%D1%B9%B8%EC%A1%D1%B9&amp;month=4&amp;year=2020&amp;thetype=%A7%BA%CB%B9%E8%C7%C2%A7%D2%B9"/>
    <hyperlink ref="E1737" r:id="rId1730" display="http://hfo63.cfo.in.th/CheckDataDtl.aspx?orgid=04558&amp;balance=%A7%BA%B4%D8%C5%3Cbr/%3E%A7%BA%CA%D1%C1%BE%D1%B9%B8%EC%A1%D1%B9&amp;month=4&amp;year=2020&amp;thetype=%A7%BA%CB%B9%E8%C7%C2%A7%D2%B9"/>
    <hyperlink ref="E1738" r:id="rId1731" display="http://hfo63.cfo.in.th/CheckDataDtl.aspx?orgid=04558&amp;balance=%A7%BA%B4%D8%C5%3Cbr/%3E%A7%BA%CA%D1%C1%BE%D1%B9%B8%EC%A1%D1%B9&amp;month=4&amp;year=2020&amp;thetype=%A7%BA%CB%B9%E8%C7%C2%A7%D2%B9"/>
    <hyperlink ref="E1739" r:id="rId1732" display="http://hfo63.cfo.in.th/CheckDataDtl.aspx?orgid=04559&amp;balance=%A7%BA%B4%D8%C5%3Cbr/%3E%A7%BA%CA%D1%C1%BE%D1%B9%B8%EC%A1%D1%B9&amp;month=4&amp;year=2020&amp;thetype=%A7%BA%CB%B9%E8%C7%C2%A7%D2%B9"/>
    <hyperlink ref="E1740" r:id="rId1733" display="http://hfo63.cfo.in.th/CheckDataDtl.aspx?orgid=04559&amp;balance=%A7%BA%B4%D8%C5%3Cbr/%3E%A7%BA%CA%D1%C1%BE%D1%B9%B8%EC%A1%D1%B9&amp;month=4&amp;year=2020&amp;thetype=%A7%BA%CB%B9%E8%C7%C2%A7%D2%B9"/>
    <hyperlink ref="E1741" r:id="rId1734" display="http://hfo63.cfo.in.th/CheckDataDtl.aspx?orgid=04560&amp;balance=%A7%BA%B4%D8%C5%3Cbr/%3E%A7%BA%CA%D1%C1%BE%D1%B9%B8%EC%A1%D1%B9&amp;month=4&amp;year=2020&amp;thetype=%A7%BA%CB%B9%E8%C7%C2%A7%D2%B9"/>
    <hyperlink ref="E1742" r:id="rId1735" display="http://hfo63.cfo.in.th/CheckDataDtl.aspx?orgid=04560&amp;balance=%A7%BA%B4%D8%C5%3Cbr/%3E%A7%BA%CA%D1%C1%BE%D1%B9%B8%EC%A1%D1%B9&amp;month=4&amp;year=2020&amp;thetype=%A7%BA%CB%B9%E8%C7%C2%A7%D2%B9"/>
    <hyperlink ref="E1743" r:id="rId1736" display="http://hfo63.cfo.in.th/CheckDataDtl.aspx?orgid=04561&amp;balance=%A7%BA%B4%D8%C5%3Cbr/%3E%A7%BA%CA%D1%C1%BE%D1%B9%B8%EC%A1%D1%B9&amp;month=4&amp;year=2020&amp;thetype=%A7%BA%CB%B9%E8%C7%C2%A7%D2%B9"/>
    <hyperlink ref="E1744" r:id="rId1737" display="http://hfo63.cfo.in.th/CheckDataDtl.aspx?orgid=04561&amp;balance=%A7%BA%B4%D8%C5%3Cbr/%3E%A7%BA%CA%D1%C1%BE%D1%B9%B8%EC%A1%D1%B9&amp;month=4&amp;year=2020&amp;thetype=%A7%BA%CB%B9%E8%C7%C2%A7%D2%B9"/>
    <hyperlink ref="E1745" r:id="rId1738" display="http://hfo63.cfo.in.th/CheckDataDtl.aspx?orgid=04562&amp;balance=%A7%BA%B4%D8%C5%3Cbr/%3E%A7%BA%CA%D1%C1%BE%D1%B9%B8%EC%A1%D1%B9&amp;month=4&amp;year=2020&amp;thetype=%A7%BA%CB%B9%E8%C7%C2%A7%D2%B9"/>
    <hyperlink ref="E1746" r:id="rId1739" display="http://hfo63.cfo.in.th/CheckDataDtl.aspx?orgid=04562&amp;balance=%A7%BA%B4%D8%C5%3Cbr/%3E%A7%BA%CA%D1%C1%BE%D1%B9%B8%EC%A1%D1%B9&amp;month=4&amp;year=2020&amp;thetype=%A7%BA%CB%B9%E8%C7%C2%A7%D2%B9"/>
    <hyperlink ref="E1747" r:id="rId1740" display="http://hfo63.cfo.in.th/CheckDataDtl.aspx?orgid=04563&amp;balance=%A7%BA%B4%D8%C5%3Cbr/%3E%A7%BA%CA%D1%C1%BE%D1%B9%B8%EC%A1%D1%B9&amp;month=4&amp;year=2020&amp;thetype=%A7%BA%CB%B9%E8%C7%C2%A7%D2%B9"/>
    <hyperlink ref="E1748" r:id="rId1741" display="http://hfo63.cfo.in.th/CheckDataDtl.aspx?orgid=04563&amp;balance=%A7%BA%B4%D8%C5%3Cbr/%3E%A7%BA%CA%D1%C1%BE%D1%B9%B8%EC%A1%D1%B9&amp;month=4&amp;year=2020&amp;thetype=%A7%BA%CB%B9%E8%C7%C2%A7%D2%B9"/>
    <hyperlink ref="E1749" r:id="rId1742" display="http://hfo63.cfo.in.th/CheckDataDtl.aspx?orgid=04564&amp;balance=%A7%BA%B4%D8%C5%3Cbr/%3E%A7%BA%CA%D1%C1%BE%D1%B9%B8%EC%A1%D1%B9&amp;month=4&amp;year=2020&amp;thetype=%A7%BA%CB%B9%E8%C7%C2%A7%D2%B9"/>
    <hyperlink ref="E1750" r:id="rId1743" display="http://hfo63.cfo.in.th/CheckDataDtl.aspx?orgid=04564&amp;balance=%A7%BA%B4%D8%C5%3Cbr/%3E%A7%BA%CA%D1%C1%BE%D1%B9%B8%EC%A1%D1%B9&amp;month=4&amp;year=2020&amp;thetype=%A7%BA%CB%B9%E8%C7%C2%A7%D2%B9"/>
    <hyperlink ref="E1751" r:id="rId1744" display="http://hfo63.cfo.in.th/CheckDataDtl.aspx?orgid=04565&amp;balance=%A7%BA%B4%D8%C5%3Cbr/%3E%A7%BA%CA%D1%C1%BE%D1%B9%B8%EC%A1%D1%B9&amp;month=4&amp;year=2020&amp;thetype=%A7%BA%CB%B9%E8%C7%C2%A7%D2%B9"/>
    <hyperlink ref="E1752" r:id="rId1745" display="http://hfo63.cfo.in.th/CheckDataDtl.aspx?orgid=04565&amp;balance=%A7%BA%B4%D8%C5%3Cbr/%3E%A7%BA%CA%D1%C1%BE%D1%B9%B8%EC%A1%D1%B9&amp;month=4&amp;year=2020&amp;thetype=%A7%BA%CB%B9%E8%C7%C2%A7%D2%B9"/>
    <hyperlink ref="E1753" r:id="rId1746" display="http://hfo63.cfo.in.th/CheckDataDtl.aspx?orgid=04566&amp;balance=%A7%BA%B4%D8%C5%3Cbr/%3E%A7%BA%CA%D1%C1%BE%D1%B9%B8%EC%A1%D1%B9&amp;month=4&amp;year=2020&amp;thetype=%A7%BA%CB%B9%E8%C7%C2%A7%D2%B9"/>
    <hyperlink ref="E1754" r:id="rId1747" display="http://hfo63.cfo.in.th/CheckDataDtl.aspx?orgid=04566&amp;balance=%A7%BA%B4%D8%C5%3Cbr/%3E%A7%BA%CA%D1%C1%BE%D1%B9%B8%EC%A1%D1%B9&amp;month=4&amp;year=2020&amp;thetype=%A7%BA%CB%B9%E8%C7%C2%A7%D2%B9"/>
    <hyperlink ref="E1755" r:id="rId1748" display="http://hfo63.cfo.in.th/CheckDataDtl.aspx?orgid=04567&amp;balance=%A7%BA%B4%D8%C5%3Cbr/%3E%A7%BA%CA%D1%C1%BE%D1%B9%B8%EC%A1%D1%B9&amp;month=4&amp;year=2020&amp;thetype=%A7%BA%CB%B9%E8%C7%C2%A7%D2%B9"/>
    <hyperlink ref="E1756" r:id="rId1749" display="http://hfo63.cfo.in.th/CheckDataDtl.aspx?orgid=04567&amp;balance=%A7%BA%B4%D8%C5%3Cbr/%3E%A7%BA%CA%D1%C1%BE%D1%B9%B8%EC%A1%D1%B9&amp;month=4&amp;year=2020&amp;thetype=%A7%BA%CB%B9%E8%C7%C2%A7%D2%B9"/>
    <hyperlink ref="E1757" r:id="rId1750" display="http://hfo63.cfo.in.th/CheckDataDtl.aspx?orgid=04568&amp;balance=%A7%BA%B4%D8%C5%3Cbr/%3E%A7%BA%CA%D1%C1%BE%D1%B9%B8%EC%A1%D1%B9&amp;month=4&amp;year=2020&amp;thetype=%A7%BA%CB%B9%E8%C7%C2%A7%D2%B9"/>
    <hyperlink ref="E1758" r:id="rId1751" display="http://hfo63.cfo.in.th/CheckDataDtl.aspx?orgid=04568&amp;balance=%A7%BA%B4%D8%C5%3Cbr/%3E%A7%BA%CA%D1%C1%BE%D1%B9%B8%EC%A1%D1%B9&amp;month=4&amp;year=2020&amp;thetype=%A7%BA%CB%B9%E8%C7%C2%A7%D2%B9"/>
    <hyperlink ref="E1759" r:id="rId1752" display="http://hfo63.cfo.in.th/CheckDataDtl.aspx?orgid=04569&amp;balance=%A7%BA%B4%D8%C5%3Cbr/%3E%A7%BA%CA%D1%C1%BE%D1%B9%B8%EC%A1%D1%B9&amp;month=4&amp;year=2020&amp;thetype=%A7%BA%CB%B9%E8%C7%C2%A7%D2%B9"/>
    <hyperlink ref="E1760" r:id="rId1753" display="http://hfo63.cfo.in.th/CheckDataDtl.aspx?orgid=04569&amp;balance=%A7%BA%B4%D8%C5%3Cbr/%3E%A7%BA%CA%D1%C1%BE%D1%B9%B8%EC%A1%D1%B9&amp;month=4&amp;year=2020&amp;thetype=%A7%BA%CB%B9%E8%C7%C2%A7%D2%B9"/>
    <hyperlink ref="E1761" r:id="rId1754" display="http://hfo63.cfo.in.th/CheckDataDtl.aspx?orgid=04570&amp;balance=%A7%BA%B4%D8%C5%3Cbr/%3E%A7%BA%CA%D1%C1%BE%D1%B9%B8%EC%A1%D1%B9&amp;month=4&amp;year=2020&amp;thetype=%A7%BA%CB%B9%E8%C7%C2%A7%D2%B9"/>
    <hyperlink ref="E1762" r:id="rId1755" display="http://hfo63.cfo.in.th/CheckDataDtl.aspx?orgid=04570&amp;balance=%A7%BA%B4%D8%C5%3Cbr/%3E%A7%BA%CA%D1%C1%BE%D1%B9%B8%EC%A1%D1%B9&amp;month=4&amp;year=2020&amp;thetype=%A7%BA%CB%B9%E8%C7%C2%A7%D2%B9"/>
    <hyperlink ref="E1763" r:id="rId1756" display="http://hfo63.cfo.in.th/CheckDataDtl.aspx?orgid=04571&amp;balance=%A7%BA%B4%D8%C5%3Cbr/%3E%A7%BA%CA%D1%C1%BE%D1%B9%B8%EC%A1%D1%B9&amp;month=4&amp;year=2020&amp;thetype=%A7%BA%CB%B9%E8%C7%C2%A7%D2%B9"/>
    <hyperlink ref="E1764" r:id="rId1757" display="http://hfo63.cfo.in.th/CheckDataDtl.aspx?orgid=04571&amp;balance=%A7%BA%B4%D8%C5%3Cbr/%3E%A7%BA%CA%D1%C1%BE%D1%B9%B8%EC%A1%D1%B9&amp;month=4&amp;year=2020&amp;thetype=%A7%BA%CB%B9%E8%C7%C2%A7%D2%B9"/>
    <hyperlink ref="E1765" r:id="rId1758" display="http://hfo63.cfo.in.th/CheckDataDtl.aspx?orgid=04572&amp;balance=%A7%BA%B4%D8%C5%3Cbr/%3E%A7%BA%CA%D1%C1%BE%D1%B9%B8%EC%A1%D1%B9&amp;month=4&amp;year=2020&amp;thetype=%A7%BA%CB%B9%E8%C7%C2%A7%D2%B9"/>
    <hyperlink ref="E1766" r:id="rId1759" display="http://hfo63.cfo.in.th/CheckDataDtl.aspx?orgid=04572&amp;balance=%A7%BA%B4%D8%C5%3Cbr/%3E%A7%BA%CA%D1%C1%BE%D1%B9%B8%EC%A1%D1%B9&amp;month=4&amp;year=2020&amp;thetype=%A7%BA%CB%B9%E8%C7%C2%A7%D2%B9"/>
    <hyperlink ref="E1767" r:id="rId1760" display="http://hfo63.cfo.in.th/CheckDataDtl.aspx?orgid=04573&amp;balance=%A7%BA%B4%D8%C5%3Cbr/%3E%A7%BA%CA%D1%C1%BE%D1%B9%B8%EC%A1%D1%B9&amp;month=4&amp;year=2020&amp;thetype=%A7%BA%CB%B9%E8%C7%C2%A7%D2%B9"/>
    <hyperlink ref="E1768" r:id="rId1761" display="http://hfo63.cfo.in.th/CheckDataDtl.aspx?orgid=04573&amp;balance=%A7%BA%B4%D8%C5%3Cbr/%3E%A7%BA%CA%D1%C1%BE%D1%B9%B8%EC%A1%D1%B9&amp;month=4&amp;year=2020&amp;thetype=%A7%BA%CB%B9%E8%C7%C2%A7%D2%B9"/>
    <hyperlink ref="E1769" r:id="rId1762" display="http://hfo63.cfo.in.th/CheckDataDtl.aspx?orgid=04574&amp;balance=%A7%BA%B4%D8%C5%3Cbr/%3E%A7%BA%CA%D1%C1%BE%D1%B9%B8%EC%A1%D1%B9&amp;month=4&amp;year=2020&amp;thetype=%A7%BA%CB%B9%E8%C7%C2%A7%D2%B9"/>
    <hyperlink ref="E1770" r:id="rId1763" display="http://hfo63.cfo.in.th/CheckDataDtl.aspx?orgid=04574&amp;balance=%A7%BA%B4%D8%C5%3Cbr/%3E%A7%BA%CA%D1%C1%BE%D1%B9%B8%EC%A1%D1%B9&amp;month=4&amp;year=2020&amp;thetype=%A7%BA%CB%B9%E8%C7%C2%A7%D2%B9"/>
    <hyperlink ref="E1771" r:id="rId1764" display="http://hfo63.cfo.in.th/CheckDataDtl.aspx?orgid=04575&amp;balance=%A7%BA%B4%D8%C5%3Cbr/%3E%A7%BA%CA%D1%C1%BE%D1%B9%B8%EC%A1%D1%B9&amp;month=4&amp;year=2020&amp;thetype=%A7%BA%CB%B9%E8%C7%C2%A7%D2%B9"/>
    <hyperlink ref="E1772" r:id="rId1765" display="http://hfo63.cfo.in.th/CheckDataDtl.aspx?orgid=04575&amp;balance=%A7%BA%B4%D8%C5%3Cbr/%3E%A7%BA%CA%D1%C1%BE%D1%B9%B8%EC%A1%D1%B9&amp;month=4&amp;year=2020&amp;thetype=%A7%BA%CB%B9%E8%C7%C2%A7%D2%B9"/>
    <hyperlink ref="E1773" r:id="rId1766" display="http://hfo63.cfo.in.th/CheckDataDtl.aspx?orgid=04576&amp;balance=%A7%BA%B4%D8%C5%3Cbr/%3E%A7%BA%CA%D1%C1%BE%D1%B9%B8%EC%A1%D1%B9&amp;month=4&amp;year=2020&amp;thetype=%A7%BA%CB%B9%E8%C7%C2%A7%D2%B9"/>
    <hyperlink ref="E1774" r:id="rId1767" display="http://hfo63.cfo.in.th/CheckDataDtl.aspx?orgid=04576&amp;balance=%A7%BA%B4%D8%C5%3Cbr/%3E%A7%BA%CA%D1%C1%BE%D1%B9%B8%EC%A1%D1%B9&amp;month=4&amp;year=2020&amp;thetype=%A7%BA%CB%B9%E8%C7%C2%A7%D2%B9"/>
    <hyperlink ref="E1775" r:id="rId1768" display="http://hfo63.cfo.in.th/CheckDataDtl.aspx?orgid=04577&amp;balance=%A7%BA%B4%D8%C5%3Cbr/%3E%A7%BA%CA%D1%C1%BE%D1%B9%B8%EC%A1%D1%B9&amp;month=4&amp;year=2020&amp;thetype=%A7%BA%CB%B9%E8%C7%C2%A7%D2%B9"/>
    <hyperlink ref="E1776" r:id="rId1769" display="http://hfo63.cfo.in.th/CheckDataDtl.aspx?orgid=04577&amp;balance=%A7%BA%B4%D8%C5%3Cbr/%3E%A7%BA%CA%D1%C1%BE%D1%B9%B8%EC%A1%D1%B9&amp;month=4&amp;year=2020&amp;thetype=%A7%BA%CB%B9%E8%C7%C2%A7%D2%B9"/>
    <hyperlink ref="E1777" r:id="rId1770" display="http://hfo63.cfo.in.th/CheckDataDtl.aspx?orgid=04578&amp;balance=%A7%BA%B4%D8%C5%3Cbr/%3E%A7%BA%CA%D1%C1%BE%D1%B9%B8%EC%A1%D1%B9&amp;month=4&amp;year=2020&amp;thetype=%A7%BA%CB%B9%E8%C7%C2%A7%D2%B9"/>
    <hyperlink ref="E1778" r:id="rId1771" display="http://hfo63.cfo.in.th/CheckDataDtl.aspx?orgid=04578&amp;balance=%A7%BA%B4%D8%C5%3Cbr/%3E%A7%BA%CA%D1%C1%BE%D1%B9%B8%EC%A1%D1%B9&amp;month=4&amp;year=2020&amp;thetype=%A7%BA%CB%B9%E8%C7%C2%A7%D2%B9"/>
    <hyperlink ref="E1779" r:id="rId1772" display="http://hfo63.cfo.in.th/CheckDataDtl.aspx?orgid=04579&amp;balance=%A7%BA%B4%D8%C5%3Cbr/%3E%A7%BA%CA%D1%C1%BE%D1%B9%B8%EC%A1%D1%B9&amp;month=4&amp;year=2020&amp;thetype=%A7%BA%CB%B9%E8%C7%C2%A7%D2%B9"/>
    <hyperlink ref="E1780" r:id="rId1773" display="http://hfo63.cfo.in.th/CheckDataDtl.aspx?orgid=04579&amp;balance=%A7%BA%B4%D8%C5%3Cbr/%3E%A7%BA%CA%D1%C1%BE%D1%B9%B8%EC%A1%D1%B9&amp;month=4&amp;year=2020&amp;thetype=%A7%BA%CB%B9%E8%C7%C2%A7%D2%B9"/>
    <hyperlink ref="E1781" r:id="rId1774" display="http://hfo63.cfo.in.th/CheckDataDtl.aspx?orgid=04580&amp;balance=%A7%BA%B4%D8%C5%3Cbr/%3E%A7%BA%CA%D1%C1%BE%D1%B9%B8%EC%A1%D1%B9&amp;month=4&amp;year=2020&amp;thetype=%A7%BA%CB%B9%E8%C7%C2%A7%D2%B9"/>
    <hyperlink ref="E1782" r:id="rId1775" display="http://hfo63.cfo.in.th/CheckDataDtl.aspx?orgid=04580&amp;balance=%A7%BA%B4%D8%C5%3Cbr/%3E%A7%BA%CA%D1%C1%BE%D1%B9%B8%EC%A1%D1%B9&amp;month=4&amp;year=2020&amp;thetype=%A7%BA%CB%B9%E8%C7%C2%A7%D2%B9"/>
    <hyperlink ref="E1783" r:id="rId1776" display="http://hfo63.cfo.in.th/CheckDataDtl.aspx?orgid=04581&amp;balance=%A7%BA%B4%D8%C5%3Cbr/%3E%A7%BA%CA%D1%C1%BE%D1%B9%B8%EC%A1%D1%B9&amp;month=4&amp;year=2020&amp;thetype=%A7%BA%CB%B9%E8%C7%C2%A7%D2%B9"/>
    <hyperlink ref="E1784" r:id="rId1777" display="http://hfo63.cfo.in.th/CheckDataDtl.aspx?orgid=04581&amp;balance=%A7%BA%B4%D8%C5%3Cbr/%3E%A7%BA%CA%D1%C1%BE%D1%B9%B8%EC%A1%D1%B9&amp;month=4&amp;year=2020&amp;thetype=%A7%BA%CB%B9%E8%C7%C2%A7%D2%B9"/>
    <hyperlink ref="E1785" r:id="rId1778" display="http://hfo63.cfo.in.th/CheckDataDtl.aspx?orgid=04582&amp;balance=%A7%BA%B4%D8%C5%3Cbr/%3E%A7%BA%CA%D1%C1%BE%D1%B9%B8%EC%A1%D1%B9&amp;month=4&amp;year=2020&amp;thetype=%A7%BA%CB%B9%E8%C7%C2%A7%D2%B9"/>
    <hyperlink ref="E1786" r:id="rId1779" display="http://hfo63.cfo.in.th/CheckDataDtl.aspx?orgid=04582&amp;balance=%A7%BA%B4%D8%C5%3Cbr/%3E%A7%BA%CA%D1%C1%BE%D1%B9%B8%EC%A1%D1%B9&amp;month=4&amp;year=2020&amp;thetype=%A7%BA%CB%B9%E8%C7%C2%A7%D2%B9"/>
    <hyperlink ref="E1787" r:id="rId1780" display="http://hfo63.cfo.in.th/CheckDataDtl.aspx?orgid=04583&amp;balance=%A7%BA%B4%D8%C5%3Cbr/%3E%A7%BA%CA%D1%C1%BE%D1%B9%B8%EC%A1%D1%B9&amp;month=4&amp;year=2020&amp;thetype=%A7%BA%CB%B9%E8%C7%C2%A7%D2%B9"/>
    <hyperlink ref="E1788" r:id="rId1781" display="http://hfo63.cfo.in.th/CheckDataDtl.aspx?orgid=04583&amp;balance=%A7%BA%B4%D8%C5%3Cbr/%3E%A7%BA%CA%D1%C1%BE%D1%B9%B8%EC%A1%D1%B9&amp;month=4&amp;year=2020&amp;thetype=%A7%BA%CB%B9%E8%C7%C2%A7%D2%B9"/>
    <hyperlink ref="E1789" r:id="rId1782" display="http://hfo63.cfo.in.th/CheckDataDtl.aspx?orgid=04584&amp;balance=%A7%BA%B4%D8%C5%3Cbr/%3E%A7%BA%CA%D1%C1%BE%D1%B9%B8%EC%A1%D1%B9&amp;month=4&amp;year=2020&amp;thetype=%A7%BA%CB%B9%E8%C7%C2%A7%D2%B9"/>
    <hyperlink ref="E1790" r:id="rId1783" display="http://hfo63.cfo.in.th/CheckDataDtl.aspx?orgid=04584&amp;balance=%A7%BA%B4%D8%C5%3Cbr/%3E%A7%BA%CA%D1%C1%BE%D1%B9%B8%EC%A1%D1%B9&amp;month=4&amp;year=2020&amp;thetype=%A7%BA%CB%B9%E8%C7%C2%A7%D2%B9"/>
    <hyperlink ref="E1791" r:id="rId1784" display="http://hfo63.cfo.in.th/CheckDataDtl.aspx?orgid=04585&amp;balance=%A7%BA%B4%D8%C5%3Cbr/%3E%A7%BA%CA%D1%C1%BE%D1%B9%B8%EC%A1%D1%B9&amp;month=4&amp;year=2020&amp;thetype=%A7%BA%CB%B9%E8%C7%C2%A7%D2%B9"/>
    <hyperlink ref="E1792" r:id="rId1785" display="http://hfo63.cfo.in.th/CheckDataDtl.aspx?orgid=04585&amp;balance=%A7%BA%B4%D8%C5%3Cbr/%3E%A7%BA%CA%D1%C1%BE%D1%B9%B8%EC%A1%D1%B9&amp;month=4&amp;year=2020&amp;thetype=%A7%BA%CB%B9%E8%C7%C2%A7%D2%B9"/>
    <hyperlink ref="E1793" r:id="rId1786" display="http://hfo63.cfo.in.th/CheckDataDtl.aspx?orgid=04586&amp;balance=%A7%BA%B4%D8%C5%3Cbr/%3E%A7%BA%CA%D1%C1%BE%D1%B9%B8%EC%A1%D1%B9&amp;month=4&amp;year=2020&amp;thetype=%A7%BA%CB%B9%E8%C7%C2%A7%D2%B9"/>
    <hyperlink ref="E1794" r:id="rId1787" display="http://hfo63.cfo.in.th/CheckDataDtl.aspx?orgid=04586&amp;balance=%A7%BA%B4%D8%C5%3Cbr/%3E%A7%BA%CA%D1%C1%BE%D1%B9%B8%EC%A1%D1%B9&amp;month=4&amp;year=2020&amp;thetype=%A7%BA%CB%B9%E8%C7%C2%A7%D2%B9"/>
    <hyperlink ref="E1795" r:id="rId1788" display="http://hfo63.cfo.in.th/CheckDataDtl.aspx?orgid=04587&amp;balance=%A7%BA%B4%D8%C5%3Cbr/%3E%A7%BA%CA%D1%C1%BE%D1%B9%B8%EC%A1%D1%B9&amp;month=4&amp;year=2020&amp;thetype=%A7%BA%CB%B9%E8%C7%C2%A7%D2%B9"/>
    <hyperlink ref="E1796" r:id="rId1789" display="http://hfo63.cfo.in.th/CheckDataDtl.aspx?orgid=04587&amp;balance=%A7%BA%B4%D8%C5%3Cbr/%3E%A7%BA%CA%D1%C1%BE%D1%B9%B8%EC%A1%D1%B9&amp;month=4&amp;year=2020&amp;thetype=%A7%BA%CB%B9%E8%C7%C2%A7%D2%B9"/>
    <hyperlink ref="E1797" r:id="rId1790" display="http://hfo63.cfo.in.th/CheckDataDtl.aspx?orgid=04588&amp;balance=%A7%BA%B4%D8%C5%3Cbr/%3E%A7%BA%CA%D1%C1%BE%D1%B9%B8%EC%A1%D1%B9&amp;month=4&amp;year=2020&amp;thetype=%A7%BA%CB%B9%E8%C7%C2%A7%D2%B9"/>
    <hyperlink ref="E1798" r:id="rId1791" display="http://hfo63.cfo.in.th/CheckDataDtl.aspx?orgid=04588&amp;balance=%A7%BA%B4%D8%C5%3Cbr/%3E%A7%BA%CA%D1%C1%BE%D1%B9%B8%EC%A1%D1%B9&amp;month=4&amp;year=2020&amp;thetype=%A7%BA%CB%B9%E8%C7%C2%A7%D2%B9"/>
    <hyperlink ref="E1799" r:id="rId1792" display="http://hfo63.cfo.in.th/CheckDataDtl.aspx?orgid=04589&amp;balance=%A7%BA%B4%D8%C5%3Cbr/%3E%A7%BA%CA%D1%C1%BE%D1%B9%B8%EC%A1%D1%B9&amp;month=4&amp;year=2020&amp;thetype=%A7%BA%CB%B9%E8%C7%C2%A7%D2%B9"/>
    <hyperlink ref="E1800" r:id="rId1793" display="http://hfo63.cfo.in.th/CheckDataDtl.aspx?orgid=04589&amp;balance=%A7%BA%B4%D8%C5%3Cbr/%3E%A7%BA%CA%D1%C1%BE%D1%B9%B8%EC%A1%D1%B9&amp;month=4&amp;year=2020&amp;thetype=%A7%BA%CB%B9%E8%C7%C2%A7%D2%B9"/>
    <hyperlink ref="E1801" r:id="rId1794" display="http://hfo63.cfo.in.th/CheckDataDtl.aspx?orgid=04591&amp;balance=%A7%BA%B4%D8%C5%3Cbr/%3E%A7%BA%CA%D1%C1%BE%D1%B9%B8%EC%A1%D1%B9&amp;month=4&amp;year=2020&amp;thetype=%A7%BA%CB%B9%E8%C7%C2%A7%D2%B9"/>
    <hyperlink ref="E1802" r:id="rId1795" display="http://hfo63.cfo.in.th/CheckDataDtl.aspx?orgid=04591&amp;balance=%A7%BA%B4%D8%C5%3Cbr/%3E%A7%BA%CA%D1%C1%BE%D1%B9%B8%EC%A1%D1%B9&amp;month=4&amp;year=2020&amp;thetype=%A7%BA%CB%B9%E8%C7%C2%A7%D2%B9"/>
    <hyperlink ref="E1803" r:id="rId1796" display="http://hfo63.cfo.in.th/CheckDataDtl.aspx?orgid=04592&amp;balance=%A7%BA%B4%D8%C5%3Cbr/%3E%A7%BA%CA%D1%C1%BE%D1%B9%B8%EC%A1%D1%B9&amp;month=4&amp;year=2020&amp;thetype=%A7%BA%CB%B9%E8%C7%C2%A7%D2%B9"/>
    <hyperlink ref="E1804" r:id="rId1797" display="http://hfo63.cfo.in.th/CheckDataDtl.aspx?orgid=04592&amp;balance=%A7%BA%B4%D8%C5%3Cbr/%3E%A7%BA%CA%D1%C1%BE%D1%B9%B8%EC%A1%D1%B9&amp;month=4&amp;year=2020&amp;thetype=%A7%BA%CB%B9%E8%C7%C2%A7%D2%B9"/>
    <hyperlink ref="E1805" r:id="rId1798" display="http://hfo63.cfo.in.th/CheckDataDtl.aspx?orgid=04593&amp;balance=%A7%BA%B4%D8%C5%3Cbr/%3E%A7%BA%CA%D1%C1%BE%D1%B9%B8%EC%A1%D1%B9&amp;month=4&amp;year=2020&amp;thetype=%A7%BA%CB%B9%E8%C7%C2%A7%D2%B9"/>
    <hyperlink ref="E1806" r:id="rId1799" display="http://hfo63.cfo.in.th/CheckDataDtl.aspx?orgid=04593&amp;balance=%A7%BA%B4%D8%C5%3Cbr/%3E%A7%BA%CA%D1%C1%BE%D1%B9%B8%EC%A1%D1%B9&amp;month=4&amp;year=2020&amp;thetype=%A7%BA%CB%B9%E8%C7%C2%A7%D2%B9"/>
    <hyperlink ref="E1807" r:id="rId1800" display="http://hfo63.cfo.in.th/CheckDataDtl.aspx?orgid=04594&amp;balance=%A7%BA%B4%D8%C5%3Cbr/%3E%A7%BA%CA%D1%C1%BE%D1%B9%B8%EC%A1%D1%B9&amp;month=4&amp;year=2020&amp;thetype=%A7%BA%CB%B9%E8%C7%C2%A7%D2%B9"/>
    <hyperlink ref="E1808" r:id="rId1801" display="http://hfo63.cfo.in.th/CheckDataDtl.aspx?orgid=04594&amp;balance=%A7%BA%B4%D8%C5%3Cbr/%3E%A7%BA%CA%D1%C1%BE%D1%B9%B8%EC%A1%D1%B9&amp;month=4&amp;year=2020&amp;thetype=%A7%BA%CB%B9%E8%C7%C2%A7%D2%B9"/>
    <hyperlink ref="E1809" r:id="rId1802" display="http://hfo63.cfo.in.th/CheckDataDtl.aspx?orgid=04595&amp;balance=%A7%BA%B4%D8%C5%3Cbr/%3E%A7%BA%CA%D1%C1%BE%D1%B9%B8%EC%A1%D1%B9&amp;month=4&amp;year=2020&amp;thetype=%A7%BA%CB%B9%E8%C7%C2%A7%D2%B9"/>
    <hyperlink ref="E1810" r:id="rId1803" display="http://hfo63.cfo.in.th/CheckDataDtl.aspx?orgid=04595&amp;balance=%A7%BA%B4%D8%C5%3Cbr/%3E%A7%BA%CA%D1%C1%BE%D1%B9%B8%EC%A1%D1%B9&amp;month=4&amp;year=2020&amp;thetype=%A7%BA%CB%B9%E8%C7%C2%A7%D2%B9"/>
    <hyperlink ref="E1811" r:id="rId1804" display="http://hfo63.cfo.in.th/CheckDataDtl.aspx?orgid=04596&amp;balance=%A7%BA%B4%D8%C5%3Cbr/%3E%A7%BA%CA%D1%C1%BE%D1%B9%B8%EC%A1%D1%B9&amp;month=4&amp;year=2020&amp;thetype=%A7%BA%CB%B9%E8%C7%C2%A7%D2%B9"/>
    <hyperlink ref="E1812" r:id="rId1805" display="http://hfo63.cfo.in.th/CheckDataDtl.aspx?orgid=04596&amp;balance=%A7%BA%B4%D8%C5%3Cbr/%3E%A7%BA%CA%D1%C1%BE%D1%B9%B8%EC%A1%D1%B9&amp;month=4&amp;year=2020&amp;thetype=%A7%BA%CB%B9%E8%C7%C2%A7%D2%B9"/>
    <hyperlink ref="E1813" r:id="rId1806" display="http://hfo63.cfo.in.th/CheckDataDtl.aspx?orgid=04597&amp;balance=%A7%BA%B4%D8%C5%3Cbr/%3E%A7%BA%CA%D1%C1%BE%D1%B9%B8%EC%A1%D1%B9&amp;month=4&amp;year=2020&amp;thetype=%A7%BA%CB%B9%E8%C7%C2%A7%D2%B9"/>
    <hyperlink ref="E1814" r:id="rId1807" display="http://hfo63.cfo.in.th/CheckDataDtl.aspx?orgid=04597&amp;balance=%A7%BA%B4%D8%C5%3Cbr/%3E%A7%BA%CA%D1%C1%BE%D1%B9%B8%EC%A1%D1%B9&amp;month=4&amp;year=2020&amp;thetype=%A7%BA%CB%B9%E8%C7%C2%A7%D2%B9"/>
    <hyperlink ref="E1815" r:id="rId1808" display="http://hfo63.cfo.in.th/CheckDataDtl.aspx?orgid=04598&amp;balance=%A7%BA%B4%D8%C5%3Cbr/%3E%A7%BA%CA%D1%C1%BE%D1%B9%B8%EC%A1%D1%B9&amp;month=4&amp;year=2020&amp;thetype=%A7%BA%CB%B9%E8%C7%C2%A7%D2%B9"/>
    <hyperlink ref="E1816" r:id="rId1809" display="http://hfo63.cfo.in.th/CheckDataDtl.aspx?orgid=04598&amp;balance=%A7%BA%B4%D8%C5%3Cbr/%3E%A7%BA%CA%D1%C1%BE%D1%B9%B8%EC%A1%D1%B9&amp;month=4&amp;year=2020&amp;thetype=%A7%BA%CB%B9%E8%C7%C2%A7%D2%B9"/>
    <hyperlink ref="E1817" r:id="rId1810" display="http://hfo63.cfo.in.th/CheckDataDtl.aspx?orgid=04599&amp;balance=%A7%BA%B4%D8%C5%3Cbr/%3E%A7%BA%CA%D1%C1%BE%D1%B9%B8%EC%A1%D1%B9&amp;month=4&amp;year=2020&amp;thetype=%A7%BA%CB%B9%E8%C7%C2%A7%D2%B9"/>
    <hyperlink ref="E1818" r:id="rId1811" display="http://hfo63.cfo.in.th/CheckDataDtl.aspx?orgid=04599&amp;balance=%A7%BA%B4%D8%C5%3Cbr/%3E%A7%BA%CA%D1%C1%BE%D1%B9%B8%EC%A1%D1%B9&amp;month=4&amp;year=2020&amp;thetype=%A7%BA%CB%B9%E8%C7%C2%A7%D2%B9"/>
    <hyperlink ref="E1819" r:id="rId1812" display="http://hfo63.cfo.in.th/CheckDataDtl.aspx?orgid=04600&amp;balance=%A7%BA%B4%D8%C5%3Cbr/%3E%A7%BA%CA%D1%C1%BE%D1%B9%B8%EC%A1%D1%B9&amp;month=4&amp;year=2020&amp;thetype=%A7%BA%CB%B9%E8%C7%C2%A7%D2%B9"/>
    <hyperlink ref="E1820" r:id="rId1813" display="http://hfo63.cfo.in.th/CheckDataDtl.aspx?orgid=04600&amp;balance=%A7%BA%B4%D8%C5%3Cbr/%3E%A7%BA%CA%D1%C1%BE%D1%B9%B8%EC%A1%D1%B9&amp;month=4&amp;year=2020&amp;thetype=%A7%BA%CB%B9%E8%C7%C2%A7%D2%B9"/>
    <hyperlink ref="E1821" r:id="rId1814" display="http://hfo63.cfo.in.th/CheckDataDtl.aspx?orgid=04601&amp;balance=%A7%BA%B4%D8%C5%3Cbr/%3E%A7%BA%CA%D1%C1%BE%D1%B9%B8%EC%A1%D1%B9&amp;month=4&amp;year=2020&amp;thetype=%A7%BA%CB%B9%E8%C7%C2%A7%D2%B9"/>
    <hyperlink ref="E1822" r:id="rId1815" display="http://hfo63.cfo.in.th/CheckDataDtl.aspx?orgid=04601&amp;balance=%A7%BA%B4%D8%C5%3Cbr/%3E%A7%BA%CA%D1%C1%BE%D1%B9%B8%EC%A1%D1%B9&amp;month=4&amp;year=2020&amp;thetype=%A7%BA%CB%B9%E8%C7%C2%A7%D2%B9"/>
    <hyperlink ref="E1823" r:id="rId1816" display="http://hfo63.cfo.in.th/CheckDataDtl.aspx?orgid=04602&amp;balance=%A7%BA%B4%D8%C5%3Cbr/%3E%A7%BA%CA%D1%C1%BE%D1%B9%B8%EC%A1%D1%B9&amp;month=4&amp;year=2020&amp;thetype=%A7%BA%CB%B9%E8%C7%C2%A7%D2%B9"/>
    <hyperlink ref="E1824" r:id="rId1817" display="http://hfo63.cfo.in.th/CheckDataDtl.aspx?orgid=04602&amp;balance=%A7%BA%B4%D8%C5%3Cbr/%3E%A7%BA%CA%D1%C1%BE%D1%B9%B8%EC%A1%D1%B9&amp;month=4&amp;year=2020&amp;thetype=%A7%BA%CB%B9%E8%C7%C2%A7%D2%B9"/>
    <hyperlink ref="E1825" r:id="rId1818" display="http://hfo63.cfo.in.th/CheckDataDtl.aspx?orgid=04603&amp;balance=%A7%BA%B4%D8%C5%3Cbr/%3E%A7%BA%CA%D1%C1%BE%D1%B9%B8%EC%A1%D1%B9&amp;month=4&amp;year=2020&amp;thetype=%A7%BA%CB%B9%E8%C7%C2%A7%D2%B9"/>
    <hyperlink ref="E1826" r:id="rId1819" display="http://hfo63.cfo.in.th/CheckDataDtl.aspx?orgid=04603&amp;balance=%A7%BA%B4%D8%C5%3Cbr/%3E%A7%BA%CA%D1%C1%BE%D1%B9%B8%EC%A1%D1%B9&amp;month=4&amp;year=2020&amp;thetype=%A7%BA%CB%B9%E8%C7%C2%A7%D2%B9"/>
    <hyperlink ref="E1827" r:id="rId1820" display="http://hfo63.cfo.in.th/CheckDataDtl.aspx?orgid=04604&amp;balance=%A7%BA%B4%D8%C5%3Cbr/%3E%A7%BA%CA%D1%C1%BE%D1%B9%B8%EC%A1%D1%B9&amp;month=4&amp;year=2020&amp;thetype=%A7%BA%CB%B9%E8%C7%C2%A7%D2%B9"/>
    <hyperlink ref="E1828" r:id="rId1821" display="http://hfo63.cfo.in.th/CheckDataDtl.aspx?orgid=04604&amp;balance=%A7%BA%B4%D8%C5%3Cbr/%3E%A7%BA%CA%D1%C1%BE%D1%B9%B8%EC%A1%D1%B9&amp;month=4&amp;year=2020&amp;thetype=%A7%BA%CB%B9%E8%C7%C2%A7%D2%B9"/>
    <hyperlink ref="E1829" r:id="rId1822" display="http://hfo63.cfo.in.th/CheckDataDtl.aspx?orgid=04605&amp;balance=%A7%BA%B4%D8%C5%3Cbr/%3E%A7%BA%CA%D1%C1%BE%D1%B9%B8%EC%A1%D1%B9&amp;month=4&amp;year=2020&amp;thetype=%A7%BA%CB%B9%E8%C7%C2%A7%D2%B9"/>
    <hyperlink ref="E1830" r:id="rId1823" display="http://hfo63.cfo.in.th/CheckDataDtl.aspx?orgid=04605&amp;balance=%A7%BA%B4%D8%C5%3Cbr/%3E%A7%BA%CA%D1%C1%BE%D1%B9%B8%EC%A1%D1%B9&amp;month=4&amp;year=2020&amp;thetype=%A7%BA%CB%B9%E8%C7%C2%A7%D2%B9"/>
    <hyperlink ref="E1831" r:id="rId1824" display="http://hfo63.cfo.in.th/CheckDataDtl.aspx?orgid=04606&amp;balance=%A7%BA%B4%D8%C5%3Cbr/%3E%A7%BA%CA%D1%C1%BE%D1%B9%B8%EC%A1%D1%B9&amp;month=4&amp;year=2020&amp;thetype=%A7%BA%CB%B9%E8%C7%C2%A7%D2%B9"/>
    <hyperlink ref="E1832" r:id="rId1825" display="http://hfo63.cfo.in.th/CheckDataDtl.aspx?orgid=04606&amp;balance=%A7%BA%B4%D8%C5%3Cbr/%3E%A7%BA%CA%D1%C1%BE%D1%B9%B8%EC%A1%D1%B9&amp;month=4&amp;year=2020&amp;thetype=%A7%BA%CB%B9%E8%C7%C2%A7%D2%B9"/>
    <hyperlink ref="E1833" r:id="rId1826" display="http://hfo63.cfo.in.th/CheckDataDtl.aspx?orgid=04607&amp;balance=%A7%BA%B4%D8%C5%3Cbr/%3E%A7%BA%CA%D1%C1%BE%D1%B9%B8%EC%A1%D1%B9&amp;month=4&amp;year=2020&amp;thetype=%A7%BA%CB%B9%E8%C7%C2%A7%D2%B9"/>
    <hyperlink ref="E1834" r:id="rId1827" display="http://hfo63.cfo.in.th/CheckDataDtl.aspx?orgid=04607&amp;balance=%A7%BA%B4%D8%C5%3Cbr/%3E%A7%BA%CA%D1%C1%BE%D1%B9%B8%EC%A1%D1%B9&amp;month=4&amp;year=2020&amp;thetype=%A7%BA%CB%B9%E8%C7%C2%A7%D2%B9"/>
    <hyperlink ref="E1835" r:id="rId1828" display="http://hfo63.cfo.in.th/CheckDataDtl.aspx?orgid=04608&amp;balance=%A7%BA%B4%D8%C5%3Cbr/%3E%A7%BA%CA%D1%C1%BE%D1%B9%B8%EC%A1%D1%B9&amp;month=4&amp;year=2020&amp;thetype=%A7%BA%CB%B9%E8%C7%C2%A7%D2%B9"/>
    <hyperlink ref="E1836" r:id="rId1829" display="http://hfo63.cfo.in.th/CheckDataDtl.aspx?orgid=04608&amp;balance=%A7%BA%B4%D8%C5%3Cbr/%3E%A7%BA%CA%D1%C1%BE%D1%B9%B8%EC%A1%D1%B9&amp;month=4&amp;year=2020&amp;thetype=%A7%BA%CB%B9%E8%C7%C2%A7%D2%B9"/>
    <hyperlink ref="E1837" r:id="rId1830" display="http://hfo63.cfo.in.th/CheckDataDtl.aspx?orgid=04609&amp;balance=%A7%BA%B4%D8%C5%3Cbr/%3E%A7%BA%CA%D1%C1%BE%D1%B9%B8%EC%A1%D1%B9&amp;month=4&amp;year=2020&amp;thetype=%A7%BA%CB%B9%E8%C7%C2%A7%D2%B9"/>
    <hyperlink ref="E1838" r:id="rId1831" display="http://hfo63.cfo.in.th/CheckDataDtl.aspx?orgid=04609&amp;balance=%A7%BA%B4%D8%C5%3Cbr/%3E%A7%BA%CA%D1%C1%BE%D1%B9%B8%EC%A1%D1%B9&amp;month=4&amp;year=2020&amp;thetype=%A7%BA%CB%B9%E8%C7%C2%A7%D2%B9"/>
    <hyperlink ref="E1839" r:id="rId1832" display="http://hfo63.cfo.in.th/CheckDataDtl.aspx?orgid=04610&amp;balance=%A7%BA%B4%D8%C5%3Cbr/%3E%A7%BA%CA%D1%C1%BE%D1%B9%B8%EC%A1%D1%B9&amp;month=4&amp;year=2020&amp;thetype=%A7%BA%CB%B9%E8%C7%C2%A7%D2%B9"/>
    <hyperlink ref="E1840" r:id="rId1833" display="http://hfo63.cfo.in.th/CheckDataDtl.aspx?orgid=04610&amp;balance=%A7%BA%B4%D8%C5%3Cbr/%3E%A7%BA%CA%D1%C1%BE%D1%B9%B8%EC%A1%D1%B9&amp;month=4&amp;year=2020&amp;thetype=%A7%BA%CB%B9%E8%C7%C2%A7%D2%B9"/>
    <hyperlink ref="E1841" r:id="rId1834" display="http://hfo63.cfo.in.th/CheckDataDtl.aspx?orgid=04611&amp;balance=%A7%BA%B4%D8%C5%3Cbr/%3E%A7%BA%CA%D1%C1%BE%D1%B9%B8%EC%A1%D1%B9&amp;month=4&amp;year=2020&amp;thetype=%A7%BA%CB%B9%E8%C7%C2%A7%D2%B9"/>
    <hyperlink ref="E1842" r:id="rId1835" display="http://hfo63.cfo.in.th/CheckDataDtl.aspx?orgid=04611&amp;balance=%A7%BA%B4%D8%C5%3Cbr/%3E%A7%BA%CA%D1%C1%BE%D1%B9%B8%EC%A1%D1%B9&amp;month=4&amp;year=2020&amp;thetype=%A7%BA%CB%B9%E8%C7%C2%A7%D2%B9"/>
    <hyperlink ref="E1843" r:id="rId1836" display="http://hfo63.cfo.in.th/CheckDataDtl.aspx?orgid=04612&amp;balance=%A7%BA%B4%D8%C5%3Cbr/%3E%A7%BA%CA%D1%C1%BE%D1%B9%B8%EC%A1%D1%B9&amp;month=4&amp;year=2020&amp;thetype=%A7%BA%CB%B9%E8%C7%C2%A7%D2%B9"/>
    <hyperlink ref="E1844" r:id="rId1837" display="http://hfo63.cfo.in.th/CheckDataDtl.aspx?orgid=04612&amp;balance=%A7%BA%B4%D8%C5%3Cbr/%3E%A7%BA%CA%D1%C1%BE%D1%B9%B8%EC%A1%D1%B9&amp;month=4&amp;year=2020&amp;thetype=%A7%BA%CB%B9%E8%C7%C2%A7%D2%B9"/>
    <hyperlink ref="E1845" r:id="rId1838" display="http://hfo63.cfo.in.th/CheckDataDtl.aspx?orgid=04613&amp;balance=%A7%BA%B4%D8%C5%3Cbr/%3E%A7%BA%CA%D1%C1%BE%D1%B9%B8%EC%A1%D1%B9&amp;month=4&amp;year=2020&amp;thetype=%A7%BA%CB%B9%E8%C7%C2%A7%D2%B9"/>
    <hyperlink ref="E1846" r:id="rId1839" display="http://hfo63.cfo.in.th/CheckDataDtl.aspx?orgid=04613&amp;balance=%A7%BA%B4%D8%C5%3Cbr/%3E%A7%BA%CA%D1%C1%BE%D1%B9%B8%EC%A1%D1%B9&amp;month=4&amp;year=2020&amp;thetype=%A7%BA%CB%B9%E8%C7%C2%A7%D2%B9"/>
    <hyperlink ref="E1847" r:id="rId1840" display="http://hfo63.cfo.in.th/CheckDataDtl.aspx?orgid=04614&amp;balance=%A7%BA%B4%D8%C5%3Cbr/%3E%A7%BA%CA%D1%C1%BE%D1%B9%B8%EC%A1%D1%B9&amp;month=4&amp;year=2020&amp;thetype=%A7%BA%CB%B9%E8%C7%C2%A7%D2%B9"/>
    <hyperlink ref="E1848" r:id="rId1841" display="http://hfo63.cfo.in.th/CheckDataDtl.aspx?orgid=04614&amp;balance=%A7%BA%B4%D8%C5%3Cbr/%3E%A7%BA%CA%D1%C1%BE%D1%B9%B8%EC%A1%D1%B9&amp;month=4&amp;year=2020&amp;thetype=%A7%BA%CB%B9%E8%C7%C2%A7%D2%B9"/>
    <hyperlink ref="E1849" r:id="rId1842" display="http://hfo63.cfo.in.th/CheckDataDtl.aspx?orgid=04615&amp;balance=%A7%BA%B4%D8%C5%3Cbr/%3E%A7%BA%CA%D1%C1%BE%D1%B9%B8%EC%A1%D1%B9&amp;month=4&amp;year=2020&amp;thetype=%A7%BA%CB%B9%E8%C7%C2%A7%D2%B9"/>
    <hyperlink ref="E1850" r:id="rId1843" display="http://hfo63.cfo.in.th/CheckDataDtl.aspx?orgid=04615&amp;balance=%A7%BA%B4%D8%C5%3Cbr/%3E%A7%BA%CA%D1%C1%BE%D1%B9%B8%EC%A1%D1%B9&amp;month=4&amp;year=2020&amp;thetype=%A7%BA%CB%B9%E8%C7%C2%A7%D2%B9"/>
    <hyperlink ref="E1851" r:id="rId1844" display="http://hfo63.cfo.in.th/CheckDataDtl.aspx?orgid=04616&amp;balance=%A7%BA%B4%D8%C5%3Cbr/%3E%A7%BA%CA%D1%C1%BE%D1%B9%B8%EC%A1%D1%B9&amp;month=4&amp;year=2020&amp;thetype=%A7%BA%CB%B9%E8%C7%C2%A7%D2%B9"/>
    <hyperlink ref="E1852" r:id="rId1845" display="http://hfo63.cfo.in.th/CheckDataDtl.aspx?orgid=04616&amp;balance=%A7%BA%B4%D8%C5%3Cbr/%3E%A7%BA%CA%D1%C1%BE%D1%B9%B8%EC%A1%D1%B9&amp;month=4&amp;year=2020&amp;thetype=%A7%BA%CB%B9%E8%C7%C2%A7%D2%B9"/>
    <hyperlink ref="E1853" r:id="rId1846" display="http://hfo63.cfo.in.th/CheckDataDtl.aspx?orgid=04617&amp;balance=%A7%BA%B4%D8%C5%3Cbr/%3E%A7%BA%CA%D1%C1%BE%D1%B9%B8%EC%A1%D1%B9&amp;month=4&amp;year=2020&amp;thetype=%A7%BA%CB%B9%E8%C7%C2%A7%D2%B9"/>
    <hyperlink ref="E1854" r:id="rId1847" display="http://hfo63.cfo.in.th/CheckDataDtl.aspx?orgid=04617&amp;balance=%A7%BA%B4%D8%C5%3Cbr/%3E%A7%BA%CA%D1%C1%BE%D1%B9%B8%EC%A1%D1%B9&amp;month=4&amp;year=2020&amp;thetype=%A7%BA%CB%B9%E8%C7%C2%A7%D2%B9"/>
    <hyperlink ref="E1855" r:id="rId1848" display="http://hfo63.cfo.in.th/CheckDataDtl.aspx?orgid=04618&amp;balance=%A7%BA%B4%D8%C5%3Cbr/%3E%A7%BA%CA%D1%C1%BE%D1%B9%B8%EC%A1%D1%B9&amp;month=4&amp;year=2020&amp;thetype=%A7%BA%CB%B9%E8%C7%C2%A7%D2%B9"/>
    <hyperlink ref="E1856" r:id="rId1849" display="http://hfo63.cfo.in.th/CheckDataDtl.aspx?orgid=04618&amp;balance=%A7%BA%B4%D8%C5%3Cbr/%3E%A7%BA%CA%D1%C1%BE%D1%B9%B8%EC%A1%D1%B9&amp;month=4&amp;year=2020&amp;thetype=%A7%BA%CB%B9%E8%C7%C2%A7%D2%B9"/>
    <hyperlink ref="E1857" r:id="rId1850" display="http://hfo63.cfo.in.th/CheckDataDtl.aspx?orgid=04619&amp;balance=%A7%BA%B4%D8%C5%3Cbr/%3E%A7%BA%CA%D1%C1%BE%D1%B9%B8%EC%A1%D1%B9&amp;month=4&amp;year=2020&amp;thetype=%A7%BA%CB%B9%E8%C7%C2%A7%D2%B9"/>
    <hyperlink ref="E1858" r:id="rId1851" display="http://hfo63.cfo.in.th/CheckDataDtl.aspx?orgid=04619&amp;balance=%A7%BA%B4%D8%C5%3Cbr/%3E%A7%BA%CA%D1%C1%BE%D1%B9%B8%EC%A1%D1%B9&amp;month=4&amp;year=2020&amp;thetype=%A7%BA%CB%B9%E8%C7%C2%A7%D2%B9"/>
    <hyperlink ref="E1859" r:id="rId1852" display="http://hfo63.cfo.in.th/CheckDataDtl.aspx?orgid=04620&amp;balance=%A7%BA%B4%D8%C5%3Cbr/%3E%A7%BA%CA%D1%C1%BE%D1%B9%B8%EC%A1%D1%B9&amp;month=4&amp;year=2020&amp;thetype=%A7%BA%CB%B9%E8%C7%C2%A7%D2%B9"/>
    <hyperlink ref="E1860" r:id="rId1853" display="http://hfo63.cfo.in.th/CheckDataDtl.aspx?orgid=04620&amp;balance=%A7%BA%B4%D8%C5%3Cbr/%3E%A7%BA%CA%D1%C1%BE%D1%B9%B8%EC%A1%D1%B9&amp;month=4&amp;year=2020&amp;thetype=%A7%BA%CB%B9%E8%C7%C2%A7%D2%B9"/>
    <hyperlink ref="E1861" r:id="rId1854" display="http://hfo63.cfo.in.th/CheckDataDtl.aspx?orgid=04621&amp;balance=%A7%BA%B4%D8%C5%3Cbr/%3E%A7%BA%CA%D1%C1%BE%D1%B9%B8%EC%A1%D1%B9&amp;month=4&amp;year=2020&amp;thetype=%A7%BA%CB%B9%E8%C7%C2%A7%D2%B9"/>
    <hyperlink ref="E1862" r:id="rId1855" display="http://hfo63.cfo.in.th/CheckDataDtl.aspx?orgid=04621&amp;balance=%A7%BA%B4%D8%C5%3Cbr/%3E%A7%BA%CA%D1%C1%BE%D1%B9%B8%EC%A1%D1%B9&amp;month=4&amp;year=2020&amp;thetype=%A7%BA%CB%B9%E8%C7%C2%A7%D2%B9"/>
    <hyperlink ref="E1863" r:id="rId1856" display="http://hfo63.cfo.in.th/CheckDataDtl.aspx?orgid=04623&amp;balance=%A7%BA%B4%D8%C5%3Cbr/%3E%A7%BA%CA%D1%C1%BE%D1%B9%B8%EC%A1%D1%B9&amp;month=4&amp;year=2020&amp;thetype=%A7%BA%CB%B9%E8%C7%C2%A7%D2%B9"/>
    <hyperlink ref="E1864" r:id="rId1857" display="http://hfo63.cfo.in.th/CheckDataDtl.aspx?orgid=04623&amp;balance=%A7%BA%B4%D8%C5%3Cbr/%3E%A7%BA%CA%D1%C1%BE%D1%B9%B8%EC%A1%D1%B9&amp;month=4&amp;year=2020&amp;thetype=%A7%BA%CB%B9%E8%C7%C2%A7%D2%B9"/>
    <hyperlink ref="E1865" r:id="rId1858" display="http://hfo63.cfo.in.th/CheckDataDtl.aspx?orgid=04624&amp;balance=%A7%BA%B4%D8%C5%3Cbr/%3E%A7%BA%CA%D1%C1%BE%D1%B9%B8%EC%A1%D1%B9&amp;month=4&amp;year=2020&amp;thetype=%A7%BA%CB%B9%E8%C7%C2%A7%D2%B9"/>
    <hyperlink ref="E1866" r:id="rId1859" display="http://hfo63.cfo.in.th/CheckDataDtl.aspx?orgid=04624&amp;balance=%A7%BA%B4%D8%C5%3Cbr/%3E%A7%BA%CA%D1%C1%BE%D1%B9%B8%EC%A1%D1%B9&amp;month=4&amp;year=2020&amp;thetype=%A7%BA%CB%B9%E8%C7%C2%A7%D2%B9"/>
    <hyperlink ref="E1867" r:id="rId1860" display="http://hfo63.cfo.in.th/CheckDataDtl.aspx?orgid=04625&amp;balance=%A7%BA%B4%D8%C5%3Cbr/%3E%A7%BA%CA%D1%C1%BE%D1%B9%B8%EC%A1%D1%B9&amp;month=4&amp;year=2020&amp;thetype=%A7%BA%CB%B9%E8%C7%C2%A7%D2%B9"/>
    <hyperlink ref="E1868" r:id="rId1861" display="http://hfo63.cfo.in.th/CheckDataDtl.aspx?orgid=04625&amp;balance=%A7%BA%B4%D8%C5%3Cbr/%3E%A7%BA%CA%D1%C1%BE%D1%B9%B8%EC%A1%D1%B9&amp;month=4&amp;year=2020&amp;thetype=%A7%BA%CB%B9%E8%C7%C2%A7%D2%B9"/>
    <hyperlink ref="E1869" r:id="rId1862" display="http://hfo63.cfo.in.th/CheckDataDtl.aspx?orgid=04626&amp;balance=%A7%BA%B4%D8%C5%3Cbr/%3E%A7%BA%CA%D1%C1%BE%D1%B9%B8%EC%A1%D1%B9&amp;month=4&amp;year=2020&amp;thetype=%A7%BA%CB%B9%E8%C7%C2%A7%D2%B9"/>
    <hyperlink ref="E1870" r:id="rId1863" display="http://hfo63.cfo.in.th/CheckDataDtl.aspx?orgid=04626&amp;balance=%A7%BA%B4%D8%C5%3Cbr/%3E%A7%BA%CA%D1%C1%BE%D1%B9%B8%EC%A1%D1%B9&amp;month=4&amp;year=2020&amp;thetype=%A7%BA%CB%B9%E8%C7%C2%A7%D2%B9"/>
    <hyperlink ref="E1871" r:id="rId1864" display="http://hfo63.cfo.in.th/CheckDataDtl.aspx?orgid=04627&amp;balance=%A7%BA%B4%D8%C5%3Cbr/%3E%A7%BA%CA%D1%C1%BE%D1%B9%B8%EC%A1%D1%B9&amp;month=4&amp;year=2020&amp;thetype=%A7%BA%CB%B9%E8%C7%C2%A7%D2%B9"/>
    <hyperlink ref="E1872" r:id="rId1865" display="http://hfo63.cfo.in.th/CheckDataDtl.aspx?orgid=04627&amp;balance=%A7%BA%B4%D8%C5%3Cbr/%3E%A7%BA%CA%D1%C1%BE%D1%B9%B8%EC%A1%D1%B9&amp;month=4&amp;year=2020&amp;thetype=%A7%BA%CB%B9%E8%C7%C2%A7%D2%B9"/>
    <hyperlink ref="E1873" r:id="rId1866" display="http://hfo63.cfo.in.th/CheckDataDtl.aspx?orgid=04628&amp;balance=%A7%BA%B4%D8%C5%3Cbr/%3E%A7%BA%CA%D1%C1%BE%D1%B9%B8%EC%A1%D1%B9&amp;month=4&amp;year=2020&amp;thetype=%A7%BA%CB%B9%E8%C7%C2%A7%D2%B9"/>
    <hyperlink ref="E1874" r:id="rId1867" display="http://hfo63.cfo.in.th/CheckDataDtl.aspx?orgid=04628&amp;balance=%A7%BA%B4%D8%C5%3Cbr/%3E%A7%BA%CA%D1%C1%BE%D1%B9%B8%EC%A1%D1%B9&amp;month=4&amp;year=2020&amp;thetype=%A7%BA%CB%B9%E8%C7%C2%A7%D2%B9"/>
    <hyperlink ref="E1875" r:id="rId1868" display="http://hfo63.cfo.in.th/CheckDataDtl.aspx?orgid=04629&amp;balance=%A7%BA%B4%D8%C5%3Cbr/%3E%A7%BA%CA%D1%C1%BE%D1%B9%B8%EC%A1%D1%B9&amp;month=4&amp;year=2020&amp;thetype=%A7%BA%CB%B9%E8%C7%C2%A7%D2%B9"/>
    <hyperlink ref="E1876" r:id="rId1869" display="http://hfo63.cfo.in.th/CheckDataDtl.aspx?orgid=04629&amp;balance=%A7%BA%B4%D8%C5%3Cbr/%3E%A7%BA%CA%D1%C1%BE%D1%B9%B8%EC%A1%D1%B9&amp;month=4&amp;year=2020&amp;thetype=%A7%BA%CB%B9%E8%C7%C2%A7%D2%B9"/>
    <hyperlink ref="E1877" r:id="rId1870" display="http://hfo63.cfo.in.th/CheckDataDtl.aspx?orgid=04630&amp;balance=%A7%BA%B4%D8%C5%3Cbr/%3E%A7%BA%CA%D1%C1%BE%D1%B9%B8%EC%A1%D1%B9&amp;month=4&amp;year=2020&amp;thetype=%A7%BA%CB%B9%E8%C7%C2%A7%D2%B9"/>
    <hyperlink ref="E1878" r:id="rId1871" display="http://hfo63.cfo.in.th/CheckDataDtl.aspx?orgid=04630&amp;balance=%A7%BA%B4%D8%C5%3Cbr/%3E%A7%BA%CA%D1%C1%BE%D1%B9%B8%EC%A1%D1%B9&amp;month=4&amp;year=2020&amp;thetype=%A7%BA%CB%B9%E8%C7%C2%A7%D2%B9"/>
    <hyperlink ref="E1879" r:id="rId1872" display="http://hfo63.cfo.in.th/CheckDataDtl.aspx?orgid=04631&amp;balance=%A7%BA%B4%D8%C5%3Cbr/%3E%A7%BA%CA%D1%C1%BE%D1%B9%B8%EC%A1%D1%B9&amp;month=4&amp;year=2020&amp;thetype=%A7%BA%CB%B9%E8%C7%C2%A7%D2%B9"/>
    <hyperlink ref="E1880" r:id="rId1873" display="http://hfo63.cfo.in.th/CheckDataDtl.aspx?orgid=04631&amp;balance=%A7%BA%B4%D8%C5%3Cbr/%3E%A7%BA%CA%D1%C1%BE%D1%B9%B8%EC%A1%D1%B9&amp;month=4&amp;year=2020&amp;thetype=%A7%BA%CB%B9%E8%C7%C2%A7%D2%B9"/>
    <hyperlink ref="E1881" r:id="rId1874" display="http://hfo63.cfo.in.th/CheckDataDtl.aspx?orgid=04632&amp;balance=%A7%BA%B4%D8%C5%3Cbr/%3E%A7%BA%CA%D1%C1%BE%D1%B9%B8%EC%A1%D1%B9&amp;month=4&amp;year=2020&amp;thetype=%A7%BA%CB%B9%E8%C7%C2%A7%D2%B9"/>
    <hyperlink ref="E1882" r:id="rId1875" display="http://hfo63.cfo.in.th/CheckDataDtl.aspx?orgid=04632&amp;balance=%A7%BA%B4%D8%C5%3Cbr/%3E%A7%BA%CA%D1%C1%BE%D1%B9%B8%EC%A1%D1%B9&amp;month=4&amp;year=2020&amp;thetype=%A7%BA%CB%B9%E8%C7%C2%A7%D2%B9"/>
    <hyperlink ref="E1883" r:id="rId1876" display="http://hfo63.cfo.in.th/CheckDataDtl.aspx?orgid=04633&amp;balance=%A7%BA%B4%D8%C5%3Cbr/%3E%A7%BA%CA%D1%C1%BE%D1%B9%B8%EC%A1%D1%B9&amp;month=4&amp;year=2020&amp;thetype=%A7%BA%CB%B9%E8%C7%C2%A7%D2%B9"/>
    <hyperlink ref="E1884" r:id="rId1877" display="http://hfo63.cfo.in.th/CheckDataDtl.aspx?orgid=04633&amp;balance=%A7%BA%B4%D8%C5%3Cbr/%3E%A7%BA%CA%D1%C1%BE%D1%B9%B8%EC%A1%D1%B9&amp;month=4&amp;year=2020&amp;thetype=%A7%BA%CB%B9%E8%C7%C2%A7%D2%B9"/>
    <hyperlink ref="E1885" r:id="rId1878" display="http://hfo63.cfo.in.th/CheckDataDtl.aspx?orgid=04634&amp;balance=%A7%BA%B4%D8%C5%3Cbr/%3E%A7%BA%CA%D1%C1%BE%D1%B9%B8%EC%A1%D1%B9&amp;month=4&amp;year=2020&amp;thetype=%A7%BA%CB%B9%E8%C7%C2%A7%D2%B9"/>
    <hyperlink ref="E1886" r:id="rId1879" display="http://hfo63.cfo.in.th/CheckDataDtl.aspx?orgid=04634&amp;balance=%A7%BA%B4%D8%C5%3Cbr/%3E%A7%BA%CA%D1%C1%BE%D1%B9%B8%EC%A1%D1%B9&amp;month=4&amp;year=2020&amp;thetype=%A7%BA%CB%B9%E8%C7%C2%A7%D2%B9"/>
    <hyperlink ref="E1887" r:id="rId1880" display="http://hfo63.cfo.in.th/CheckDataDtl.aspx?orgid=04635&amp;balance=%A7%BA%B4%D8%C5%3Cbr/%3E%A7%BA%CA%D1%C1%BE%D1%B9%B8%EC%A1%D1%B9&amp;month=4&amp;year=2020&amp;thetype=%A7%BA%CB%B9%E8%C7%C2%A7%D2%B9"/>
    <hyperlink ref="E1888" r:id="rId1881" display="http://hfo63.cfo.in.th/CheckDataDtl.aspx?orgid=04635&amp;balance=%A7%BA%B4%D8%C5%3Cbr/%3E%A7%BA%CA%D1%C1%BE%D1%B9%B8%EC%A1%D1%B9&amp;month=4&amp;year=2020&amp;thetype=%A7%BA%CB%B9%E8%C7%C2%A7%D2%B9"/>
    <hyperlink ref="E1889" r:id="rId1882" display="http://hfo63.cfo.in.th/CheckDataDtl.aspx?orgid=04636&amp;balance=%A7%BA%B4%D8%C5%3Cbr/%3E%A7%BA%CA%D1%C1%BE%D1%B9%B8%EC%A1%D1%B9&amp;month=4&amp;year=2020&amp;thetype=%A7%BA%CB%B9%E8%C7%C2%A7%D2%B9"/>
    <hyperlink ref="E1890" r:id="rId1883" display="http://hfo63.cfo.in.th/CheckDataDtl.aspx?orgid=04636&amp;balance=%A7%BA%B4%D8%C5%3Cbr/%3E%A7%BA%CA%D1%C1%BE%D1%B9%B8%EC%A1%D1%B9&amp;month=4&amp;year=2020&amp;thetype=%A7%BA%CB%B9%E8%C7%C2%A7%D2%B9"/>
    <hyperlink ref="E1891" r:id="rId1884" display="http://hfo63.cfo.in.th/CheckDataDtl.aspx?orgid=04637&amp;balance=%A7%BA%B4%D8%C5%3Cbr/%3E%A7%BA%CA%D1%C1%BE%D1%B9%B8%EC%A1%D1%B9&amp;month=4&amp;year=2020&amp;thetype=%A7%BA%CB%B9%E8%C7%C2%A7%D2%B9"/>
    <hyperlink ref="E1892" r:id="rId1885" display="http://hfo63.cfo.in.th/CheckDataDtl.aspx?orgid=04637&amp;balance=%A7%BA%B4%D8%C5%3Cbr/%3E%A7%BA%CA%D1%C1%BE%D1%B9%B8%EC%A1%D1%B9&amp;month=4&amp;year=2020&amp;thetype=%A7%BA%CB%B9%E8%C7%C2%A7%D2%B9"/>
    <hyperlink ref="E1893" r:id="rId1886" display="http://hfo63.cfo.in.th/CheckDataDtl.aspx?orgid=04638&amp;balance=%A7%BA%B4%D8%C5%3Cbr/%3E%A7%BA%CA%D1%C1%BE%D1%B9%B8%EC%A1%D1%B9&amp;month=4&amp;year=2020&amp;thetype=%A7%BA%CB%B9%E8%C7%C2%A7%D2%B9"/>
    <hyperlink ref="E1894" r:id="rId1887" display="http://hfo63.cfo.in.th/CheckDataDtl.aspx?orgid=04638&amp;balance=%A7%BA%B4%D8%C5%3Cbr/%3E%A7%BA%CA%D1%C1%BE%D1%B9%B8%EC%A1%D1%B9&amp;month=4&amp;year=2020&amp;thetype=%A7%BA%CB%B9%E8%C7%C2%A7%D2%B9"/>
    <hyperlink ref="E1895" r:id="rId1888" display="http://hfo63.cfo.in.th/CheckDataDtl.aspx?orgid=04639&amp;balance=%A7%BA%B4%D8%C5%3Cbr/%3E%A7%BA%CA%D1%C1%BE%D1%B9%B8%EC%A1%D1%B9&amp;month=4&amp;year=2020&amp;thetype=%A7%BA%CB%B9%E8%C7%C2%A7%D2%B9"/>
    <hyperlink ref="E1896" r:id="rId1889" display="http://hfo63.cfo.in.th/CheckDataDtl.aspx?orgid=04639&amp;balance=%A7%BA%B4%D8%C5%3Cbr/%3E%A7%BA%CA%D1%C1%BE%D1%B9%B8%EC%A1%D1%B9&amp;month=4&amp;year=2020&amp;thetype=%A7%BA%CB%B9%E8%C7%C2%A7%D2%B9"/>
    <hyperlink ref="E1897" r:id="rId1890" display="http://hfo63.cfo.in.th/CheckDataDtl.aspx?orgid=04640&amp;balance=%A7%BA%B4%D8%C5%3Cbr/%3E%A7%BA%CA%D1%C1%BE%D1%B9%B8%EC%A1%D1%B9&amp;month=4&amp;year=2020&amp;thetype=%A7%BA%CB%B9%E8%C7%C2%A7%D2%B9"/>
    <hyperlink ref="E1898" r:id="rId1891" display="http://hfo63.cfo.in.th/CheckDataDtl.aspx?orgid=04640&amp;balance=%A7%BA%B4%D8%C5%3Cbr/%3E%A7%BA%CA%D1%C1%BE%D1%B9%B8%EC%A1%D1%B9&amp;month=4&amp;year=2020&amp;thetype=%A7%BA%CB%B9%E8%C7%C2%A7%D2%B9"/>
    <hyperlink ref="E1899" r:id="rId1892" display="http://hfo63.cfo.in.th/CheckDataDtl.aspx?orgid=04641&amp;balance=%A7%BA%B4%D8%C5%3Cbr/%3E%A7%BA%CA%D1%C1%BE%D1%B9%B8%EC%A1%D1%B9&amp;month=4&amp;year=2020&amp;thetype=%A7%BA%CB%B9%E8%C7%C2%A7%D2%B9"/>
    <hyperlink ref="E1900" r:id="rId1893" display="http://hfo63.cfo.in.th/CheckDataDtl.aspx?orgid=04641&amp;balance=%A7%BA%B4%D8%C5%3Cbr/%3E%A7%BA%CA%D1%C1%BE%D1%B9%B8%EC%A1%D1%B9&amp;month=4&amp;year=2020&amp;thetype=%A7%BA%CB%B9%E8%C7%C2%A7%D2%B9"/>
    <hyperlink ref="E1901" r:id="rId1894" display="http://hfo63.cfo.in.th/CheckDataDtl.aspx?orgid=04642&amp;balance=%A7%BA%B4%D8%C5%3Cbr/%3E%A7%BA%CA%D1%C1%BE%D1%B9%B8%EC%A1%D1%B9&amp;month=4&amp;year=2020&amp;thetype=%A7%BA%CB%B9%E8%C7%C2%A7%D2%B9"/>
    <hyperlink ref="E1902" r:id="rId1895" display="http://hfo63.cfo.in.th/CheckDataDtl.aspx?orgid=04642&amp;balance=%A7%BA%B4%D8%C5%3Cbr/%3E%A7%BA%CA%D1%C1%BE%D1%B9%B8%EC%A1%D1%B9&amp;month=4&amp;year=2020&amp;thetype=%A7%BA%CB%B9%E8%C7%C2%A7%D2%B9"/>
    <hyperlink ref="E1903" r:id="rId1896" display="http://hfo63.cfo.in.th/CheckDataDtl.aspx?orgid=04643&amp;balance=%A7%BA%B4%D8%C5%3Cbr/%3E%A7%BA%CA%D1%C1%BE%D1%B9%B8%EC%A1%D1%B9&amp;month=4&amp;year=2020&amp;thetype=%A7%BA%CB%B9%E8%C7%C2%A7%D2%B9"/>
    <hyperlink ref="E1904" r:id="rId1897" display="http://hfo63.cfo.in.th/CheckDataDtl.aspx?orgid=04643&amp;balance=%A7%BA%B4%D8%C5%3Cbr/%3E%A7%BA%CA%D1%C1%BE%D1%B9%B8%EC%A1%D1%B9&amp;month=4&amp;year=2020&amp;thetype=%A7%BA%CB%B9%E8%C7%C2%A7%D2%B9"/>
    <hyperlink ref="E1905" r:id="rId1898" display="http://hfo63.cfo.in.th/CheckDataDtl.aspx?orgid=04644&amp;balance=%A7%BA%B4%D8%C5%3Cbr/%3E%A7%BA%CA%D1%C1%BE%D1%B9%B8%EC%A1%D1%B9&amp;month=4&amp;year=2020&amp;thetype=%A7%BA%CB%B9%E8%C7%C2%A7%D2%B9"/>
    <hyperlink ref="E1906" r:id="rId1899" display="http://hfo63.cfo.in.th/CheckDataDtl.aspx?orgid=04644&amp;balance=%A7%BA%B4%D8%C5%3Cbr/%3E%A7%BA%CA%D1%C1%BE%D1%B9%B8%EC%A1%D1%B9&amp;month=4&amp;year=2020&amp;thetype=%A7%BA%CB%B9%E8%C7%C2%A7%D2%B9"/>
    <hyperlink ref="E1907" r:id="rId1900" display="http://hfo63.cfo.in.th/CheckDataDtl.aspx?orgid=04645&amp;balance=%A7%BA%B4%D8%C5%3Cbr/%3E%A7%BA%CA%D1%C1%BE%D1%B9%B8%EC%A1%D1%B9&amp;month=4&amp;year=2020&amp;thetype=%A7%BA%CB%B9%E8%C7%C2%A7%D2%B9"/>
    <hyperlink ref="E1908" r:id="rId1901" display="http://hfo63.cfo.in.th/CheckDataDtl.aspx?orgid=04645&amp;balance=%A7%BA%B4%D8%C5%3Cbr/%3E%A7%BA%CA%D1%C1%BE%D1%B9%B8%EC%A1%D1%B9&amp;month=4&amp;year=2020&amp;thetype=%A7%BA%CB%B9%E8%C7%C2%A7%D2%B9"/>
    <hyperlink ref="E1909" r:id="rId1902" display="http://hfo63.cfo.in.th/CheckDataDtl.aspx?orgid=04646&amp;balance=%A7%BA%B4%D8%C5%3Cbr/%3E%A7%BA%CA%D1%C1%BE%D1%B9%B8%EC%A1%D1%B9&amp;month=4&amp;year=2020&amp;thetype=%A7%BA%CB%B9%E8%C7%C2%A7%D2%B9"/>
    <hyperlink ref="E1910" r:id="rId1903" display="http://hfo63.cfo.in.th/CheckDataDtl.aspx?orgid=04646&amp;balance=%A7%BA%B4%D8%C5%3Cbr/%3E%A7%BA%CA%D1%C1%BE%D1%B9%B8%EC%A1%D1%B9&amp;month=4&amp;year=2020&amp;thetype=%A7%BA%CB%B9%E8%C7%C2%A7%D2%B9"/>
    <hyperlink ref="E1911" r:id="rId1904" display="http://hfo63.cfo.in.th/CheckDataDtl.aspx?orgid=04647&amp;balance=%A7%BA%B4%D8%C5%3Cbr/%3E%A7%BA%CA%D1%C1%BE%D1%B9%B8%EC%A1%D1%B9&amp;month=4&amp;year=2020&amp;thetype=%A7%BA%CB%B9%E8%C7%C2%A7%D2%B9"/>
    <hyperlink ref="E1912" r:id="rId1905" display="http://hfo63.cfo.in.th/CheckDataDtl.aspx?orgid=04647&amp;balance=%A7%BA%B4%D8%C5%3Cbr/%3E%A7%BA%CA%D1%C1%BE%D1%B9%B8%EC%A1%D1%B9&amp;month=4&amp;year=2020&amp;thetype=%A7%BA%CB%B9%E8%C7%C2%A7%D2%B9"/>
    <hyperlink ref="E1913" r:id="rId1906" display="http://hfo63.cfo.in.th/CheckDataDtl.aspx?orgid=04648&amp;balance=%A7%BA%B4%D8%C5%3Cbr/%3E%A7%BA%CA%D1%C1%BE%D1%B9%B8%EC%A1%D1%B9&amp;month=4&amp;year=2020&amp;thetype=%A7%BA%CB%B9%E8%C7%C2%A7%D2%B9"/>
    <hyperlink ref="E1914" r:id="rId1907" display="http://hfo63.cfo.in.th/CheckDataDtl.aspx?orgid=04648&amp;balance=%A7%BA%B4%D8%C5%3Cbr/%3E%A7%BA%CA%D1%C1%BE%D1%B9%B8%EC%A1%D1%B9&amp;month=4&amp;year=2020&amp;thetype=%A7%BA%CB%B9%E8%C7%C2%A7%D2%B9"/>
    <hyperlink ref="E1915" r:id="rId1908" display="http://hfo63.cfo.in.th/CheckDataDtl.aspx?orgid=04649&amp;balance=%A7%BA%B4%D8%C5%3Cbr/%3E%A7%BA%CA%D1%C1%BE%D1%B9%B8%EC%A1%D1%B9&amp;month=4&amp;year=2020&amp;thetype=%A7%BA%CB%B9%E8%C7%C2%A7%D2%B9"/>
    <hyperlink ref="E1916" r:id="rId1909" display="http://hfo63.cfo.in.th/CheckDataDtl.aspx?orgid=04649&amp;balance=%A7%BA%B4%D8%C5%3Cbr/%3E%A7%BA%CA%D1%C1%BE%D1%B9%B8%EC%A1%D1%B9&amp;month=4&amp;year=2020&amp;thetype=%A7%BA%CB%B9%E8%C7%C2%A7%D2%B9"/>
    <hyperlink ref="E1917" r:id="rId1910" display="http://hfo63.cfo.in.th/CheckDataDtl.aspx?orgid=04650&amp;balance=%A7%BA%B4%D8%C5%3Cbr/%3E%A7%BA%CA%D1%C1%BE%D1%B9%B8%EC%A1%D1%B9&amp;month=4&amp;year=2020&amp;thetype=%A7%BA%CB%B9%E8%C7%C2%A7%D2%B9"/>
    <hyperlink ref="E1918" r:id="rId1911" display="http://hfo63.cfo.in.th/CheckDataDtl.aspx?orgid=04650&amp;balance=%A7%BA%B4%D8%C5%3Cbr/%3E%A7%BA%CA%D1%C1%BE%D1%B9%B8%EC%A1%D1%B9&amp;month=4&amp;year=2020&amp;thetype=%A7%BA%CB%B9%E8%C7%C2%A7%D2%B9"/>
    <hyperlink ref="E1919" r:id="rId1912" display="http://hfo63.cfo.in.th/CheckDataDtl.aspx?orgid=04651&amp;balance=%A7%BA%B4%D8%C5%3Cbr/%3E%A7%BA%CA%D1%C1%BE%D1%B9%B8%EC%A1%D1%B9&amp;month=4&amp;year=2020&amp;thetype=%A7%BA%CB%B9%E8%C7%C2%A7%D2%B9"/>
    <hyperlink ref="E1920" r:id="rId1913" display="http://hfo63.cfo.in.th/CheckDataDtl.aspx?orgid=04651&amp;balance=%A7%BA%B4%D8%C5%3Cbr/%3E%A7%BA%CA%D1%C1%BE%D1%B9%B8%EC%A1%D1%B9&amp;month=4&amp;year=2020&amp;thetype=%A7%BA%CB%B9%E8%C7%C2%A7%D2%B9"/>
    <hyperlink ref="E1921" r:id="rId1914" display="http://hfo63.cfo.in.th/CheckDataDtl.aspx?orgid=04652&amp;balance=%A7%BA%B4%D8%C5%3Cbr/%3E%A7%BA%CA%D1%C1%BE%D1%B9%B8%EC%A1%D1%B9&amp;month=4&amp;year=2020&amp;thetype=%A7%BA%CB%B9%E8%C7%C2%A7%D2%B9"/>
    <hyperlink ref="E1922" r:id="rId1915" display="http://hfo63.cfo.in.th/CheckDataDtl.aspx?orgid=04652&amp;balance=%A7%BA%B4%D8%C5%3Cbr/%3E%A7%BA%CA%D1%C1%BE%D1%B9%B8%EC%A1%D1%B9&amp;month=4&amp;year=2020&amp;thetype=%A7%BA%CB%B9%E8%C7%C2%A7%D2%B9"/>
    <hyperlink ref="E1923" r:id="rId1916" display="http://hfo63.cfo.in.th/CheckDataDtl.aspx?orgid=04653&amp;balance=%A7%BA%B4%D8%C5%3Cbr/%3E%A7%BA%CA%D1%C1%BE%D1%B9%B8%EC%A1%D1%B9&amp;month=4&amp;year=2020&amp;thetype=%A7%BA%CB%B9%E8%C7%C2%A7%D2%B9"/>
    <hyperlink ref="E1924" r:id="rId1917" display="http://hfo63.cfo.in.th/CheckDataDtl.aspx?orgid=04653&amp;balance=%A7%BA%B4%D8%C5%3Cbr/%3E%A7%BA%CA%D1%C1%BE%D1%B9%B8%EC%A1%D1%B9&amp;month=4&amp;year=2020&amp;thetype=%A7%BA%CB%B9%E8%C7%C2%A7%D2%B9"/>
    <hyperlink ref="E1925" r:id="rId1918" display="http://hfo63.cfo.in.th/CheckDataDtl.aspx?orgid=04654&amp;balance=%A7%BA%B4%D8%C5%3Cbr/%3E%A7%BA%CA%D1%C1%BE%D1%B9%B8%EC%A1%D1%B9&amp;month=4&amp;year=2020&amp;thetype=%A7%BA%CB%B9%E8%C7%C2%A7%D2%B9"/>
    <hyperlink ref="E1926" r:id="rId1919" display="http://hfo63.cfo.in.th/CheckDataDtl.aspx?orgid=04654&amp;balance=%A7%BA%B4%D8%C5%3Cbr/%3E%A7%BA%CA%D1%C1%BE%D1%B9%B8%EC%A1%D1%B9&amp;month=4&amp;year=2020&amp;thetype=%A7%BA%CB%B9%E8%C7%C2%A7%D2%B9"/>
    <hyperlink ref="E1927" r:id="rId1920" display="http://hfo63.cfo.in.th/CheckDataDtl.aspx?orgid=04655&amp;balance=%A7%BA%B4%D8%C5%3Cbr/%3E%A7%BA%CA%D1%C1%BE%D1%B9%B8%EC%A1%D1%B9&amp;month=4&amp;year=2020&amp;thetype=%A7%BA%CB%B9%E8%C7%C2%A7%D2%B9"/>
    <hyperlink ref="E1928" r:id="rId1921" display="http://hfo63.cfo.in.th/CheckDataDtl.aspx?orgid=04655&amp;balance=%A7%BA%B4%D8%C5%3Cbr/%3E%A7%BA%CA%D1%C1%BE%D1%B9%B8%EC%A1%D1%B9&amp;month=4&amp;year=2020&amp;thetype=%A7%BA%CB%B9%E8%C7%C2%A7%D2%B9"/>
    <hyperlink ref="E1929" r:id="rId1922" display="http://hfo63.cfo.in.th/CheckDataDtl.aspx?orgid=04656&amp;balance=%A7%BA%B4%D8%C5%3Cbr/%3E%A7%BA%CA%D1%C1%BE%D1%B9%B8%EC%A1%D1%B9&amp;month=4&amp;year=2020&amp;thetype=%A7%BA%CB%B9%E8%C7%C2%A7%D2%B9"/>
    <hyperlink ref="E1930" r:id="rId1923" display="http://hfo63.cfo.in.th/CheckDataDtl.aspx?orgid=04656&amp;balance=%A7%BA%B4%D8%C5%3Cbr/%3E%A7%BA%CA%D1%C1%BE%D1%B9%B8%EC%A1%D1%B9&amp;month=4&amp;year=2020&amp;thetype=%A7%BA%CB%B9%E8%C7%C2%A7%D2%B9"/>
    <hyperlink ref="E1931" r:id="rId1924" display="http://hfo63.cfo.in.th/CheckDataDtl.aspx?orgid=04657&amp;balance=%A7%BA%B4%D8%C5%3Cbr/%3E%A7%BA%CA%D1%C1%BE%D1%B9%B8%EC%A1%D1%B9&amp;month=4&amp;year=2020&amp;thetype=%A7%BA%CB%B9%E8%C7%C2%A7%D2%B9"/>
    <hyperlink ref="E1932" r:id="rId1925" display="http://hfo63.cfo.in.th/CheckDataDtl.aspx?orgid=04657&amp;balance=%A7%BA%B4%D8%C5%3Cbr/%3E%A7%BA%CA%D1%C1%BE%D1%B9%B8%EC%A1%D1%B9&amp;month=4&amp;year=2020&amp;thetype=%A7%BA%CB%B9%E8%C7%C2%A7%D2%B9"/>
    <hyperlink ref="E1933" r:id="rId1926" display="http://hfo63.cfo.in.th/CheckDataDtl.aspx?orgid=04658&amp;balance=%A7%BA%B4%D8%C5%3Cbr/%3E%A7%BA%CA%D1%C1%BE%D1%B9%B8%EC%A1%D1%B9&amp;month=4&amp;year=2020&amp;thetype=%A7%BA%CB%B9%E8%C7%C2%A7%D2%B9"/>
    <hyperlink ref="E1934" r:id="rId1927" display="http://hfo63.cfo.in.th/CheckDataDtl.aspx?orgid=04658&amp;balance=%A7%BA%B4%D8%C5%3Cbr/%3E%A7%BA%CA%D1%C1%BE%D1%B9%B8%EC%A1%D1%B9&amp;month=4&amp;year=2020&amp;thetype=%A7%BA%CB%B9%E8%C7%C2%A7%D2%B9"/>
    <hyperlink ref="E1935" r:id="rId1928" display="http://hfo63.cfo.in.th/CheckDataDtl.aspx?orgid=04659&amp;balance=%A7%BA%B4%D8%C5%3Cbr/%3E%A7%BA%CA%D1%C1%BE%D1%B9%B8%EC%A1%D1%B9&amp;month=4&amp;year=2020&amp;thetype=%A7%BA%CB%B9%E8%C7%C2%A7%D2%B9"/>
    <hyperlink ref="E1936" r:id="rId1929" display="http://hfo63.cfo.in.th/CheckDataDtl.aspx?orgid=04659&amp;balance=%A7%BA%B4%D8%C5%3Cbr/%3E%A7%BA%CA%D1%C1%BE%D1%B9%B8%EC%A1%D1%B9&amp;month=4&amp;year=2020&amp;thetype=%A7%BA%CB%B9%E8%C7%C2%A7%D2%B9"/>
    <hyperlink ref="E1937" r:id="rId1930" display="http://hfo63.cfo.in.th/CheckDataDtl.aspx?orgid=04660&amp;balance=%A7%BA%B4%D8%C5%3Cbr/%3E%A7%BA%CA%D1%C1%BE%D1%B9%B8%EC%A1%D1%B9&amp;month=4&amp;year=2020&amp;thetype=%A7%BA%CB%B9%E8%C7%C2%A7%D2%B9"/>
    <hyperlink ref="E1938" r:id="rId1931" display="http://hfo63.cfo.in.th/CheckDataDtl.aspx?orgid=04660&amp;balance=%A7%BA%B4%D8%C5%3Cbr/%3E%A7%BA%CA%D1%C1%BE%D1%B9%B8%EC%A1%D1%B9&amp;month=4&amp;year=2020&amp;thetype=%A7%BA%CB%B9%E8%C7%C2%A7%D2%B9"/>
    <hyperlink ref="E1939" r:id="rId1932" display="http://hfo63.cfo.in.th/CheckDataDtl.aspx?orgid=04661&amp;balance=%A7%BA%B4%D8%C5%3Cbr/%3E%A7%BA%CA%D1%C1%BE%D1%B9%B8%EC%A1%D1%B9&amp;month=4&amp;year=2020&amp;thetype=%A7%BA%CB%B9%E8%C7%C2%A7%D2%B9"/>
    <hyperlink ref="E1940" r:id="rId1933" display="http://hfo63.cfo.in.th/CheckDataDtl.aspx?orgid=04661&amp;balance=%A7%BA%B4%D8%C5%3Cbr/%3E%A7%BA%CA%D1%C1%BE%D1%B9%B8%EC%A1%D1%B9&amp;month=4&amp;year=2020&amp;thetype=%A7%BA%CB%B9%E8%C7%C2%A7%D2%B9"/>
    <hyperlink ref="E1941" r:id="rId1934" display="http://hfo63.cfo.in.th/CheckDataDtl.aspx?orgid=04662&amp;balance=%A7%BA%B4%D8%C5%3Cbr/%3E%A7%BA%CA%D1%C1%BE%D1%B9%B8%EC%A1%D1%B9&amp;month=4&amp;year=2020&amp;thetype=%A7%BA%CB%B9%E8%C7%C2%A7%D2%B9"/>
    <hyperlink ref="E1942" r:id="rId1935" display="http://hfo63.cfo.in.th/CheckDataDtl.aspx?orgid=04662&amp;balance=%A7%BA%B4%D8%C5%3Cbr/%3E%A7%BA%CA%D1%C1%BE%D1%B9%B8%EC%A1%D1%B9&amp;month=4&amp;year=2020&amp;thetype=%A7%BA%CB%B9%E8%C7%C2%A7%D2%B9"/>
    <hyperlink ref="E1943" r:id="rId1936" display="http://hfo63.cfo.in.th/CheckDataDtl.aspx?orgid=04663&amp;balance=%A7%BA%B4%D8%C5%3Cbr/%3E%A7%BA%CA%D1%C1%BE%D1%B9%B8%EC%A1%D1%B9&amp;month=4&amp;year=2020&amp;thetype=%A7%BA%CB%B9%E8%C7%C2%A7%D2%B9"/>
    <hyperlink ref="E1944" r:id="rId1937" display="http://hfo63.cfo.in.th/CheckDataDtl.aspx?orgid=04663&amp;balance=%A7%BA%B4%D8%C5%3Cbr/%3E%A7%BA%CA%D1%C1%BE%D1%B9%B8%EC%A1%D1%B9&amp;month=4&amp;year=2020&amp;thetype=%A7%BA%CB%B9%E8%C7%C2%A7%D2%B9"/>
    <hyperlink ref="E1945" r:id="rId1938" display="http://hfo63.cfo.in.th/CheckDataDtl.aspx?orgid=04664&amp;balance=%A7%BA%B4%D8%C5%3Cbr/%3E%A7%BA%CA%D1%C1%BE%D1%B9%B8%EC%A1%D1%B9&amp;month=4&amp;year=2020&amp;thetype=%A7%BA%CB%B9%E8%C7%C2%A7%D2%B9"/>
    <hyperlink ref="E1946" r:id="rId1939" display="http://hfo63.cfo.in.th/CheckDataDtl.aspx?orgid=04664&amp;balance=%A7%BA%B4%D8%C5%3Cbr/%3E%A7%BA%CA%D1%C1%BE%D1%B9%B8%EC%A1%D1%B9&amp;month=4&amp;year=2020&amp;thetype=%A7%BA%CB%B9%E8%C7%C2%A7%D2%B9"/>
    <hyperlink ref="E1947" r:id="rId1940" display="http://hfo63.cfo.in.th/CheckDataDtl.aspx?orgid=10671&amp;balance=%A7%BA%B4%D8%C5%3Cbr/%3E%A7%BA%CA%D1%C1%BE%D1%B9%B8%EC%A1%D1%B9&amp;month=4&amp;year=2020&amp;thetype=%A7%BA%CB%B9%E8%C7%C2%A7%D2%B9"/>
    <hyperlink ref="E1948" r:id="rId1941" display="http://hfo63.cfo.in.th/CheckDataDtl.aspx?orgid=10671&amp;balance=%A7%BA%B4%D8%C5%3Cbr/%3E%A7%BA%CA%D1%C1%BE%D1%B9%B8%EC%A1%D1%B9&amp;month=4&amp;year=2020&amp;thetype=%A7%BA%CB%B9%E8%C7%C2%A7%D2%B9"/>
    <hyperlink ref="E1949" r:id="rId1942" display="http://hfo63.cfo.in.th/CheckDataDtl.aspx?orgid=11013&amp;balance=%A7%BA%B4%D8%C5%3Cbr/%3E%A7%BA%CA%D1%C1%BE%D1%B9%B8%EC%A1%D1%B9&amp;month=4&amp;year=2020&amp;thetype=%A7%BA%CB%B9%E8%C7%C2%A7%D2%B9"/>
    <hyperlink ref="E1950" r:id="rId1943" display="http://hfo63.cfo.in.th/CheckDataDtl.aspx?orgid=11013&amp;balance=%A7%BA%B4%D8%C5%3Cbr/%3E%A7%BA%CA%D1%C1%BE%D1%B9%B8%EC%A1%D1%B9&amp;month=4&amp;year=2020&amp;thetype=%A7%BA%CB%B9%E8%C7%C2%A7%D2%B9"/>
    <hyperlink ref="E1951" r:id="rId1944" display="http://hfo63.cfo.in.th/CheckDataDtl.aspx?orgid=11014&amp;balance=%A7%BA%B4%D8%C5%3Cbr/%3E%A7%BA%CA%D1%C1%BE%D1%B9%B8%EC%A1%D1%B9&amp;month=4&amp;year=2020&amp;thetype=%A7%BA%CB%B9%E8%C7%C2%A7%D2%B9"/>
    <hyperlink ref="E1952" r:id="rId1945" display="http://hfo63.cfo.in.th/CheckDataDtl.aspx?orgid=11014&amp;balance=%A7%BA%B4%D8%C5%3Cbr/%3E%A7%BA%CA%D1%C1%BE%D1%B9%B8%EC%A1%D1%B9&amp;month=4&amp;year=2020&amp;thetype=%A7%BA%CB%B9%E8%C7%C2%A7%D2%B9"/>
    <hyperlink ref="E1953" r:id="rId1946" display="http://hfo63.cfo.in.th/CheckDataDtl.aspx?orgid=11015&amp;balance=%A7%BA%B4%D8%C5%3Cbr/%3E%A7%BA%CA%D1%C1%BE%D1%B9%B8%EC%A1%D1%B9&amp;month=4&amp;year=2020&amp;thetype=%A7%BA%CB%B9%E8%C7%C2%A7%D2%B9"/>
    <hyperlink ref="E1954" r:id="rId1947" display="http://hfo63.cfo.in.th/CheckDataDtl.aspx?orgid=11015&amp;balance=%A7%BA%B4%D8%C5%3Cbr/%3E%A7%BA%CA%D1%C1%BE%D1%B9%B8%EC%A1%D1%B9&amp;month=4&amp;year=2020&amp;thetype=%A7%BA%CB%B9%E8%C7%C2%A7%D2%B9"/>
    <hyperlink ref="E1955" r:id="rId1948" display="http://hfo63.cfo.in.th/CheckDataDtl.aspx?orgid=11016&amp;balance=%A7%BA%B4%D8%C5%3Cbr/%3E%A7%BA%CA%D1%C1%BE%D1%B9%B8%EC%A1%D1%B9&amp;month=4&amp;year=2020&amp;thetype=%A7%BA%CB%B9%E8%C7%C2%A7%D2%B9"/>
    <hyperlink ref="E1956" r:id="rId1949" display="http://hfo63.cfo.in.th/CheckDataDtl.aspx?orgid=11016&amp;balance=%A7%BA%B4%D8%C5%3Cbr/%3E%A7%BA%CA%D1%C1%BE%D1%B9%B8%EC%A1%D1%B9&amp;month=4&amp;year=2020&amp;thetype=%A7%BA%CB%B9%E8%C7%C2%A7%D2%B9"/>
    <hyperlink ref="E1957" r:id="rId1950" display="http://hfo63.cfo.in.th/CheckDataDtl.aspx?orgid=11017&amp;balance=%A7%BA%B4%D8%C5%3Cbr/%3E%A7%BA%CA%D1%C1%BE%D1%B9%B8%EC%A1%D1%B9&amp;month=4&amp;year=2020&amp;thetype=%A7%BA%CB%B9%E8%C7%C2%A7%D2%B9"/>
    <hyperlink ref="E1958" r:id="rId1951" display="http://hfo63.cfo.in.th/CheckDataDtl.aspx?orgid=11017&amp;balance=%A7%BA%B4%D8%C5%3Cbr/%3E%A7%BA%CA%D1%C1%BE%D1%B9%B8%EC%A1%D1%B9&amp;month=4&amp;year=2020&amp;thetype=%A7%BA%CB%B9%E8%C7%C2%A7%D2%B9"/>
    <hyperlink ref="E1959" r:id="rId1952" display="http://hfo63.cfo.in.th/CheckDataDtl.aspx?orgid=11018&amp;balance=%A7%BA%B4%D8%C5%3Cbr/%3E%A7%BA%CA%D1%C1%BE%D1%B9%B8%EC%A1%D1%B9&amp;month=4&amp;year=2020&amp;thetype=%A7%BA%CB%B9%E8%C7%C2%A7%D2%B9"/>
    <hyperlink ref="E1960" r:id="rId1953" display="http://hfo63.cfo.in.th/CheckDataDtl.aspx?orgid=11018&amp;balance=%A7%BA%B4%D8%C5%3Cbr/%3E%A7%BA%CA%D1%C1%BE%D1%B9%B8%EC%A1%D1%B9&amp;month=4&amp;year=2020&amp;thetype=%A7%BA%CB%B9%E8%C7%C2%A7%D2%B9"/>
    <hyperlink ref="E1961" r:id="rId1954" display="http://hfo63.cfo.in.th/CheckDataDtl.aspx?orgid=11019&amp;balance=%A7%BA%B4%D8%C5%3Cbr/%3E%A7%BA%CA%D1%C1%BE%D1%B9%B8%EC%A1%D1%B9&amp;month=4&amp;year=2020&amp;thetype=%A7%BA%CB%B9%E8%C7%C2%A7%D2%B9"/>
    <hyperlink ref="E1962" r:id="rId1955" display="http://hfo63.cfo.in.th/CheckDataDtl.aspx?orgid=11019&amp;balance=%A7%BA%B4%D8%C5%3Cbr/%3E%A7%BA%CA%D1%C1%BE%D1%B9%B8%EC%A1%D1%B9&amp;month=4&amp;year=2020&amp;thetype=%A7%BA%CB%B9%E8%C7%C2%A7%D2%B9"/>
    <hyperlink ref="E1963" r:id="rId1956" display="http://hfo63.cfo.in.th/CheckDataDtl.aspx?orgid=11020&amp;balance=%A7%BA%B4%D8%C5%3Cbr/%3E%A7%BA%CA%D1%C1%BE%D1%B9%B8%EC%A1%D1%B9&amp;month=4&amp;year=2020&amp;thetype=%A7%BA%CB%B9%E8%C7%C2%A7%D2%B9"/>
    <hyperlink ref="E1964" r:id="rId1957" display="http://hfo63.cfo.in.th/CheckDataDtl.aspx?orgid=11020&amp;balance=%A7%BA%B4%D8%C5%3Cbr/%3E%A7%BA%CA%D1%C1%BE%D1%B9%B8%EC%A1%D1%B9&amp;month=4&amp;year=2020&amp;thetype=%A7%BA%CB%B9%E8%C7%C2%A7%D2%B9"/>
    <hyperlink ref="E1965" r:id="rId1958" display="http://hfo63.cfo.in.th/CheckDataDtl.aspx?orgid=11021&amp;balance=%A7%BA%B4%D8%C5%3Cbr/%3E%A7%BA%CA%D1%C1%BE%D1%B9%B8%EC%A1%D1%B9&amp;month=4&amp;year=2020&amp;thetype=%A7%BA%CB%B9%E8%C7%C2%A7%D2%B9"/>
    <hyperlink ref="E1966" r:id="rId1959" display="http://hfo63.cfo.in.th/CheckDataDtl.aspx?orgid=11021&amp;balance=%A7%BA%B4%D8%C5%3Cbr/%3E%A7%BA%CA%D1%C1%BE%D1%B9%B8%EC%A1%D1%B9&amp;month=4&amp;year=2020&amp;thetype=%A7%BA%CB%B9%E8%C7%C2%A7%D2%B9"/>
    <hyperlink ref="E1967" r:id="rId1960" display="http://hfo63.cfo.in.th/CheckDataDtl.aspx?orgid=11022&amp;balance=%A7%BA%B4%D8%C5%3Cbr/%3E%A7%BA%CA%D1%C1%BE%D1%B9%B8%EC%A1%D1%B9&amp;month=4&amp;year=2020&amp;thetype=%A7%BA%CB%B9%E8%C7%C2%A7%D2%B9"/>
    <hyperlink ref="E1968" r:id="rId1961" display="http://hfo63.cfo.in.th/CheckDataDtl.aspx?orgid=11022&amp;balance=%A7%BA%B4%D8%C5%3Cbr/%3E%A7%BA%CA%D1%C1%BE%D1%B9%B8%EC%A1%D1%B9&amp;month=4&amp;year=2020&amp;thetype=%A7%BA%CB%B9%E8%C7%C2%A7%D2%B9"/>
    <hyperlink ref="E1969" r:id="rId1962" display="http://hfo63.cfo.in.th/CheckDataDtl.aspx?orgid=11023&amp;balance=%A7%BA%B4%D8%C5%3Cbr/%3E%A7%BA%CA%D1%C1%BE%D1%B9%B8%EC%A1%D1%B9&amp;month=4&amp;year=2020&amp;thetype=%A7%BA%CB%B9%E8%C7%C2%A7%D2%B9"/>
    <hyperlink ref="E1970" r:id="rId1963" display="http://hfo63.cfo.in.th/CheckDataDtl.aspx?orgid=11023&amp;balance=%A7%BA%B4%D8%C5%3Cbr/%3E%A7%BA%CA%D1%C1%BE%D1%B9%B8%EC%A1%D1%B9&amp;month=4&amp;year=2020&amp;thetype=%A7%BA%CB%B9%E8%C7%C2%A7%D2%B9"/>
    <hyperlink ref="E1971" r:id="rId1964" display="http://hfo63.cfo.in.th/CheckDataDtl.aspx?orgid=11024&amp;balance=%A7%BA%B4%D8%C5%3Cbr/%3E%A7%BA%CA%D1%C1%BE%D1%B9%B8%EC%A1%D1%B9&amp;month=4&amp;year=2020&amp;thetype=%A7%BA%CB%B9%E8%C7%C2%A7%D2%B9"/>
    <hyperlink ref="E1972" r:id="rId1965" display="http://hfo63.cfo.in.th/CheckDataDtl.aspx?orgid=11024&amp;balance=%A7%BA%B4%D8%C5%3Cbr/%3E%A7%BA%CA%D1%C1%BE%D1%B9%B8%EC%A1%D1%B9&amp;month=4&amp;year=2020&amp;thetype=%A7%BA%CB%B9%E8%C7%C2%A7%D2%B9"/>
    <hyperlink ref="E1973" r:id="rId1966" display="http://hfo63.cfo.in.th/CheckDataDtl.aspx?orgid=11025&amp;balance=%A7%BA%B4%D8%C5%3Cbr/%3E%A7%BA%CA%D1%C1%BE%D1%B9%B8%EC%A1%D1%B9&amp;month=4&amp;year=2020&amp;thetype=%A7%BA%CB%B9%E8%C7%C2%A7%D2%B9"/>
    <hyperlink ref="E1974" r:id="rId1967" display="http://hfo63.cfo.in.th/CheckDataDtl.aspx?orgid=11025&amp;balance=%A7%BA%B4%D8%C5%3Cbr/%3E%A7%BA%CA%D1%C1%BE%D1%B9%B8%EC%A1%D1%B9&amp;month=4&amp;year=2020&amp;thetype=%A7%BA%CB%B9%E8%C7%C2%A7%D2%B9"/>
    <hyperlink ref="E1975" r:id="rId1968" display="http://hfo63.cfo.in.th/CheckDataDtl.aspx?orgid=11026&amp;balance=%A7%BA%B4%D8%C5%3Cbr/%3E%A7%BA%CA%D1%C1%BE%D1%B9%B8%EC%A1%D1%B9&amp;month=4&amp;year=2020&amp;thetype=%A7%BA%CB%B9%E8%C7%C2%A7%D2%B9"/>
    <hyperlink ref="E1976" r:id="rId1969" display="http://hfo63.cfo.in.th/CheckDataDtl.aspx?orgid=11026&amp;balance=%A7%BA%B4%D8%C5%3Cbr/%3E%A7%BA%CA%D1%C1%BE%D1%B9%B8%EC%A1%D1%B9&amp;month=4&amp;year=2020&amp;thetype=%A7%BA%CB%B9%E8%C7%C2%A7%D2%B9"/>
    <hyperlink ref="E1977" r:id="rId1970" display="http://hfo63.cfo.in.th/CheckDataDtl.aspx?orgid=11027&amp;balance=%A7%BA%B4%D8%C5%3Cbr/%3E%A7%BA%CA%D1%C1%BE%D1%B9%B8%EC%A1%D1%B9&amp;month=4&amp;year=2020&amp;thetype=%A7%BA%CB%B9%E8%C7%C2%A7%D2%B9"/>
    <hyperlink ref="E1978" r:id="rId1971" display="http://hfo63.cfo.in.th/CheckDataDtl.aspx?orgid=11027&amp;balance=%A7%BA%B4%D8%C5%3Cbr/%3E%A7%BA%CA%D1%C1%BE%D1%B9%B8%EC%A1%D1%B9&amp;month=4&amp;year=2020&amp;thetype=%A7%BA%CB%B9%E8%C7%C2%A7%D2%B9"/>
    <hyperlink ref="E1979" r:id="rId1972" display="http://hfo63.cfo.in.th/CheckDataDtl.aspx?orgid=11028&amp;balance=%A7%BA%B4%D8%C5%3Cbr/%3E%A7%BA%CA%D1%C1%BE%D1%B9%B8%EC%A1%D1%B9&amp;month=4&amp;year=2020&amp;thetype=%A7%BA%CB%B9%E8%C7%C2%A7%D2%B9"/>
    <hyperlink ref="E1980" r:id="rId1973" display="http://hfo63.cfo.in.th/CheckDataDtl.aspx?orgid=11028&amp;balance=%A7%BA%B4%D8%C5%3Cbr/%3E%A7%BA%CA%D1%C1%BE%D1%B9%B8%EC%A1%D1%B9&amp;month=4&amp;year=2020&amp;thetype=%A7%BA%CB%B9%E8%C7%C2%A7%D2%B9"/>
    <hyperlink ref="E1981" r:id="rId1974" display="http://hfo63.cfo.in.th/CheckDataDtl.aspx?orgid=11029&amp;balance=%A7%BA%B4%D8%C5%3Cbr/%3E%A7%BA%CA%D1%C1%BE%D1%B9%B8%EC%A1%D1%B9&amp;month=4&amp;year=2020&amp;thetype=%A7%BA%CB%B9%E8%C7%C2%A7%D2%B9"/>
    <hyperlink ref="E1982" r:id="rId1975" display="http://hfo63.cfo.in.th/CheckDataDtl.aspx?orgid=11029&amp;balance=%A7%BA%B4%D8%C5%3Cbr/%3E%A7%BA%CA%D1%C1%BE%D1%B9%B8%EC%A1%D1%B9&amp;month=4&amp;year=2020&amp;thetype=%A7%BA%CB%B9%E8%C7%C2%A7%D2%B9"/>
    <hyperlink ref="E1983" r:id="rId1976" display="http://hfo63.cfo.in.th/CheckDataDtl.aspx?orgid=11446&amp;balance=%A7%BA%B4%D8%C5%3Cbr/%3E%A7%BA%CA%D1%C1%BE%D1%B9%B8%EC%A1%D1%B9&amp;month=4&amp;year=2020&amp;thetype=%A7%BA%CB%B9%E8%C7%C2%A7%D2%B9"/>
    <hyperlink ref="E1984" r:id="rId1977" display="http://hfo63.cfo.in.th/CheckDataDtl.aspx?orgid=11446&amp;balance=%A7%BA%B4%D8%C5%3Cbr/%3E%A7%BA%CA%D1%C1%BE%D1%B9%B8%EC%A1%D1%B9&amp;month=4&amp;year=2020&amp;thetype=%A7%BA%CB%B9%E8%C7%C2%A7%D2%B9"/>
    <hyperlink ref="E1985" r:id="rId1978" display="http://hfo63.cfo.in.th/CheckDataDtl.aspx?orgid=13904&amp;balance=%A7%BA%B4%D8%C5%3Cbr/%3E%A7%BA%CA%D1%C1%BE%D1%B9%B8%EC%A1%D1%B9&amp;month=4&amp;year=2020&amp;thetype=%A7%BA%CB%B9%E8%C7%C2%A7%D2%B9"/>
    <hyperlink ref="E1986" r:id="rId1979" display="http://hfo63.cfo.in.th/CheckDataDtl.aspx?orgid=13904&amp;balance=%A7%BA%B4%D8%C5%3Cbr/%3E%A7%BA%CA%D1%C1%BE%D1%B9%B8%EC%A1%D1%B9&amp;month=4&amp;year=2020&amp;thetype=%A7%BA%CB%B9%E8%C7%C2%A7%D2%B9"/>
    <hyperlink ref="E1987" r:id="rId1980" display="http://hfo63.cfo.in.th/CheckDataDtl.aspx?orgid=13905&amp;balance=%A7%BA%B4%D8%C5%3Cbr/%3E%A7%BA%CA%D1%C1%BE%D1%B9%B8%EC%A1%D1%B9&amp;month=4&amp;year=2020&amp;thetype=%A7%BA%CB%B9%E8%C7%C2%A7%D2%B9"/>
    <hyperlink ref="E1988" r:id="rId1981" display="http://hfo63.cfo.in.th/CheckDataDtl.aspx?orgid=13905&amp;balance=%A7%BA%B4%D8%C5%3Cbr/%3E%A7%BA%CA%D1%C1%BE%D1%B9%B8%EC%A1%D1%B9&amp;month=4&amp;year=2020&amp;thetype=%A7%BA%CB%B9%E8%C7%C2%A7%D2%B9"/>
    <hyperlink ref="E1989" r:id="rId1982" display="http://hfo63.cfo.in.th/CheckDataDtl.aspx?orgid=13906&amp;balance=%A7%BA%B4%D8%C5%3Cbr/%3E%A7%BA%CA%D1%C1%BE%D1%B9%B8%EC%A1%D1%B9&amp;month=4&amp;year=2020&amp;thetype=%A7%BA%CB%B9%E8%C7%C2%A7%D2%B9"/>
    <hyperlink ref="E1990" r:id="rId1983" display="http://hfo63.cfo.in.th/CheckDataDtl.aspx?orgid=13906&amp;balance=%A7%BA%B4%D8%C5%3Cbr/%3E%A7%BA%CA%D1%C1%BE%D1%B9%B8%EC%A1%D1%B9&amp;month=4&amp;year=2020&amp;thetype=%A7%BA%CB%B9%E8%C7%C2%A7%D2%B9"/>
    <hyperlink ref="E1991" r:id="rId1984" display="http://hfo63.cfo.in.th/CheckDataDtl.aspx?orgid=13907&amp;balance=%A7%BA%B4%D8%C5%3Cbr/%3E%A7%BA%CA%D1%C1%BE%D1%B9%B8%EC%A1%D1%B9&amp;month=4&amp;year=2020&amp;thetype=%A7%BA%CB%B9%E8%C7%C2%A7%D2%B9"/>
    <hyperlink ref="E1992" r:id="rId1985" display="http://hfo63.cfo.in.th/CheckDataDtl.aspx?orgid=13907&amp;balance=%A7%BA%B4%D8%C5%3Cbr/%3E%A7%BA%CA%D1%C1%BE%D1%B9%B8%EC%A1%D1%B9&amp;month=4&amp;year=2020&amp;thetype=%A7%BA%CB%B9%E8%C7%C2%A7%D2%B9"/>
    <hyperlink ref="E1993" r:id="rId1986" display="http://hfo63.cfo.in.th/CheckDataDtl.aspx?orgid=13908&amp;balance=%A7%BA%B4%D8%C5%3Cbr/%3E%A7%BA%CA%D1%C1%BE%D1%B9%B8%EC%A1%D1%B9&amp;month=4&amp;year=2020&amp;thetype=%A7%BA%CB%B9%E8%C7%C2%A7%D2%B9"/>
    <hyperlink ref="E1994" r:id="rId1987" display="http://hfo63.cfo.in.th/CheckDataDtl.aspx?orgid=13908&amp;balance=%A7%BA%B4%D8%C5%3Cbr/%3E%A7%BA%CA%D1%C1%BE%D1%B9%B8%EC%A1%D1%B9&amp;month=4&amp;year=2020&amp;thetype=%A7%BA%CB%B9%E8%C7%C2%A7%D2%B9"/>
    <hyperlink ref="E1995" r:id="rId1988" display="http://hfo63.cfo.in.th/CheckDataDtl.aspx?orgid=13909&amp;balance=%A7%BA%B4%D8%C5%3Cbr/%3E%A7%BA%CA%D1%C1%BE%D1%B9%B8%EC%A1%D1%B9&amp;month=4&amp;year=2020&amp;thetype=%A7%BA%CB%B9%E8%C7%C2%A7%D2%B9"/>
    <hyperlink ref="E1996" r:id="rId1989" display="http://hfo63.cfo.in.th/CheckDataDtl.aspx?orgid=13909&amp;balance=%A7%BA%B4%D8%C5%3Cbr/%3E%A7%BA%CA%D1%C1%BE%D1%B9%B8%EC%A1%D1%B9&amp;month=4&amp;year=2020&amp;thetype=%A7%BA%CB%B9%E8%C7%C2%A7%D2%B9"/>
    <hyperlink ref="E1997" r:id="rId1990" display="http://hfo63.cfo.in.th/CheckDataDtl.aspx?orgid=13910&amp;balance=%A7%BA%B4%D8%C5%3Cbr/%3E%A7%BA%CA%D1%C1%BE%D1%B9%B8%EC%A1%D1%B9&amp;month=4&amp;year=2020&amp;thetype=%A7%BA%CB%B9%E8%C7%C2%A7%D2%B9"/>
    <hyperlink ref="E1998" r:id="rId1991" display="http://hfo63.cfo.in.th/CheckDataDtl.aspx?orgid=13910&amp;balance=%A7%BA%B4%D8%C5%3Cbr/%3E%A7%BA%CA%D1%C1%BE%D1%B9%B8%EC%A1%D1%B9&amp;month=4&amp;year=2020&amp;thetype=%A7%BA%CB%B9%E8%C7%C2%A7%D2%B9"/>
    <hyperlink ref="E1999" r:id="rId1992" display="http://hfo63.cfo.in.th/CheckDataDtl.aspx?orgid=13911&amp;balance=%A7%BA%B4%D8%C5%3Cbr/%3E%A7%BA%CA%D1%C1%BE%D1%B9%B8%EC%A1%D1%B9&amp;month=4&amp;year=2020&amp;thetype=%A7%BA%CB%B9%E8%C7%C2%A7%D2%B9"/>
    <hyperlink ref="E2000" r:id="rId1993" display="http://hfo63.cfo.in.th/CheckDataDtl.aspx?orgid=13911&amp;balance=%A7%BA%B4%D8%C5%3Cbr/%3E%A7%BA%CA%D1%C1%BE%D1%B9%B8%EC%A1%D1%B9&amp;month=4&amp;year=2020&amp;thetype=%A7%BA%CB%B9%E8%C7%C2%A7%D2%B9"/>
    <hyperlink ref="E2001" r:id="rId1994" display="http://hfo63.cfo.in.th/CheckDataDtl.aspx?orgid=13913&amp;balance=%A7%BA%B4%D8%C5%3Cbr/%3E%A7%BA%CA%D1%C1%BE%D1%B9%B8%EC%A1%D1%B9&amp;month=4&amp;year=2020&amp;thetype=%A7%BA%CB%B9%E8%C7%C2%A7%D2%B9"/>
    <hyperlink ref="E2002" r:id="rId1995" display="http://hfo63.cfo.in.th/CheckDataDtl.aspx?orgid=13913&amp;balance=%A7%BA%B4%D8%C5%3Cbr/%3E%A7%BA%CA%D1%C1%BE%D1%B9%B8%EC%A1%D1%B9&amp;month=4&amp;year=2020&amp;thetype=%A7%BA%CB%B9%E8%C7%C2%A7%D2%B9"/>
    <hyperlink ref="E2003" r:id="rId1996" display="http://hfo63.cfo.in.th/CheckDataDtl.aspx?orgid=13914&amp;balance=%A7%BA%B4%D8%C5%3Cbr/%3E%A7%BA%CA%D1%C1%BE%D1%B9%B8%EC%A1%D1%B9&amp;month=4&amp;year=2020&amp;thetype=%A7%BA%CB%B9%E8%C7%C2%A7%D2%B9"/>
    <hyperlink ref="E2004" r:id="rId1997" display="http://hfo63.cfo.in.th/CheckDataDtl.aspx?orgid=13914&amp;balance=%A7%BA%B4%D8%C5%3Cbr/%3E%A7%BA%CA%D1%C1%BE%D1%B9%B8%EC%A1%D1%B9&amp;month=4&amp;year=2020&amp;thetype=%A7%BA%CB%B9%E8%C7%C2%A7%D2%B9"/>
    <hyperlink ref="E2005" r:id="rId1998" display="http://hfo63.cfo.in.th/CheckDataDtl.aspx?orgid=13915&amp;balance=%A7%BA%B4%D8%C5%3Cbr/%3E%A7%BA%CA%D1%C1%BE%D1%B9%B8%EC%A1%D1%B9&amp;month=4&amp;year=2020&amp;thetype=%A7%BA%CB%B9%E8%C7%C2%A7%D2%B9"/>
    <hyperlink ref="E2006" r:id="rId1999" display="http://hfo63.cfo.in.th/CheckDataDtl.aspx?orgid=13915&amp;balance=%A7%BA%B4%D8%C5%3Cbr/%3E%A7%BA%CA%D1%C1%BE%D1%B9%B8%EC%A1%D1%B9&amp;month=4&amp;year=2020&amp;thetype=%A7%BA%CB%B9%E8%C7%C2%A7%D2%B9"/>
    <hyperlink ref="E2007" r:id="rId2000" display="http://hfo63.cfo.in.th/CheckDataDtl.aspx?orgid=13916&amp;balance=%A7%BA%B4%D8%C5%3Cbr/%3E%A7%BA%CA%D1%C1%BE%D1%B9%B8%EC%A1%D1%B9&amp;month=4&amp;year=2020&amp;thetype=%A7%BA%CB%B9%E8%C7%C2%A7%D2%B9"/>
    <hyperlink ref="E2008" r:id="rId2001" display="http://hfo63.cfo.in.th/CheckDataDtl.aspx?orgid=13916&amp;balance=%A7%BA%B4%D8%C5%3Cbr/%3E%A7%BA%CA%D1%C1%BE%D1%B9%B8%EC%A1%D1%B9&amp;month=4&amp;year=2020&amp;thetype=%A7%BA%CB%B9%E8%C7%C2%A7%D2%B9"/>
    <hyperlink ref="E2009" r:id="rId2002" display="http://hfo63.cfo.in.th/CheckDataDtl.aspx?orgid=13917&amp;balance=%A7%BA%B4%D8%C5%3Cbr/%3E%A7%BA%CA%D1%C1%BE%D1%B9%B8%EC%A1%D1%B9&amp;month=4&amp;year=2020&amp;thetype=%A7%BA%CB%B9%E8%C7%C2%A7%D2%B9"/>
    <hyperlink ref="E2010" r:id="rId2003" display="http://hfo63.cfo.in.th/CheckDataDtl.aspx?orgid=13917&amp;balance=%A7%BA%B4%D8%C5%3Cbr/%3E%A7%BA%CA%D1%C1%BE%D1%B9%B8%EC%A1%D1%B9&amp;month=4&amp;year=2020&amp;thetype=%A7%BA%CB%B9%E8%C7%C2%A7%D2%B9"/>
    <hyperlink ref="E2011" r:id="rId2004" display="http://hfo63.cfo.in.th/CheckDataDtl.aspx?orgid=13918&amp;balance=%A7%BA%B4%D8%C5%3Cbr/%3E%A7%BA%CA%D1%C1%BE%D1%B9%B8%EC%A1%D1%B9&amp;month=4&amp;year=2020&amp;thetype=%A7%BA%CB%B9%E8%C7%C2%A7%D2%B9"/>
    <hyperlink ref="E2012" r:id="rId2005" display="http://hfo63.cfo.in.th/CheckDataDtl.aspx?orgid=13918&amp;balance=%A7%BA%B4%D8%C5%3Cbr/%3E%A7%BA%CA%D1%C1%BE%D1%B9%B8%EC%A1%D1%B9&amp;month=4&amp;year=2020&amp;thetype=%A7%BA%CB%B9%E8%C7%C2%A7%D2%B9"/>
    <hyperlink ref="E2013" r:id="rId2006" display="http://hfo63.cfo.in.th/CheckDataDtl.aspx?orgid=13919&amp;balance=%A7%BA%B4%D8%C5%3Cbr/%3E%A7%BA%CA%D1%C1%BE%D1%B9%B8%EC%A1%D1%B9&amp;month=4&amp;year=2020&amp;thetype=%A7%BA%CB%B9%E8%C7%C2%A7%D2%B9"/>
    <hyperlink ref="E2014" r:id="rId2007" display="http://hfo63.cfo.in.th/CheckDataDtl.aspx?orgid=13919&amp;balance=%A7%BA%B4%D8%C5%3Cbr/%3E%A7%BA%CA%D1%C1%BE%D1%B9%B8%EC%A1%D1%B9&amp;month=4&amp;year=2020&amp;thetype=%A7%BA%CB%B9%E8%C7%C2%A7%D2%B9"/>
    <hyperlink ref="E2015" r:id="rId2008" display="http://hfo63.cfo.in.th/CheckDataDtl.aspx?orgid=13921&amp;balance=%A7%BA%B4%D8%C5%3Cbr/%3E%A7%BA%CA%D1%C1%BE%D1%B9%B8%EC%A1%D1%B9&amp;month=4&amp;year=2020&amp;thetype=%A7%BA%CB%B9%E8%C7%C2%A7%D2%B9"/>
    <hyperlink ref="E2016" r:id="rId2009" display="http://hfo63.cfo.in.th/CheckDataDtl.aspx?orgid=13921&amp;balance=%A7%BA%B4%D8%C5%3Cbr/%3E%A7%BA%CA%D1%C1%BE%D1%B9%B8%EC%A1%D1%B9&amp;month=4&amp;year=2020&amp;thetype=%A7%BA%CB%B9%E8%C7%C2%A7%D2%B9"/>
    <hyperlink ref="E2017" r:id="rId2010" display="http://hfo63.cfo.in.th/CheckDataDtl.aspx?orgid=13922&amp;balance=%A7%BA%B4%D8%C5%3Cbr/%3E%A7%BA%CA%D1%C1%BE%D1%B9%B8%EC%A1%D1%B9&amp;month=4&amp;year=2020&amp;thetype=%A7%BA%CB%B9%E8%C7%C2%A7%D2%B9"/>
    <hyperlink ref="E2018" r:id="rId2011" display="http://hfo63.cfo.in.th/CheckDataDtl.aspx?orgid=13922&amp;balance=%A7%BA%B4%D8%C5%3Cbr/%3E%A7%BA%CA%D1%C1%BE%D1%B9%B8%EC%A1%D1%B9&amp;month=4&amp;year=2020&amp;thetype=%A7%BA%CB%B9%E8%C7%C2%A7%D2%B9"/>
    <hyperlink ref="E2019" r:id="rId2012" display="http://hfo63.cfo.in.th/CheckDataDtl.aspx?orgid=14148&amp;balance=&amp;month=4&amp;year=2020&amp;thetype=%A7%BA%CB%B9%E8%C7%C2%A7%D2%B9"/>
    <hyperlink ref="E2020" r:id="rId2013" display="http://hfo63.cfo.in.th/CheckDataDtl.aspx?orgid=14245&amp;balance=%A7%BA%B4%D8%C5%3Cbr/%3E%A7%BA%CA%D1%C1%BE%D1%B9%B8%EC%A1%D1%B9&amp;month=4&amp;year=2020&amp;thetype=%A7%BA%CB%B9%E8%C7%C2%A7%D2%B9"/>
    <hyperlink ref="E2021" r:id="rId2014" display="http://hfo63.cfo.in.th/CheckDataDtl.aspx?orgid=14245&amp;balance=%A7%BA%B4%D8%C5%3Cbr/%3E%A7%BA%CA%D1%C1%BE%D1%B9%B8%EC%A1%D1%B9&amp;month=4&amp;year=2020&amp;thetype=%A7%BA%CB%B9%E8%C7%C2%A7%D2%B9"/>
    <hyperlink ref="E2022" r:id="rId2015" display="http://hfo63.cfo.in.th/CheckDataDtl.aspx?orgid=14246&amp;balance=%A7%BA%B4%D8%C5%3Cbr/%3E%A7%BA%CA%D1%C1%BE%D1%B9%B8%EC%A1%D1%B9&amp;month=4&amp;year=2020&amp;thetype=%A7%BA%CB%B9%E8%C7%C2%A7%D2%B9"/>
    <hyperlink ref="E2023" r:id="rId2016" display="http://hfo63.cfo.in.th/CheckDataDtl.aspx?orgid=14246&amp;balance=%A7%BA%B4%D8%C5%3Cbr/%3E%A7%BA%CA%D1%C1%BE%D1%B9%B8%EC%A1%D1%B9&amp;month=4&amp;year=2020&amp;thetype=%A7%BA%CB%B9%E8%C7%C2%A7%D2%B9"/>
    <hyperlink ref="E2024" r:id="rId2017" display="http://hfo63.cfo.in.th/CheckDataDtl.aspx?orgid=14247&amp;balance=%A7%BA%B4%D8%C5%3Cbr/%3E%A7%BA%CA%D1%C1%BE%D1%B9%B8%EC%A1%D1%B9&amp;month=4&amp;year=2020&amp;thetype=%A7%BA%CB%B9%E8%C7%C2%A7%D2%B9"/>
    <hyperlink ref="E2025" r:id="rId2018" display="http://hfo63.cfo.in.th/CheckDataDtl.aspx?orgid=14247&amp;balance=%A7%BA%B4%D8%C5%3Cbr/%3E%A7%BA%CA%D1%C1%BE%D1%B9%B8%EC%A1%D1%B9&amp;month=4&amp;year=2020&amp;thetype=%A7%BA%CB%B9%E8%C7%C2%A7%D2%B9"/>
    <hyperlink ref="E2026" r:id="rId2019" display="http://hfo63.cfo.in.th/CheckDataDtl.aspx?orgid=14248&amp;balance=%A7%BA%B4%D8%C5%3Cbr/%3E%A7%BA%CA%D1%C1%BE%D1%B9%B8%EC%A1%D1%B9&amp;month=4&amp;year=2020&amp;thetype=%A7%BA%CB%B9%E8%C7%C2%A7%D2%B9"/>
    <hyperlink ref="E2027" r:id="rId2020" display="http://hfo63.cfo.in.th/CheckDataDtl.aspx?orgid=14248&amp;balance=%A7%BA%B4%D8%C5%3Cbr/%3E%A7%BA%CA%D1%C1%BE%D1%B9%B8%EC%A1%D1%B9&amp;month=4&amp;year=2020&amp;thetype=%A7%BA%CB%B9%E8%C7%C2%A7%D2%B9"/>
    <hyperlink ref="E2028" r:id="rId2021" display="http://hfo63.cfo.in.th/CheckDataDtl.aspx?orgid=14298&amp;balance=%A7%BA%B4%D8%C5%3Cbr/%3E%A7%BA%CA%D1%C1%BE%D1%B9%B8%EC%A1%D1%B9&amp;month=4&amp;year=2020&amp;thetype=%A7%BA%CB%B9%E8%C7%C2%A7%D2%B9"/>
    <hyperlink ref="E2029" r:id="rId2022" display="http://hfo63.cfo.in.th/CheckDataDtl.aspx?orgid=14298&amp;balance=%A7%BA%B4%D8%C5%3Cbr/%3E%A7%BA%CA%D1%C1%BE%D1%B9%B8%EC%A1%D1%B9&amp;month=4&amp;year=2020&amp;thetype=%A7%BA%CB%B9%E8%C7%C2%A7%D2%B9"/>
    <hyperlink ref="E2030" r:id="rId2023" display="http://hfo63.cfo.in.th/CheckDataDtl.aspx?orgid=14845&amp;balance=%A7%BA%B4%D8%C5%3Cbr/%3E%A7%BA%CA%D1%C1%BE%D1%B9%B8%EC%A1%D1%B9&amp;month=4&amp;year=2020&amp;thetype=%A7%BA%CB%B9%E8%C7%C2%A7%D2%B9"/>
    <hyperlink ref="E2031" r:id="rId2024" display="http://hfo63.cfo.in.th/CheckDataDtl.aspx?orgid=14845&amp;balance=%A7%BA%B4%D8%C5%3Cbr/%3E%A7%BA%CA%D1%C1%BE%D1%B9%B8%EC%A1%D1%B9&amp;month=4&amp;year=2020&amp;thetype=%A7%BA%CB%B9%E8%C7%C2%A7%D2%B9"/>
    <hyperlink ref="E2032" r:id="rId2025" display="http://hfo63.cfo.in.th/CheckDataDtl.aspx?orgid=14846&amp;balance=%A7%BA%B4%D8%C5%3Cbr/%3E%A7%BA%CA%D1%C1%BE%D1%B9%B8%EC%A1%D1%B9&amp;month=4&amp;year=2020&amp;thetype=%A7%BA%CB%B9%E8%C7%C2%A7%D2%B9"/>
    <hyperlink ref="E2033" r:id="rId2026" display="http://hfo63.cfo.in.th/CheckDataDtl.aspx?orgid=14846&amp;balance=%A7%BA%B4%D8%C5%3Cbr/%3E%A7%BA%CA%D1%C1%BE%D1%B9%B8%EC%A1%D1%B9&amp;month=4&amp;year=2020&amp;thetype=%A7%BA%CB%B9%E8%C7%C2%A7%D2%B9"/>
    <hyperlink ref="E2034" r:id="rId2027" display="http://hfo63.cfo.in.th/CheckDataDtl.aspx?orgid=14847&amp;balance=%A7%BA%B4%D8%C5%3Cbr/%3E%A7%BA%CA%D1%C1%BE%D1%B9%B8%EC%A1%D1%B9&amp;month=4&amp;year=2020&amp;thetype=%A7%BA%CB%B9%E8%C7%C2%A7%D2%B9"/>
    <hyperlink ref="E2035" r:id="rId2028" display="http://hfo63.cfo.in.th/CheckDataDtl.aspx?orgid=14847&amp;balance=%A7%BA%B4%D8%C5%3Cbr/%3E%A7%BA%CA%D1%C1%BE%D1%B9%B8%EC%A1%D1%B9&amp;month=4&amp;year=2020&amp;thetype=%A7%BA%CB%B9%E8%C7%C2%A7%D2%B9"/>
    <hyperlink ref="E2036" r:id="rId2029" display="http://hfo63.cfo.in.th/CheckDataDtl.aspx?orgid=14848&amp;balance=%A7%BA%B4%D8%C5%3Cbr/%3E%A7%BA%CA%D1%C1%BE%D1%B9%B8%EC%A1%D1%B9&amp;month=4&amp;year=2020&amp;thetype=%A7%BA%CB%B9%E8%C7%C2%A7%D2%B9"/>
    <hyperlink ref="E2037" r:id="rId2030" display="http://hfo63.cfo.in.th/CheckDataDtl.aspx?orgid=14848&amp;balance=%A7%BA%B4%D8%C5%3Cbr/%3E%A7%BA%CA%D1%C1%BE%D1%B9%B8%EC%A1%D1%B9&amp;month=4&amp;year=2020&amp;thetype=%A7%BA%CB%B9%E8%C7%C2%A7%D2%B9"/>
    <hyperlink ref="E2038" r:id="rId2031" display="http://hfo63.cfo.in.th/CheckDataDtl.aspx?orgid=14849&amp;balance=%A7%BA%B4%D8%C5%3Cbr/%3E%A7%BA%CA%D1%C1%BE%D1%B9%B8%EC%A1%D1%B9&amp;month=4&amp;year=2020&amp;thetype=%A7%BA%CB%B9%E8%C7%C2%A7%D2%B9"/>
    <hyperlink ref="E2039" r:id="rId2032" display="http://hfo63.cfo.in.th/CheckDataDtl.aspx?orgid=14849&amp;balance=%A7%BA%B4%D8%C5%3Cbr/%3E%A7%BA%CA%D1%C1%BE%D1%B9%B8%EC%A1%D1%B9&amp;month=4&amp;year=2020&amp;thetype=%A7%BA%CB%B9%E8%C7%C2%A7%D2%B9"/>
    <hyperlink ref="E2040" r:id="rId2033" display="http://hfo63.cfo.in.th/CheckDataDtl.aspx?orgid=15221&amp;balance=%A7%BA%B4%D8%C5%3Cbr/%3E%A7%BA%CA%D1%C1%BE%D1%B9%B8%EC%A1%D1%B9&amp;month=4&amp;year=2020&amp;thetype=%A7%BA%CB%B9%E8%C7%C2%A7%D2%B9"/>
    <hyperlink ref="E2041" r:id="rId2034" display="http://hfo63.cfo.in.th/CheckDataDtl.aspx?orgid=15221&amp;balance=%A7%BA%B4%D8%C5%3Cbr/%3E%A7%BA%CA%D1%C1%BE%D1%B9%B8%EC%A1%D1%B9&amp;month=4&amp;year=2020&amp;thetype=%A7%BA%CB%B9%E8%C7%C2%A7%D2%B9"/>
    <hyperlink ref="E2042" r:id="rId2035" display="http://hfo63.cfo.in.th/CheckDataDtl.aspx?orgid=21440&amp;balance=%A7%BA%B4%D8%C5%3Cbr/%3E%A7%BA%CA%D1%C1%BE%D1%B9%B8%EC%A1%D1%B9&amp;month=4&amp;year=2020&amp;thetype=%A7%BA%CB%B9%E8%C7%C2%A7%D2%B9"/>
    <hyperlink ref="E2043" r:id="rId2036" display="http://hfo63.cfo.in.th/CheckDataDtl.aspx?orgid=21440&amp;balance=%A7%BA%B4%D8%C5%3Cbr/%3E%A7%BA%CA%D1%C1%BE%D1%B9%B8%EC%A1%D1%B9&amp;month=4&amp;year=2020&amp;thetype=%A7%BA%CB%B9%E8%C7%C2%A7%D2%B9"/>
    <hyperlink ref="E2044" r:id="rId2037" display="http://hfo63.cfo.in.th/CheckDataDtl.aspx?orgid=23745&amp;balance=%A7%BA%B4%D8%C5%3Cbr/%3E%A7%BA%CA%D1%C1%BE%D1%B9%B8%EC%A1%D1%B9&amp;month=4&amp;year=2020&amp;thetype=%A7%BA%CB%B9%E8%C7%C2%A7%D2%B9"/>
    <hyperlink ref="E2045" r:id="rId2038" display="http://hfo63.cfo.in.th/CheckDataDtl.aspx?orgid=23745&amp;balance=%A7%BA%B4%D8%C5%3Cbr/%3E%A7%BA%CA%D1%C1%BE%D1%B9%B8%EC%A1%D1%B9&amp;month=4&amp;year=2020&amp;thetype=%A7%BA%CB%B9%E8%C7%C2%A7%D2%B9"/>
    <hyperlink ref="E2046" r:id="rId2039" display="http://hfo63.cfo.in.th/CheckDataDtl.aspx?orgid=24933&amp;balance=%A7%BA%B4%D8%C5%3Cbr/%3E%A7%BA%CA%D1%C1%BE%D1%B9%B8%EC%A1%D1%B9&amp;month=4&amp;year=2020&amp;thetype=%A7%BA%CB%B9%E8%C7%C2%A7%D2%B9"/>
    <hyperlink ref="E2047" r:id="rId2040" display="http://hfo63.cfo.in.th/CheckDataDtl.aspx?orgid=24933&amp;balance=%A7%BA%B4%D8%C5%3Cbr/%3E%A7%BA%CA%D1%C1%BE%D1%B9%B8%EC%A1%D1%B9&amp;month=4&amp;year=2020&amp;thetype=%A7%BA%CB%B9%E8%C7%C2%A7%D2%B9"/>
    <hyperlink ref="E2048" r:id="rId2041" display="http://hfo63.cfo.in.th/CheckDataDtl.aspx?orgid=25058&amp;balance=%A7%BA%B4%D8%C5%3Cbr/%3E%A7%BA%CA%D1%C1%BE%D1%B9%B8%EC%A1%D1%B9&amp;month=4&amp;year=2020&amp;thetype=%A7%BA%CB%B9%E8%C7%C2%A7%D2%B9"/>
    <hyperlink ref="E2049" r:id="rId2042" display="http://hfo63.cfo.in.th/CheckDataDtl.aspx?orgid=25058&amp;balance=%A7%BA%B4%D8%C5%3Cbr/%3E%A7%BA%CA%D1%C1%BE%D1%B9%B8%EC%A1%D1%B9&amp;month=4&amp;year=2020&amp;thetype=%A7%BA%CB%B9%E8%C7%C2%A7%D2%B9"/>
    <hyperlink ref="E2050" r:id="rId2043" display="http://hfo63.cfo.in.th/CheckDataDtl.aspx?orgid=25059&amp;balance=%A7%BA%B4%D8%C5%3Cbr/%3E%A7%BA%CA%D1%C1%BE%D1%B9%B8%EC%A1%D1%B9&amp;month=4&amp;year=2020&amp;thetype=%A7%BA%CB%B9%E8%C7%C2%A7%D2%B9"/>
    <hyperlink ref="E2051" r:id="rId2044" display="http://hfo63.cfo.in.th/CheckDataDtl.aspx?orgid=25059&amp;balance=%A7%BA%B4%D8%C5%3Cbr/%3E%A7%BA%CA%D1%C1%BE%D1%B9%B8%EC%A1%D1%B9&amp;month=4&amp;year=2020&amp;thetype=%A7%BA%CB%B9%E8%C7%C2%A7%D2%B9"/>
  </hyperlinks>
  <pageMargins left="0.7" right="0.7" top="0.75" bottom="0.75" header="0.3" footer="0.3"/>
  <pageSetup paperSize="9" orientation="portrait" r:id="rId2045"/>
  <drawing r:id="rId2046"/>
  <legacyDrawing r:id="rId2047"/>
  <controls>
    <mc:AlternateContent xmlns:mc="http://schemas.openxmlformats.org/markup-compatibility/2006">
      <mc:Choice Requires="x14">
        <control shapeId="3073" r:id="rId2048" name="Control 1">
          <controlPr defaultSize="0" r:id="rId2049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2</xdr:col>
                <xdr:colOff>514350</xdr:colOff>
                <xdr:row>2</xdr:row>
                <xdr:rowOff>47625</xdr:rowOff>
              </to>
            </anchor>
          </controlPr>
        </control>
      </mc:Choice>
      <mc:Fallback>
        <control shapeId="3073" r:id="rId2048" name="Control 1"/>
      </mc:Fallback>
    </mc:AlternateContent>
    <mc:AlternateContent xmlns:mc="http://schemas.openxmlformats.org/markup-compatibility/2006">
      <mc:Choice Requires="x14">
        <control shapeId="3074" r:id="rId2050" name="Control 2">
          <controlPr defaultSize="0" r:id="rId2051">
            <anchor moveWithCells="1">
              <from>
                <xdr:col>2</xdr:col>
                <xdr:colOff>0</xdr:colOff>
                <xdr:row>1</xdr:row>
                <xdr:rowOff>0</xdr:rowOff>
              </from>
              <to>
                <xdr:col>2</xdr:col>
                <xdr:colOff>419100</xdr:colOff>
                <xdr:row>2</xdr:row>
                <xdr:rowOff>47625</xdr:rowOff>
              </to>
            </anchor>
          </controlPr>
        </control>
      </mc:Choice>
      <mc:Fallback>
        <control shapeId="3074" r:id="rId2050" name="Control 2"/>
      </mc:Fallback>
    </mc:AlternateContent>
    <mc:AlternateContent xmlns:mc="http://schemas.openxmlformats.org/markup-compatibility/2006">
      <mc:Choice Requires="x14">
        <control shapeId="3075" r:id="rId2052" name="Control 3">
          <controlPr defaultSize="0" r:id="rId2053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2</xdr:col>
                <xdr:colOff>514350</xdr:colOff>
                <xdr:row>3</xdr:row>
                <xdr:rowOff>47625</xdr:rowOff>
              </to>
            </anchor>
          </controlPr>
        </control>
      </mc:Choice>
      <mc:Fallback>
        <control shapeId="3075" r:id="rId2052" name="Control 3"/>
      </mc:Fallback>
    </mc:AlternateContent>
    <mc:AlternateContent xmlns:mc="http://schemas.openxmlformats.org/markup-compatibility/2006">
      <mc:Choice Requires="x14">
        <control shapeId="3076" r:id="rId2054" name="Control 4">
          <controlPr defaultSize="0" r:id="rId2055">
            <anchor moveWithCells="1">
              <from>
                <xdr:col>2</xdr:col>
                <xdr:colOff>0</xdr:colOff>
                <xdr:row>2</xdr:row>
                <xdr:rowOff>0</xdr:rowOff>
              </from>
              <to>
                <xdr:col>2</xdr:col>
                <xdr:colOff>419100</xdr:colOff>
                <xdr:row>3</xdr:row>
                <xdr:rowOff>47625</xdr:rowOff>
              </to>
            </anchor>
          </controlPr>
        </control>
      </mc:Choice>
      <mc:Fallback>
        <control shapeId="3076" r:id="rId2054" name="Control 4"/>
      </mc:Fallback>
    </mc:AlternateContent>
    <mc:AlternateContent xmlns:mc="http://schemas.openxmlformats.org/markup-compatibility/2006">
      <mc:Choice Requires="x14">
        <control shapeId="3077" r:id="rId2056" name="Control 5">
          <controlPr defaultSize="0" r:id="rId2057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2</xdr:col>
                <xdr:colOff>609600</xdr:colOff>
                <xdr:row>4</xdr:row>
                <xdr:rowOff>47625</xdr:rowOff>
              </to>
            </anchor>
          </controlPr>
        </control>
      </mc:Choice>
      <mc:Fallback>
        <control shapeId="3077" r:id="rId2056" name="Control 5"/>
      </mc:Fallback>
    </mc:AlternateContent>
    <mc:AlternateContent xmlns:mc="http://schemas.openxmlformats.org/markup-compatibility/2006">
      <mc:Choice Requires="x14">
        <control shapeId="3078" r:id="rId2058" name="Control 6">
          <controlPr defaultSize="0" r:id="rId2059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466725</xdr:colOff>
                <xdr:row>5</xdr:row>
                <xdr:rowOff>142875</xdr:rowOff>
              </to>
            </anchor>
          </controlPr>
        </control>
      </mc:Choice>
      <mc:Fallback>
        <control shapeId="3078" r:id="rId2058" name="Control 6"/>
      </mc:Fallback>
    </mc:AlternateContent>
  </control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>
    <tabColor theme="5" tint="-0.249977111117893"/>
  </sheetPr>
  <dimension ref="A1:N41"/>
  <sheetViews>
    <sheetView zoomScale="82" zoomScaleNormal="82" workbookViewId="0">
      <selection activeCell="K23" sqref="K23"/>
    </sheetView>
  </sheetViews>
  <sheetFormatPr defaultRowHeight="21.75" x14ac:dyDescent="0.5"/>
  <cols>
    <col min="1" max="14" width="11.625" style="4" customWidth="1"/>
    <col min="15" max="256" width="9" style="4"/>
    <col min="257" max="257" width="12.75" style="4" customWidth="1"/>
    <col min="258" max="258" width="9.75" style="4" customWidth="1"/>
    <col min="259" max="259" width="12.75" style="4" customWidth="1"/>
    <col min="260" max="260" width="9.75" style="4" customWidth="1"/>
    <col min="261" max="261" width="12.75" style="4" customWidth="1"/>
    <col min="262" max="262" width="9.75" style="4" customWidth="1"/>
    <col min="263" max="263" width="12.75" style="4" customWidth="1"/>
    <col min="264" max="264" width="9.75" style="4" customWidth="1"/>
    <col min="265" max="265" width="12.75" style="4" customWidth="1"/>
    <col min="266" max="266" width="9.75" style="4" customWidth="1"/>
    <col min="267" max="267" width="12.75" style="4" customWidth="1"/>
    <col min="268" max="268" width="9.75" style="4" customWidth="1"/>
    <col min="269" max="269" width="12.75" style="4" customWidth="1"/>
    <col min="270" max="270" width="9.75" style="4" customWidth="1"/>
    <col min="271" max="512" width="9" style="4"/>
    <col min="513" max="513" width="12.75" style="4" customWidth="1"/>
    <col min="514" max="514" width="9.75" style="4" customWidth="1"/>
    <col min="515" max="515" width="12.75" style="4" customWidth="1"/>
    <col min="516" max="516" width="9.75" style="4" customWidth="1"/>
    <col min="517" max="517" width="12.75" style="4" customWidth="1"/>
    <col min="518" max="518" width="9.75" style="4" customWidth="1"/>
    <col min="519" max="519" width="12.75" style="4" customWidth="1"/>
    <col min="520" max="520" width="9.75" style="4" customWidth="1"/>
    <col min="521" max="521" width="12.75" style="4" customWidth="1"/>
    <col min="522" max="522" width="9.75" style="4" customWidth="1"/>
    <col min="523" max="523" width="12.75" style="4" customWidth="1"/>
    <col min="524" max="524" width="9.75" style="4" customWidth="1"/>
    <col min="525" max="525" width="12.75" style="4" customWidth="1"/>
    <col min="526" max="526" width="9.75" style="4" customWidth="1"/>
    <col min="527" max="768" width="9" style="4"/>
    <col min="769" max="769" width="12.75" style="4" customWidth="1"/>
    <col min="770" max="770" width="9.75" style="4" customWidth="1"/>
    <col min="771" max="771" width="12.75" style="4" customWidth="1"/>
    <col min="772" max="772" width="9.75" style="4" customWidth="1"/>
    <col min="773" max="773" width="12.75" style="4" customWidth="1"/>
    <col min="774" max="774" width="9.75" style="4" customWidth="1"/>
    <col min="775" max="775" width="12.75" style="4" customWidth="1"/>
    <col min="776" max="776" width="9.75" style="4" customWidth="1"/>
    <col min="777" max="777" width="12.75" style="4" customWidth="1"/>
    <col min="778" max="778" width="9.75" style="4" customWidth="1"/>
    <col min="779" max="779" width="12.75" style="4" customWidth="1"/>
    <col min="780" max="780" width="9.75" style="4" customWidth="1"/>
    <col min="781" max="781" width="12.75" style="4" customWidth="1"/>
    <col min="782" max="782" width="9.75" style="4" customWidth="1"/>
    <col min="783" max="1024" width="9" style="4"/>
    <col min="1025" max="1025" width="12.75" style="4" customWidth="1"/>
    <col min="1026" max="1026" width="9.75" style="4" customWidth="1"/>
    <col min="1027" max="1027" width="12.75" style="4" customWidth="1"/>
    <col min="1028" max="1028" width="9.75" style="4" customWidth="1"/>
    <col min="1029" max="1029" width="12.75" style="4" customWidth="1"/>
    <col min="1030" max="1030" width="9.75" style="4" customWidth="1"/>
    <col min="1031" max="1031" width="12.75" style="4" customWidth="1"/>
    <col min="1032" max="1032" width="9.75" style="4" customWidth="1"/>
    <col min="1033" max="1033" width="12.75" style="4" customWidth="1"/>
    <col min="1034" max="1034" width="9.75" style="4" customWidth="1"/>
    <col min="1035" max="1035" width="12.75" style="4" customWidth="1"/>
    <col min="1036" max="1036" width="9.75" style="4" customWidth="1"/>
    <col min="1037" max="1037" width="12.75" style="4" customWidth="1"/>
    <col min="1038" max="1038" width="9.75" style="4" customWidth="1"/>
    <col min="1039" max="1280" width="9" style="4"/>
    <col min="1281" max="1281" width="12.75" style="4" customWidth="1"/>
    <col min="1282" max="1282" width="9.75" style="4" customWidth="1"/>
    <col min="1283" max="1283" width="12.75" style="4" customWidth="1"/>
    <col min="1284" max="1284" width="9.75" style="4" customWidth="1"/>
    <col min="1285" max="1285" width="12.75" style="4" customWidth="1"/>
    <col min="1286" max="1286" width="9.75" style="4" customWidth="1"/>
    <col min="1287" max="1287" width="12.75" style="4" customWidth="1"/>
    <col min="1288" max="1288" width="9.75" style="4" customWidth="1"/>
    <col min="1289" max="1289" width="12.75" style="4" customWidth="1"/>
    <col min="1290" max="1290" width="9.75" style="4" customWidth="1"/>
    <col min="1291" max="1291" width="12.75" style="4" customWidth="1"/>
    <col min="1292" max="1292" width="9.75" style="4" customWidth="1"/>
    <col min="1293" max="1293" width="12.75" style="4" customWidth="1"/>
    <col min="1294" max="1294" width="9.75" style="4" customWidth="1"/>
    <col min="1295" max="1536" width="9" style="4"/>
    <col min="1537" max="1537" width="12.75" style="4" customWidth="1"/>
    <col min="1538" max="1538" width="9.75" style="4" customWidth="1"/>
    <col min="1539" max="1539" width="12.75" style="4" customWidth="1"/>
    <col min="1540" max="1540" width="9.75" style="4" customWidth="1"/>
    <col min="1541" max="1541" width="12.75" style="4" customWidth="1"/>
    <col min="1542" max="1542" width="9.75" style="4" customWidth="1"/>
    <col min="1543" max="1543" width="12.75" style="4" customWidth="1"/>
    <col min="1544" max="1544" width="9.75" style="4" customWidth="1"/>
    <col min="1545" max="1545" width="12.75" style="4" customWidth="1"/>
    <col min="1546" max="1546" width="9.75" style="4" customWidth="1"/>
    <col min="1547" max="1547" width="12.75" style="4" customWidth="1"/>
    <col min="1548" max="1548" width="9.75" style="4" customWidth="1"/>
    <col min="1549" max="1549" width="12.75" style="4" customWidth="1"/>
    <col min="1550" max="1550" width="9.75" style="4" customWidth="1"/>
    <col min="1551" max="1792" width="9" style="4"/>
    <col min="1793" max="1793" width="12.75" style="4" customWidth="1"/>
    <col min="1794" max="1794" width="9.75" style="4" customWidth="1"/>
    <col min="1795" max="1795" width="12.75" style="4" customWidth="1"/>
    <col min="1796" max="1796" width="9.75" style="4" customWidth="1"/>
    <col min="1797" max="1797" width="12.75" style="4" customWidth="1"/>
    <col min="1798" max="1798" width="9.75" style="4" customWidth="1"/>
    <col min="1799" max="1799" width="12.75" style="4" customWidth="1"/>
    <col min="1800" max="1800" width="9.75" style="4" customWidth="1"/>
    <col min="1801" max="1801" width="12.75" style="4" customWidth="1"/>
    <col min="1802" max="1802" width="9.75" style="4" customWidth="1"/>
    <col min="1803" max="1803" width="12.75" style="4" customWidth="1"/>
    <col min="1804" max="1804" width="9.75" style="4" customWidth="1"/>
    <col min="1805" max="1805" width="12.75" style="4" customWidth="1"/>
    <col min="1806" max="1806" width="9.75" style="4" customWidth="1"/>
    <col min="1807" max="2048" width="9" style="4"/>
    <col min="2049" max="2049" width="12.75" style="4" customWidth="1"/>
    <col min="2050" max="2050" width="9.75" style="4" customWidth="1"/>
    <col min="2051" max="2051" width="12.75" style="4" customWidth="1"/>
    <col min="2052" max="2052" width="9.75" style="4" customWidth="1"/>
    <col min="2053" max="2053" width="12.75" style="4" customWidth="1"/>
    <col min="2054" max="2054" width="9.75" style="4" customWidth="1"/>
    <col min="2055" max="2055" width="12.75" style="4" customWidth="1"/>
    <col min="2056" max="2056" width="9.75" style="4" customWidth="1"/>
    <col min="2057" max="2057" width="12.75" style="4" customWidth="1"/>
    <col min="2058" max="2058" width="9.75" style="4" customWidth="1"/>
    <col min="2059" max="2059" width="12.75" style="4" customWidth="1"/>
    <col min="2060" max="2060" width="9.75" style="4" customWidth="1"/>
    <col min="2061" max="2061" width="12.75" style="4" customWidth="1"/>
    <col min="2062" max="2062" width="9.75" style="4" customWidth="1"/>
    <col min="2063" max="2304" width="9" style="4"/>
    <col min="2305" max="2305" width="12.75" style="4" customWidth="1"/>
    <col min="2306" max="2306" width="9.75" style="4" customWidth="1"/>
    <col min="2307" max="2307" width="12.75" style="4" customWidth="1"/>
    <col min="2308" max="2308" width="9.75" style="4" customWidth="1"/>
    <col min="2309" max="2309" width="12.75" style="4" customWidth="1"/>
    <col min="2310" max="2310" width="9.75" style="4" customWidth="1"/>
    <col min="2311" max="2311" width="12.75" style="4" customWidth="1"/>
    <col min="2312" max="2312" width="9.75" style="4" customWidth="1"/>
    <col min="2313" max="2313" width="12.75" style="4" customWidth="1"/>
    <col min="2314" max="2314" width="9.75" style="4" customWidth="1"/>
    <col min="2315" max="2315" width="12.75" style="4" customWidth="1"/>
    <col min="2316" max="2316" width="9.75" style="4" customWidth="1"/>
    <col min="2317" max="2317" width="12.75" style="4" customWidth="1"/>
    <col min="2318" max="2318" width="9.75" style="4" customWidth="1"/>
    <col min="2319" max="2560" width="9" style="4"/>
    <col min="2561" max="2561" width="12.75" style="4" customWidth="1"/>
    <col min="2562" max="2562" width="9.75" style="4" customWidth="1"/>
    <col min="2563" max="2563" width="12.75" style="4" customWidth="1"/>
    <col min="2564" max="2564" width="9.75" style="4" customWidth="1"/>
    <col min="2565" max="2565" width="12.75" style="4" customWidth="1"/>
    <col min="2566" max="2566" width="9.75" style="4" customWidth="1"/>
    <col min="2567" max="2567" width="12.75" style="4" customWidth="1"/>
    <col min="2568" max="2568" width="9.75" style="4" customWidth="1"/>
    <col min="2569" max="2569" width="12.75" style="4" customWidth="1"/>
    <col min="2570" max="2570" width="9.75" style="4" customWidth="1"/>
    <col min="2571" max="2571" width="12.75" style="4" customWidth="1"/>
    <col min="2572" max="2572" width="9.75" style="4" customWidth="1"/>
    <col min="2573" max="2573" width="12.75" style="4" customWidth="1"/>
    <col min="2574" max="2574" width="9.75" style="4" customWidth="1"/>
    <col min="2575" max="2816" width="9" style="4"/>
    <col min="2817" max="2817" width="12.75" style="4" customWidth="1"/>
    <col min="2818" max="2818" width="9.75" style="4" customWidth="1"/>
    <col min="2819" max="2819" width="12.75" style="4" customWidth="1"/>
    <col min="2820" max="2820" width="9.75" style="4" customWidth="1"/>
    <col min="2821" max="2821" width="12.75" style="4" customWidth="1"/>
    <col min="2822" max="2822" width="9.75" style="4" customWidth="1"/>
    <col min="2823" max="2823" width="12.75" style="4" customWidth="1"/>
    <col min="2824" max="2824" width="9.75" style="4" customWidth="1"/>
    <col min="2825" max="2825" width="12.75" style="4" customWidth="1"/>
    <col min="2826" max="2826" width="9.75" style="4" customWidth="1"/>
    <col min="2827" max="2827" width="12.75" style="4" customWidth="1"/>
    <col min="2828" max="2828" width="9.75" style="4" customWidth="1"/>
    <col min="2829" max="2829" width="12.75" style="4" customWidth="1"/>
    <col min="2830" max="2830" width="9.75" style="4" customWidth="1"/>
    <col min="2831" max="3072" width="9" style="4"/>
    <col min="3073" max="3073" width="12.75" style="4" customWidth="1"/>
    <col min="3074" max="3074" width="9.75" style="4" customWidth="1"/>
    <col min="3075" max="3075" width="12.75" style="4" customWidth="1"/>
    <col min="3076" max="3076" width="9.75" style="4" customWidth="1"/>
    <col min="3077" max="3077" width="12.75" style="4" customWidth="1"/>
    <col min="3078" max="3078" width="9.75" style="4" customWidth="1"/>
    <col min="3079" max="3079" width="12.75" style="4" customWidth="1"/>
    <col min="3080" max="3080" width="9.75" style="4" customWidth="1"/>
    <col min="3081" max="3081" width="12.75" style="4" customWidth="1"/>
    <col min="3082" max="3082" width="9.75" style="4" customWidth="1"/>
    <col min="3083" max="3083" width="12.75" style="4" customWidth="1"/>
    <col min="3084" max="3084" width="9.75" style="4" customWidth="1"/>
    <col min="3085" max="3085" width="12.75" style="4" customWidth="1"/>
    <col min="3086" max="3086" width="9.75" style="4" customWidth="1"/>
    <col min="3087" max="3328" width="9" style="4"/>
    <col min="3329" max="3329" width="12.75" style="4" customWidth="1"/>
    <col min="3330" max="3330" width="9.75" style="4" customWidth="1"/>
    <col min="3331" max="3331" width="12.75" style="4" customWidth="1"/>
    <col min="3332" max="3332" width="9.75" style="4" customWidth="1"/>
    <col min="3333" max="3333" width="12.75" style="4" customWidth="1"/>
    <col min="3334" max="3334" width="9.75" style="4" customWidth="1"/>
    <col min="3335" max="3335" width="12.75" style="4" customWidth="1"/>
    <col min="3336" max="3336" width="9.75" style="4" customWidth="1"/>
    <col min="3337" max="3337" width="12.75" style="4" customWidth="1"/>
    <col min="3338" max="3338" width="9.75" style="4" customWidth="1"/>
    <col min="3339" max="3339" width="12.75" style="4" customWidth="1"/>
    <col min="3340" max="3340" width="9.75" style="4" customWidth="1"/>
    <col min="3341" max="3341" width="12.75" style="4" customWidth="1"/>
    <col min="3342" max="3342" width="9.75" style="4" customWidth="1"/>
    <col min="3343" max="3584" width="9" style="4"/>
    <col min="3585" max="3585" width="12.75" style="4" customWidth="1"/>
    <col min="3586" max="3586" width="9.75" style="4" customWidth="1"/>
    <col min="3587" max="3587" width="12.75" style="4" customWidth="1"/>
    <col min="3588" max="3588" width="9.75" style="4" customWidth="1"/>
    <col min="3589" max="3589" width="12.75" style="4" customWidth="1"/>
    <col min="3590" max="3590" width="9.75" style="4" customWidth="1"/>
    <col min="3591" max="3591" width="12.75" style="4" customWidth="1"/>
    <col min="3592" max="3592" width="9.75" style="4" customWidth="1"/>
    <col min="3593" max="3593" width="12.75" style="4" customWidth="1"/>
    <col min="3594" max="3594" width="9.75" style="4" customWidth="1"/>
    <col min="3595" max="3595" width="12.75" style="4" customWidth="1"/>
    <col min="3596" max="3596" width="9.75" style="4" customWidth="1"/>
    <col min="3597" max="3597" width="12.75" style="4" customWidth="1"/>
    <col min="3598" max="3598" width="9.75" style="4" customWidth="1"/>
    <col min="3599" max="3840" width="9" style="4"/>
    <col min="3841" max="3841" width="12.75" style="4" customWidth="1"/>
    <col min="3842" max="3842" width="9.75" style="4" customWidth="1"/>
    <col min="3843" max="3843" width="12.75" style="4" customWidth="1"/>
    <col min="3844" max="3844" width="9.75" style="4" customWidth="1"/>
    <col min="3845" max="3845" width="12.75" style="4" customWidth="1"/>
    <col min="3846" max="3846" width="9.75" style="4" customWidth="1"/>
    <col min="3847" max="3847" width="12.75" style="4" customWidth="1"/>
    <col min="3848" max="3848" width="9.75" style="4" customWidth="1"/>
    <col min="3849" max="3849" width="12.75" style="4" customWidth="1"/>
    <col min="3850" max="3850" width="9.75" style="4" customWidth="1"/>
    <col min="3851" max="3851" width="12.75" style="4" customWidth="1"/>
    <col min="3852" max="3852" width="9.75" style="4" customWidth="1"/>
    <col min="3853" max="3853" width="12.75" style="4" customWidth="1"/>
    <col min="3854" max="3854" width="9.75" style="4" customWidth="1"/>
    <col min="3855" max="4096" width="9" style="4"/>
    <col min="4097" max="4097" width="12.75" style="4" customWidth="1"/>
    <col min="4098" max="4098" width="9.75" style="4" customWidth="1"/>
    <col min="4099" max="4099" width="12.75" style="4" customWidth="1"/>
    <col min="4100" max="4100" width="9.75" style="4" customWidth="1"/>
    <col min="4101" max="4101" width="12.75" style="4" customWidth="1"/>
    <col min="4102" max="4102" width="9.75" style="4" customWidth="1"/>
    <col min="4103" max="4103" width="12.75" style="4" customWidth="1"/>
    <col min="4104" max="4104" width="9.75" style="4" customWidth="1"/>
    <col min="4105" max="4105" width="12.75" style="4" customWidth="1"/>
    <col min="4106" max="4106" width="9.75" style="4" customWidth="1"/>
    <col min="4107" max="4107" width="12.75" style="4" customWidth="1"/>
    <col min="4108" max="4108" width="9.75" style="4" customWidth="1"/>
    <col min="4109" max="4109" width="12.75" style="4" customWidth="1"/>
    <col min="4110" max="4110" width="9.75" style="4" customWidth="1"/>
    <col min="4111" max="4352" width="9" style="4"/>
    <col min="4353" max="4353" width="12.75" style="4" customWidth="1"/>
    <col min="4354" max="4354" width="9.75" style="4" customWidth="1"/>
    <col min="4355" max="4355" width="12.75" style="4" customWidth="1"/>
    <col min="4356" max="4356" width="9.75" style="4" customWidth="1"/>
    <col min="4357" max="4357" width="12.75" style="4" customWidth="1"/>
    <col min="4358" max="4358" width="9.75" style="4" customWidth="1"/>
    <col min="4359" max="4359" width="12.75" style="4" customWidth="1"/>
    <col min="4360" max="4360" width="9.75" style="4" customWidth="1"/>
    <col min="4361" max="4361" width="12.75" style="4" customWidth="1"/>
    <col min="4362" max="4362" width="9.75" style="4" customWidth="1"/>
    <col min="4363" max="4363" width="12.75" style="4" customWidth="1"/>
    <col min="4364" max="4364" width="9.75" style="4" customWidth="1"/>
    <col min="4365" max="4365" width="12.75" style="4" customWidth="1"/>
    <col min="4366" max="4366" width="9.75" style="4" customWidth="1"/>
    <col min="4367" max="4608" width="9" style="4"/>
    <col min="4609" max="4609" width="12.75" style="4" customWidth="1"/>
    <col min="4610" max="4610" width="9.75" style="4" customWidth="1"/>
    <col min="4611" max="4611" width="12.75" style="4" customWidth="1"/>
    <col min="4612" max="4612" width="9.75" style="4" customWidth="1"/>
    <col min="4613" max="4613" width="12.75" style="4" customWidth="1"/>
    <col min="4614" max="4614" width="9.75" style="4" customWidth="1"/>
    <col min="4615" max="4615" width="12.75" style="4" customWidth="1"/>
    <col min="4616" max="4616" width="9.75" style="4" customWidth="1"/>
    <col min="4617" max="4617" width="12.75" style="4" customWidth="1"/>
    <col min="4618" max="4618" width="9.75" style="4" customWidth="1"/>
    <col min="4619" max="4619" width="12.75" style="4" customWidth="1"/>
    <col min="4620" max="4620" width="9.75" style="4" customWidth="1"/>
    <col min="4621" max="4621" width="12.75" style="4" customWidth="1"/>
    <col min="4622" max="4622" width="9.75" style="4" customWidth="1"/>
    <col min="4623" max="4864" width="9" style="4"/>
    <col min="4865" max="4865" width="12.75" style="4" customWidth="1"/>
    <col min="4866" max="4866" width="9.75" style="4" customWidth="1"/>
    <col min="4867" max="4867" width="12.75" style="4" customWidth="1"/>
    <col min="4868" max="4868" width="9.75" style="4" customWidth="1"/>
    <col min="4869" max="4869" width="12.75" style="4" customWidth="1"/>
    <col min="4870" max="4870" width="9.75" style="4" customWidth="1"/>
    <col min="4871" max="4871" width="12.75" style="4" customWidth="1"/>
    <col min="4872" max="4872" width="9.75" style="4" customWidth="1"/>
    <col min="4873" max="4873" width="12.75" style="4" customWidth="1"/>
    <col min="4874" max="4874" width="9.75" style="4" customWidth="1"/>
    <col min="4875" max="4875" width="12.75" style="4" customWidth="1"/>
    <col min="4876" max="4876" width="9.75" style="4" customWidth="1"/>
    <col min="4877" max="4877" width="12.75" style="4" customWidth="1"/>
    <col min="4878" max="4878" width="9.75" style="4" customWidth="1"/>
    <col min="4879" max="5120" width="9" style="4"/>
    <col min="5121" max="5121" width="12.75" style="4" customWidth="1"/>
    <col min="5122" max="5122" width="9.75" style="4" customWidth="1"/>
    <col min="5123" max="5123" width="12.75" style="4" customWidth="1"/>
    <col min="5124" max="5124" width="9.75" style="4" customWidth="1"/>
    <col min="5125" max="5125" width="12.75" style="4" customWidth="1"/>
    <col min="5126" max="5126" width="9.75" style="4" customWidth="1"/>
    <col min="5127" max="5127" width="12.75" style="4" customWidth="1"/>
    <col min="5128" max="5128" width="9.75" style="4" customWidth="1"/>
    <col min="5129" max="5129" width="12.75" style="4" customWidth="1"/>
    <col min="5130" max="5130" width="9.75" style="4" customWidth="1"/>
    <col min="5131" max="5131" width="12.75" style="4" customWidth="1"/>
    <col min="5132" max="5132" width="9.75" style="4" customWidth="1"/>
    <col min="5133" max="5133" width="12.75" style="4" customWidth="1"/>
    <col min="5134" max="5134" width="9.75" style="4" customWidth="1"/>
    <col min="5135" max="5376" width="9" style="4"/>
    <col min="5377" max="5377" width="12.75" style="4" customWidth="1"/>
    <col min="5378" max="5378" width="9.75" style="4" customWidth="1"/>
    <col min="5379" max="5379" width="12.75" style="4" customWidth="1"/>
    <col min="5380" max="5380" width="9.75" style="4" customWidth="1"/>
    <col min="5381" max="5381" width="12.75" style="4" customWidth="1"/>
    <col min="5382" max="5382" width="9.75" style="4" customWidth="1"/>
    <col min="5383" max="5383" width="12.75" style="4" customWidth="1"/>
    <col min="5384" max="5384" width="9.75" style="4" customWidth="1"/>
    <col min="5385" max="5385" width="12.75" style="4" customWidth="1"/>
    <col min="5386" max="5386" width="9.75" style="4" customWidth="1"/>
    <col min="5387" max="5387" width="12.75" style="4" customWidth="1"/>
    <col min="5388" max="5388" width="9.75" style="4" customWidth="1"/>
    <col min="5389" max="5389" width="12.75" style="4" customWidth="1"/>
    <col min="5390" max="5390" width="9.75" style="4" customWidth="1"/>
    <col min="5391" max="5632" width="9" style="4"/>
    <col min="5633" max="5633" width="12.75" style="4" customWidth="1"/>
    <col min="5634" max="5634" width="9.75" style="4" customWidth="1"/>
    <col min="5635" max="5635" width="12.75" style="4" customWidth="1"/>
    <col min="5636" max="5636" width="9.75" style="4" customWidth="1"/>
    <col min="5637" max="5637" width="12.75" style="4" customWidth="1"/>
    <col min="5638" max="5638" width="9.75" style="4" customWidth="1"/>
    <col min="5639" max="5639" width="12.75" style="4" customWidth="1"/>
    <col min="5640" max="5640" width="9.75" style="4" customWidth="1"/>
    <col min="5641" max="5641" width="12.75" style="4" customWidth="1"/>
    <col min="5642" max="5642" width="9.75" style="4" customWidth="1"/>
    <col min="5643" max="5643" width="12.75" style="4" customWidth="1"/>
    <col min="5644" max="5644" width="9.75" style="4" customWidth="1"/>
    <col min="5645" max="5645" width="12.75" style="4" customWidth="1"/>
    <col min="5646" max="5646" width="9.75" style="4" customWidth="1"/>
    <col min="5647" max="5888" width="9" style="4"/>
    <col min="5889" max="5889" width="12.75" style="4" customWidth="1"/>
    <col min="5890" max="5890" width="9.75" style="4" customWidth="1"/>
    <col min="5891" max="5891" width="12.75" style="4" customWidth="1"/>
    <col min="5892" max="5892" width="9.75" style="4" customWidth="1"/>
    <col min="5893" max="5893" width="12.75" style="4" customWidth="1"/>
    <col min="5894" max="5894" width="9.75" style="4" customWidth="1"/>
    <col min="5895" max="5895" width="12.75" style="4" customWidth="1"/>
    <col min="5896" max="5896" width="9.75" style="4" customWidth="1"/>
    <col min="5897" max="5897" width="12.75" style="4" customWidth="1"/>
    <col min="5898" max="5898" width="9.75" style="4" customWidth="1"/>
    <col min="5899" max="5899" width="12.75" style="4" customWidth="1"/>
    <col min="5900" max="5900" width="9.75" style="4" customWidth="1"/>
    <col min="5901" max="5901" width="12.75" style="4" customWidth="1"/>
    <col min="5902" max="5902" width="9.75" style="4" customWidth="1"/>
    <col min="5903" max="6144" width="9" style="4"/>
    <col min="6145" max="6145" width="12.75" style="4" customWidth="1"/>
    <col min="6146" max="6146" width="9.75" style="4" customWidth="1"/>
    <col min="6147" max="6147" width="12.75" style="4" customWidth="1"/>
    <col min="6148" max="6148" width="9.75" style="4" customWidth="1"/>
    <col min="6149" max="6149" width="12.75" style="4" customWidth="1"/>
    <col min="6150" max="6150" width="9.75" style="4" customWidth="1"/>
    <col min="6151" max="6151" width="12.75" style="4" customWidth="1"/>
    <col min="6152" max="6152" width="9.75" style="4" customWidth="1"/>
    <col min="6153" max="6153" width="12.75" style="4" customWidth="1"/>
    <col min="6154" max="6154" width="9.75" style="4" customWidth="1"/>
    <col min="6155" max="6155" width="12.75" style="4" customWidth="1"/>
    <col min="6156" max="6156" width="9.75" style="4" customWidth="1"/>
    <col min="6157" max="6157" width="12.75" style="4" customWidth="1"/>
    <col min="6158" max="6158" width="9.75" style="4" customWidth="1"/>
    <col min="6159" max="6400" width="9" style="4"/>
    <col min="6401" max="6401" width="12.75" style="4" customWidth="1"/>
    <col min="6402" max="6402" width="9.75" style="4" customWidth="1"/>
    <col min="6403" max="6403" width="12.75" style="4" customWidth="1"/>
    <col min="6404" max="6404" width="9.75" style="4" customWidth="1"/>
    <col min="6405" max="6405" width="12.75" style="4" customWidth="1"/>
    <col min="6406" max="6406" width="9.75" style="4" customWidth="1"/>
    <col min="6407" max="6407" width="12.75" style="4" customWidth="1"/>
    <col min="6408" max="6408" width="9.75" style="4" customWidth="1"/>
    <col min="6409" max="6409" width="12.75" style="4" customWidth="1"/>
    <col min="6410" max="6410" width="9.75" style="4" customWidth="1"/>
    <col min="6411" max="6411" width="12.75" style="4" customWidth="1"/>
    <col min="6412" max="6412" width="9.75" style="4" customWidth="1"/>
    <col min="6413" max="6413" width="12.75" style="4" customWidth="1"/>
    <col min="6414" max="6414" width="9.75" style="4" customWidth="1"/>
    <col min="6415" max="6656" width="9" style="4"/>
    <col min="6657" max="6657" width="12.75" style="4" customWidth="1"/>
    <col min="6658" max="6658" width="9.75" style="4" customWidth="1"/>
    <col min="6659" max="6659" width="12.75" style="4" customWidth="1"/>
    <col min="6660" max="6660" width="9.75" style="4" customWidth="1"/>
    <col min="6661" max="6661" width="12.75" style="4" customWidth="1"/>
    <col min="6662" max="6662" width="9.75" style="4" customWidth="1"/>
    <col min="6663" max="6663" width="12.75" style="4" customWidth="1"/>
    <col min="6664" max="6664" width="9.75" style="4" customWidth="1"/>
    <col min="6665" max="6665" width="12.75" style="4" customWidth="1"/>
    <col min="6666" max="6666" width="9.75" style="4" customWidth="1"/>
    <col min="6667" max="6667" width="12.75" style="4" customWidth="1"/>
    <col min="6668" max="6668" width="9.75" style="4" customWidth="1"/>
    <col min="6669" max="6669" width="12.75" style="4" customWidth="1"/>
    <col min="6670" max="6670" width="9.75" style="4" customWidth="1"/>
    <col min="6671" max="6912" width="9" style="4"/>
    <col min="6913" max="6913" width="12.75" style="4" customWidth="1"/>
    <col min="6914" max="6914" width="9.75" style="4" customWidth="1"/>
    <col min="6915" max="6915" width="12.75" style="4" customWidth="1"/>
    <col min="6916" max="6916" width="9.75" style="4" customWidth="1"/>
    <col min="6917" max="6917" width="12.75" style="4" customWidth="1"/>
    <col min="6918" max="6918" width="9.75" style="4" customWidth="1"/>
    <col min="6919" max="6919" width="12.75" style="4" customWidth="1"/>
    <col min="6920" max="6920" width="9.75" style="4" customWidth="1"/>
    <col min="6921" max="6921" width="12.75" style="4" customWidth="1"/>
    <col min="6922" max="6922" width="9.75" style="4" customWidth="1"/>
    <col min="6923" max="6923" width="12.75" style="4" customWidth="1"/>
    <col min="6924" max="6924" width="9.75" style="4" customWidth="1"/>
    <col min="6925" max="6925" width="12.75" style="4" customWidth="1"/>
    <col min="6926" max="6926" width="9.75" style="4" customWidth="1"/>
    <col min="6927" max="7168" width="9" style="4"/>
    <col min="7169" max="7169" width="12.75" style="4" customWidth="1"/>
    <col min="7170" max="7170" width="9.75" style="4" customWidth="1"/>
    <col min="7171" max="7171" width="12.75" style="4" customWidth="1"/>
    <col min="7172" max="7172" width="9.75" style="4" customWidth="1"/>
    <col min="7173" max="7173" width="12.75" style="4" customWidth="1"/>
    <col min="7174" max="7174" width="9.75" style="4" customWidth="1"/>
    <col min="7175" max="7175" width="12.75" style="4" customWidth="1"/>
    <col min="7176" max="7176" width="9.75" style="4" customWidth="1"/>
    <col min="7177" max="7177" width="12.75" style="4" customWidth="1"/>
    <col min="7178" max="7178" width="9.75" style="4" customWidth="1"/>
    <col min="7179" max="7179" width="12.75" style="4" customWidth="1"/>
    <col min="7180" max="7180" width="9.75" style="4" customWidth="1"/>
    <col min="7181" max="7181" width="12.75" style="4" customWidth="1"/>
    <col min="7182" max="7182" width="9.75" style="4" customWidth="1"/>
    <col min="7183" max="7424" width="9" style="4"/>
    <col min="7425" max="7425" width="12.75" style="4" customWidth="1"/>
    <col min="7426" max="7426" width="9.75" style="4" customWidth="1"/>
    <col min="7427" max="7427" width="12.75" style="4" customWidth="1"/>
    <col min="7428" max="7428" width="9.75" style="4" customWidth="1"/>
    <col min="7429" max="7429" width="12.75" style="4" customWidth="1"/>
    <col min="7430" max="7430" width="9.75" style="4" customWidth="1"/>
    <col min="7431" max="7431" width="12.75" style="4" customWidth="1"/>
    <col min="7432" max="7432" width="9.75" style="4" customWidth="1"/>
    <col min="7433" max="7433" width="12.75" style="4" customWidth="1"/>
    <col min="7434" max="7434" width="9.75" style="4" customWidth="1"/>
    <col min="7435" max="7435" width="12.75" style="4" customWidth="1"/>
    <col min="7436" max="7436" width="9.75" style="4" customWidth="1"/>
    <col min="7437" max="7437" width="12.75" style="4" customWidth="1"/>
    <col min="7438" max="7438" width="9.75" style="4" customWidth="1"/>
    <col min="7439" max="7680" width="9" style="4"/>
    <col min="7681" max="7681" width="12.75" style="4" customWidth="1"/>
    <col min="7682" max="7682" width="9.75" style="4" customWidth="1"/>
    <col min="7683" max="7683" width="12.75" style="4" customWidth="1"/>
    <col min="7684" max="7684" width="9.75" style="4" customWidth="1"/>
    <col min="7685" max="7685" width="12.75" style="4" customWidth="1"/>
    <col min="7686" max="7686" width="9.75" style="4" customWidth="1"/>
    <col min="7687" max="7687" width="12.75" style="4" customWidth="1"/>
    <col min="7688" max="7688" width="9.75" style="4" customWidth="1"/>
    <col min="7689" max="7689" width="12.75" style="4" customWidth="1"/>
    <col min="7690" max="7690" width="9.75" style="4" customWidth="1"/>
    <col min="7691" max="7691" width="12.75" style="4" customWidth="1"/>
    <col min="7692" max="7692" width="9.75" style="4" customWidth="1"/>
    <col min="7693" max="7693" width="12.75" style="4" customWidth="1"/>
    <col min="7694" max="7694" width="9.75" style="4" customWidth="1"/>
    <col min="7695" max="7936" width="9" style="4"/>
    <col min="7937" max="7937" width="12.75" style="4" customWidth="1"/>
    <col min="7938" max="7938" width="9.75" style="4" customWidth="1"/>
    <col min="7939" max="7939" width="12.75" style="4" customWidth="1"/>
    <col min="7940" max="7940" width="9.75" style="4" customWidth="1"/>
    <col min="7941" max="7941" width="12.75" style="4" customWidth="1"/>
    <col min="7942" max="7942" width="9.75" style="4" customWidth="1"/>
    <col min="7943" max="7943" width="12.75" style="4" customWidth="1"/>
    <col min="7944" max="7944" width="9.75" style="4" customWidth="1"/>
    <col min="7945" max="7945" width="12.75" style="4" customWidth="1"/>
    <col min="7946" max="7946" width="9.75" style="4" customWidth="1"/>
    <col min="7947" max="7947" width="12.75" style="4" customWidth="1"/>
    <col min="7948" max="7948" width="9.75" style="4" customWidth="1"/>
    <col min="7949" max="7949" width="12.75" style="4" customWidth="1"/>
    <col min="7950" max="7950" width="9.75" style="4" customWidth="1"/>
    <col min="7951" max="8192" width="9" style="4"/>
    <col min="8193" max="8193" width="12.75" style="4" customWidth="1"/>
    <col min="8194" max="8194" width="9.75" style="4" customWidth="1"/>
    <col min="8195" max="8195" width="12.75" style="4" customWidth="1"/>
    <col min="8196" max="8196" width="9.75" style="4" customWidth="1"/>
    <col min="8197" max="8197" width="12.75" style="4" customWidth="1"/>
    <col min="8198" max="8198" width="9.75" style="4" customWidth="1"/>
    <col min="8199" max="8199" width="12.75" style="4" customWidth="1"/>
    <col min="8200" max="8200" width="9.75" style="4" customWidth="1"/>
    <col min="8201" max="8201" width="12.75" style="4" customWidth="1"/>
    <col min="8202" max="8202" width="9.75" style="4" customWidth="1"/>
    <col min="8203" max="8203" width="12.75" style="4" customWidth="1"/>
    <col min="8204" max="8204" width="9.75" style="4" customWidth="1"/>
    <col min="8205" max="8205" width="12.75" style="4" customWidth="1"/>
    <col min="8206" max="8206" width="9.75" style="4" customWidth="1"/>
    <col min="8207" max="8448" width="9" style="4"/>
    <col min="8449" max="8449" width="12.75" style="4" customWidth="1"/>
    <col min="8450" max="8450" width="9.75" style="4" customWidth="1"/>
    <col min="8451" max="8451" width="12.75" style="4" customWidth="1"/>
    <col min="8452" max="8452" width="9.75" style="4" customWidth="1"/>
    <col min="8453" max="8453" width="12.75" style="4" customWidth="1"/>
    <col min="8454" max="8454" width="9.75" style="4" customWidth="1"/>
    <col min="8455" max="8455" width="12.75" style="4" customWidth="1"/>
    <col min="8456" max="8456" width="9.75" style="4" customWidth="1"/>
    <col min="8457" max="8457" width="12.75" style="4" customWidth="1"/>
    <col min="8458" max="8458" width="9.75" style="4" customWidth="1"/>
    <col min="8459" max="8459" width="12.75" style="4" customWidth="1"/>
    <col min="8460" max="8460" width="9.75" style="4" customWidth="1"/>
    <col min="8461" max="8461" width="12.75" style="4" customWidth="1"/>
    <col min="8462" max="8462" width="9.75" style="4" customWidth="1"/>
    <col min="8463" max="8704" width="9" style="4"/>
    <col min="8705" max="8705" width="12.75" style="4" customWidth="1"/>
    <col min="8706" max="8706" width="9.75" style="4" customWidth="1"/>
    <col min="8707" max="8707" width="12.75" style="4" customWidth="1"/>
    <col min="8708" max="8708" width="9.75" style="4" customWidth="1"/>
    <col min="8709" max="8709" width="12.75" style="4" customWidth="1"/>
    <col min="8710" max="8710" width="9.75" style="4" customWidth="1"/>
    <col min="8711" max="8711" width="12.75" style="4" customWidth="1"/>
    <col min="8712" max="8712" width="9.75" style="4" customWidth="1"/>
    <col min="8713" max="8713" width="12.75" style="4" customWidth="1"/>
    <col min="8714" max="8714" width="9.75" style="4" customWidth="1"/>
    <col min="8715" max="8715" width="12.75" style="4" customWidth="1"/>
    <col min="8716" max="8716" width="9.75" style="4" customWidth="1"/>
    <col min="8717" max="8717" width="12.75" style="4" customWidth="1"/>
    <col min="8718" max="8718" width="9.75" style="4" customWidth="1"/>
    <col min="8719" max="8960" width="9" style="4"/>
    <col min="8961" max="8961" width="12.75" style="4" customWidth="1"/>
    <col min="8962" max="8962" width="9.75" style="4" customWidth="1"/>
    <col min="8963" max="8963" width="12.75" style="4" customWidth="1"/>
    <col min="8964" max="8964" width="9.75" style="4" customWidth="1"/>
    <col min="8965" max="8965" width="12.75" style="4" customWidth="1"/>
    <col min="8966" max="8966" width="9.75" style="4" customWidth="1"/>
    <col min="8967" max="8967" width="12.75" style="4" customWidth="1"/>
    <col min="8968" max="8968" width="9.75" style="4" customWidth="1"/>
    <col min="8969" max="8969" width="12.75" style="4" customWidth="1"/>
    <col min="8970" max="8970" width="9.75" style="4" customWidth="1"/>
    <col min="8971" max="8971" width="12.75" style="4" customWidth="1"/>
    <col min="8972" max="8972" width="9.75" style="4" customWidth="1"/>
    <col min="8973" max="8973" width="12.75" style="4" customWidth="1"/>
    <col min="8974" max="8974" width="9.75" style="4" customWidth="1"/>
    <col min="8975" max="9216" width="9" style="4"/>
    <col min="9217" max="9217" width="12.75" style="4" customWidth="1"/>
    <col min="9218" max="9218" width="9.75" style="4" customWidth="1"/>
    <col min="9219" max="9219" width="12.75" style="4" customWidth="1"/>
    <col min="9220" max="9220" width="9.75" style="4" customWidth="1"/>
    <col min="9221" max="9221" width="12.75" style="4" customWidth="1"/>
    <col min="9222" max="9222" width="9.75" style="4" customWidth="1"/>
    <col min="9223" max="9223" width="12.75" style="4" customWidth="1"/>
    <col min="9224" max="9224" width="9.75" style="4" customWidth="1"/>
    <col min="9225" max="9225" width="12.75" style="4" customWidth="1"/>
    <col min="9226" max="9226" width="9.75" style="4" customWidth="1"/>
    <col min="9227" max="9227" width="12.75" style="4" customWidth="1"/>
    <col min="9228" max="9228" width="9.75" style="4" customWidth="1"/>
    <col min="9229" max="9229" width="12.75" style="4" customWidth="1"/>
    <col min="9230" max="9230" width="9.75" style="4" customWidth="1"/>
    <col min="9231" max="9472" width="9" style="4"/>
    <col min="9473" max="9473" width="12.75" style="4" customWidth="1"/>
    <col min="9474" max="9474" width="9.75" style="4" customWidth="1"/>
    <col min="9475" max="9475" width="12.75" style="4" customWidth="1"/>
    <col min="9476" max="9476" width="9.75" style="4" customWidth="1"/>
    <col min="9477" max="9477" width="12.75" style="4" customWidth="1"/>
    <col min="9478" max="9478" width="9.75" style="4" customWidth="1"/>
    <col min="9479" max="9479" width="12.75" style="4" customWidth="1"/>
    <col min="9480" max="9480" width="9.75" style="4" customWidth="1"/>
    <col min="9481" max="9481" width="12.75" style="4" customWidth="1"/>
    <col min="9482" max="9482" width="9.75" style="4" customWidth="1"/>
    <col min="9483" max="9483" width="12.75" style="4" customWidth="1"/>
    <col min="9484" max="9484" width="9.75" style="4" customWidth="1"/>
    <col min="9485" max="9485" width="12.75" style="4" customWidth="1"/>
    <col min="9486" max="9486" width="9.75" style="4" customWidth="1"/>
    <col min="9487" max="9728" width="9" style="4"/>
    <col min="9729" max="9729" width="12.75" style="4" customWidth="1"/>
    <col min="9730" max="9730" width="9.75" style="4" customWidth="1"/>
    <col min="9731" max="9731" width="12.75" style="4" customWidth="1"/>
    <col min="9732" max="9732" width="9.75" style="4" customWidth="1"/>
    <col min="9733" max="9733" width="12.75" style="4" customWidth="1"/>
    <col min="9734" max="9734" width="9.75" style="4" customWidth="1"/>
    <col min="9735" max="9735" width="12.75" style="4" customWidth="1"/>
    <col min="9736" max="9736" width="9.75" style="4" customWidth="1"/>
    <col min="9737" max="9737" width="12.75" style="4" customWidth="1"/>
    <col min="9738" max="9738" width="9.75" style="4" customWidth="1"/>
    <col min="9739" max="9739" width="12.75" style="4" customWidth="1"/>
    <col min="9740" max="9740" width="9.75" style="4" customWidth="1"/>
    <col min="9741" max="9741" width="12.75" style="4" customWidth="1"/>
    <col min="9742" max="9742" width="9.75" style="4" customWidth="1"/>
    <col min="9743" max="9984" width="9" style="4"/>
    <col min="9985" max="9985" width="12.75" style="4" customWidth="1"/>
    <col min="9986" max="9986" width="9.75" style="4" customWidth="1"/>
    <col min="9987" max="9987" width="12.75" style="4" customWidth="1"/>
    <col min="9988" max="9988" width="9.75" style="4" customWidth="1"/>
    <col min="9989" max="9989" width="12.75" style="4" customWidth="1"/>
    <col min="9990" max="9990" width="9.75" style="4" customWidth="1"/>
    <col min="9991" max="9991" width="12.75" style="4" customWidth="1"/>
    <col min="9992" max="9992" width="9.75" style="4" customWidth="1"/>
    <col min="9993" max="9993" width="12.75" style="4" customWidth="1"/>
    <col min="9994" max="9994" width="9.75" style="4" customWidth="1"/>
    <col min="9995" max="9995" width="12.75" style="4" customWidth="1"/>
    <col min="9996" max="9996" width="9.75" style="4" customWidth="1"/>
    <col min="9997" max="9997" width="12.75" style="4" customWidth="1"/>
    <col min="9998" max="9998" width="9.75" style="4" customWidth="1"/>
    <col min="9999" max="10240" width="9" style="4"/>
    <col min="10241" max="10241" width="12.75" style="4" customWidth="1"/>
    <col min="10242" max="10242" width="9.75" style="4" customWidth="1"/>
    <col min="10243" max="10243" width="12.75" style="4" customWidth="1"/>
    <col min="10244" max="10244" width="9.75" style="4" customWidth="1"/>
    <col min="10245" max="10245" width="12.75" style="4" customWidth="1"/>
    <col min="10246" max="10246" width="9.75" style="4" customWidth="1"/>
    <col min="10247" max="10247" width="12.75" style="4" customWidth="1"/>
    <col min="10248" max="10248" width="9.75" style="4" customWidth="1"/>
    <col min="10249" max="10249" width="12.75" style="4" customWidth="1"/>
    <col min="10250" max="10250" width="9.75" style="4" customWidth="1"/>
    <col min="10251" max="10251" width="12.75" style="4" customWidth="1"/>
    <col min="10252" max="10252" width="9.75" style="4" customWidth="1"/>
    <col min="10253" max="10253" width="12.75" style="4" customWidth="1"/>
    <col min="10254" max="10254" width="9.75" style="4" customWidth="1"/>
    <col min="10255" max="10496" width="9" style="4"/>
    <col min="10497" max="10497" width="12.75" style="4" customWidth="1"/>
    <col min="10498" max="10498" width="9.75" style="4" customWidth="1"/>
    <col min="10499" max="10499" width="12.75" style="4" customWidth="1"/>
    <col min="10500" max="10500" width="9.75" style="4" customWidth="1"/>
    <col min="10501" max="10501" width="12.75" style="4" customWidth="1"/>
    <col min="10502" max="10502" width="9.75" style="4" customWidth="1"/>
    <col min="10503" max="10503" width="12.75" style="4" customWidth="1"/>
    <col min="10504" max="10504" width="9.75" style="4" customWidth="1"/>
    <col min="10505" max="10505" width="12.75" style="4" customWidth="1"/>
    <col min="10506" max="10506" width="9.75" style="4" customWidth="1"/>
    <col min="10507" max="10507" width="12.75" style="4" customWidth="1"/>
    <col min="10508" max="10508" width="9.75" style="4" customWidth="1"/>
    <col min="10509" max="10509" width="12.75" style="4" customWidth="1"/>
    <col min="10510" max="10510" width="9.75" style="4" customWidth="1"/>
    <col min="10511" max="10752" width="9" style="4"/>
    <col min="10753" max="10753" width="12.75" style="4" customWidth="1"/>
    <col min="10754" max="10754" width="9.75" style="4" customWidth="1"/>
    <col min="10755" max="10755" width="12.75" style="4" customWidth="1"/>
    <col min="10756" max="10756" width="9.75" style="4" customWidth="1"/>
    <col min="10757" max="10757" width="12.75" style="4" customWidth="1"/>
    <col min="10758" max="10758" width="9.75" style="4" customWidth="1"/>
    <col min="10759" max="10759" width="12.75" style="4" customWidth="1"/>
    <col min="10760" max="10760" width="9.75" style="4" customWidth="1"/>
    <col min="10761" max="10761" width="12.75" style="4" customWidth="1"/>
    <col min="10762" max="10762" width="9.75" style="4" customWidth="1"/>
    <col min="10763" max="10763" width="12.75" style="4" customWidth="1"/>
    <col min="10764" max="10764" width="9.75" style="4" customWidth="1"/>
    <col min="10765" max="10765" width="12.75" style="4" customWidth="1"/>
    <col min="10766" max="10766" width="9.75" style="4" customWidth="1"/>
    <col min="10767" max="11008" width="9" style="4"/>
    <col min="11009" max="11009" width="12.75" style="4" customWidth="1"/>
    <col min="11010" max="11010" width="9.75" style="4" customWidth="1"/>
    <col min="11011" max="11011" width="12.75" style="4" customWidth="1"/>
    <col min="11012" max="11012" width="9.75" style="4" customWidth="1"/>
    <col min="11013" max="11013" width="12.75" style="4" customWidth="1"/>
    <col min="11014" max="11014" width="9.75" style="4" customWidth="1"/>
    <col min="11015" max="11015" width="12.75" style="4" customWidth="1"/>
    <col min="11016" max="11016" width="9.75" style="4" customWidth="1"/>
    <col min="11017" max="11017" width="12.75" style="4" customWidth="1"/>
    <col min="11018" max="11018" width="9.75" style="4" customWidth="1"/>
    <col min="11019" max="11019" width="12.75" style="4" customWidth="1"/>
    <col min="11020" max="11020" width="9.75" style="4" customWidth="1"/>
    <col min="11021" max="11021" width="12.75" style="4" customWidth="1"/>
    <col min="11022" max="11022" width="9.75" style="4" customWidth="1"/>
    <col min="11023" max="11264" width="9" style="4"/>
    <col min="11265" max="11265" width="12.75" style="4" customWidth="1"/>
    <col min="11266" max="11266" width="9.75" style="4" customWidth="1"/>
    <col min="11267" max="11267" width="12.75" style="4" customWidth="1"/>
    <col min="11268" max="11268" width="9.75" style="4" customWidth="1"/>
    <col min="11269" max="11269" width="12.75" style="4" customWidth="1"/>
    <col min="11270" max="11270" width="9.75" style="4" customWidth="1"/>
    <col min="11271" max="11271" width="12.75" style="4" customWidth="1"/>
    <col min="11272" max="11272" width="9.75" style="4" customWidth="1"/>
    <col min="11273" max="11273" width="12.75" style="4" customWidth="1"/>
    <col min="11274" max="11274" width="9.75" style="4" customWidth="1"/>
    <col min="11275" max="11275" width="12.75" style="4" customWidth="1"/>
    <col min="11276" max="11276" width="9.75" style="4" customWidth="1"/>
    <col min="11277" max="11277" width="12.75" style="4" customWidth="1"/>
    <col min="11278" max="11278" width="9.75" style="4" customWidth="1"/>
    <col min="11279" max="11520" width="9" style="4"/>
    <col min="11521" max="11521" width="12.75" style="4" customWidth="1"/>
    <col min="11522" max="11522" width="9.75" style="4" customWidth="1"/>
    <col min="11523" max="11523" width="12.75" style="4" customWidth="1"/>
    <col min="11524" max="11524" width="9.75" style="4" customWidth="1"/>
    <col min="11525" max="11525" width="12.75" style="4" customWidth="1"/>
    <col min="11526" max="11526" width="9.75" style="4" customWidth="1"/>
    <col min="11527" max="11527" width="12.75" style="4" customWidth="1"/>
    <col min="11528" max="11528" width="9.75" style="4" customWidth="1"/>
    <col min="11529" max="11529" width="12.75" style="4" customWidth="1"/>
    <col min="11530" max="11530" width="9.75" style="4" customWidth="1"/>
    <col min="11531" max="11531" width="12.75" style="4" customWidth="1"/>
    <col min="11532" max="11532" width="9.75" style="4" customWidth="1"/>
    <col min="11533" max="11533" width="12.75" style="4" customWidth="1"/>
    <col min="11534" max="11534" width="9.75" style="4" customWidth="1"/>
    <col min="11535" max="11776" width="9" style="4"/>
    <col min="11777" max="11777" width="12.75" style="4" customWidth="1"/>
    <col min="11778" max="11778" width="9.75" style="4" customWidth="1"/>
    <col min="11779" max="11779" width="12.75" style="4" customWidth="1"/>
    <col min="11780" max="11780" width="9.75" style="4" customWidth="1"/>
    <col min="11781" max="11781" width="12.75" style="4" customWidth="1"/>
    <col min="11782" max="11782" width="9.75" style="4" customWidth="1"/>
    <col min="11783" max="11783" width="12.75" style="4" customWidth="1"/>
    <col min="11784" max="11784" width="9.75" style="4" customWidth="1"/>
    <col min="11785" max="11785" width="12.75" style="4" customWidth="1"/>
    <col min="11786" max="11786" width="9.75" style="4" customWidth="1"/>
    <col min="11787" max="11787" width="12.75" style="4" customWidth="1"/>
    <col min="11788" max="11788" width="9.75" style="4" customWidth="1"/>
    <col min="11789" max="11789" width="12.75" style="4" customWidth="1"/>
    <col min="11790" max="11790" width="9.75" style="4" customWidth="1"/>
    <col min="11791" max="12032" width="9" style="4"/>
    <col min="12033" max="12033" width="12.75" style="4" customWidth="1"/>
    <col min="12034" max="12034" width="9.75" style="4" customWidth="1"/>
    <col min="12035" max="12035" width="12.75" style="4" customWidth="1"/>
    <col min="12036" max="12036" width="9.75" style="4" customWidth="1"/>
    <col min="12037" max="12037" width="12.75" style="4" customWidth="1"/>
    <col min="12038" max="12038" width="9.75" style="4" customWidth="1"/>
    <col min="12039" max="12039" width="12.75" style="4" customWidth="1"/>
    <col min="12040" max="12040" width="9.75" style="4" customWidth="1"/>
    <col min="12041" max="12041" width="12.75" style="4" customWidth="1"/>
    <col min="12042" max="12042" width="9.75" style="4" customWidth="1"/>
    <col min="12043" max="12043" width="12.75" style="4" customWidth="1"/>
    <col min="12044" max="12044" width="9.75" style="4" customWidth="1"/>
    <col min="12045" max="12045" width="12.75" style="4" customWidth="1"/>
    <col min="12046" max="12046" width="9.75" style="4" customWidth="1"/>
    <col min="12047" max="12288" width="9" style="4"/>
    <col min="12289" max="12289" width="12.75" style="4" customWidth="1"/>
    <col min="12290" max="12290" width="9.75" style="4" customWidth="1"/>
    <col min="12291" max="12291" width="12.75" style="4" customWidth="1"/>
    <col min="12292" max="12292" width="9.75" style="4" customWidth="1"/>
    <col min="12293" max="12293" width="12.75" style="4" customWidth="1"/>
    <col min="12294" max="12294" width="9.75" style="4" customWidth="1"/>
    <col min="12295" max="12295" width="12.75" style="4" customWidth="1"/>
    <col min="12296" max="12296" width="9.75" style="4" customWidth="1"/>
    <col min="12297" max="12297" width="12.75" style="4" customWidth="1"/>
    <col min="12298" max="12298" width="9.75" style="4" customWidth="1"/>
    <col min="12299" max="12299" width="12.75" style="4" customWidth="1"/>
    <col min="12300" max="12300" width="9.75" style="4" customWidth="1"/>
    <col min="12301" max="12301" width="12.75" style="4" customWidth="1"/>
    <col min="12302" max="12302" width="9.75" style="4" customWidth="1"/>
    <col min="12303" max="12544" width="9" style="4"/>
    <col min="12545" max="12545" width="12.75" style="4" customWidth="1"/>
    <col min="12546" max="12546" width="9.75" style="4" customWidth="1"/>
    <col min="12547" max="12547" width="12.75" style="4" customWidth="1"/>
    <col min="12548" max="12548" width="9.75" style="4" customWidth="1"/>
    <col min="12549" max="12549" width="12.75" style="4" customWidth="1"/>
    <col min="12550" max="12550" width="9.75" style="4" customWidth="1"/>
    <col min="12551" max="12551" width="12.75" style="4" customWidth="1"/>
    <col min="12552" max="12552" width="9.75" style="4" customWidth="1"/>
    <col min="12553" max="12553" width="12.75" style="4" customWidth="1"/>
    <col min="12554" max="12554" width="9.75" style="4" customWidth="1"/>
    <col min="12555" max="12555" width="12.75" style="4" customWidth="1"/>
    <col min="12556" max="12556" width="9.75" style="4" customWidth="1"/>
    <col min="12557" max="12557" width="12.75" style="4" customWidth="1"/>
    <col min="12558" max="12558" width="9.75" style="4" customWidth="1"/>
    <col min="12559" max="12800" width="9" style="4"/>
    <col min="12801" max="12801" width="12.75" style="4" customWidth="1"/>
    <col min="12802" max="12802" width="9.75" style="4" customWidth="1"/>
    <col min="12803" max="12803" width="12.75" style="4" customWidth="1"/>
    <col min="12804" max="12804" width="9.75" style="4" customWidth="1"/>
    <col min="12805" max="12805" width="12.75" style="4" customWidth="1"/>
    <col min="12806" max="12806" width="9.75" style="4" customWidth="1"/>
    <col min="12807" max="12807" width="12.75" style="4" customWidth="1"/>
    <col min="12808" max="12808" width="9.75" style="4" customWidth="1"/>
    <col min="12809" max="12809" width="12.75" style="4" customWidth="1"/>
    <col min="12810" max="12810" width="9.75" style="4" customWidth="1"/>
    <col min="12811" max="12811" width="12.75" style="4" customWidth="1"/>
    <col min="12812" max="12812" width="9.75" style="4" customWidth="1"/>
    <col min="12813" max="12813" width="12.75" style="4" customWidth="1"/>
    <col min="12814" max="12814" width="9.75" style="4" customWidth="1"/>
    <col min="12815" max="13056" width="9" style="4"/>
    <col min="13057" max="13057" width="12.75" style="4" customWidth="1"/>
    <col min="13058" max="13058" width="9.75" style="4" customWidth="1"/>
    <col min="13059" max="13059" width="12.75" style="4" customWidth="1"/>
    <col min="13060" max="13060" width="9.75" style="4" customWidth="1"/>
    <col min="13061" max="13061" width="12.75" style="4" customWidth="1"/>
    <col min="13062" max="13062" width="9.75" style="4" customWidth="1"/>
    <col min="13063" max="13063" width="12.75" style="4" customWidth="1"/>
    <col min="13064" max="13064" width="9.75" style="4" customWidth="1"/>
    <col min="13065" max="13065" width="12.75" style="4" customWidth="1"/>
    <col min="13066" max="13066" width="9.75" style="4" customWidth="1"/>
    <col min="13067" max="13067" width="12.75" style="4" customWidth="1"/>
    <col min="13068" max="13068" width="9.75" style="4" customWidth="1"/>
    <col min="13069" max="13069" width="12.75" style="4" customWidth="1"/>
    <col min="13070" max="13070" width="9.75" style="4" customWidth="1"/>
    <col min="13071" max="13312" width="9" style="4"/>
    <col min="13313" max="13313" width="12.75" style="4" customWidth="1"/>
    <col min="13314" max="13314" width="9.75" style="4" customWidth="1"/>
    <col min="13315" max="13315" width="12.75" style="4" customWidth="1"/>
    <col min="13316" max="13316" width="9.75" style="4" customWidth="1"/>
    <col min="13317" max="13317" width="12.75" style="4" customWidth="1"/>
    <col min="13318" max="13318" width="9.75" style="4" customWidth="1"/>
    <col min="13319" max="13319" width="12.75" style="4" customWidth="1"/>
    <col min="13320" max="13320" width="9.75" style="4" customWidth="1"/>
    <col min="13321" max="13321" width="12.75" style="4" customWidth="1"/>
    <col min="13322" max="13322" width="9.75" style="4" customWidth="1"/>
    <col min="13323" max="13323" width="12.75" style="4" customWidth="1"/>
    <col min="13324" max="13324" width="9.75" style="4" customWidth="1"/>
    <col min="13325" max="13325" width="12.75" style="4" customWidth="1"/>
    <col min="13326" max="13326" width="9.75" style="4" customWidth="1"/>
    <col min="13327" max="13568" width="9" style="4"/>
    <col min="13569" max="13569" width="12.75" style="4" customWidth="1"/>
    <col min="13570" max="13570" width="9.75" style="4" customWidth="1"/>
    <col min="13571" max="13571" width="12.75" style="4" customWidth="1"/>
    <col min="13572" max="13572" width="9.75" style="4" customWidth="1"/>
    <col min="13573" max="13573" width="12.75" style="4" customWidth="1"/>
    <col min="13574" max="13574" width="9.75" style="4" customWidth="1"/>
    <col min="13575" max="13575" width="12.75" style="4" customWidth="1"/>
    <col min="13576" max="13576" width="9.75" style="4" customWidth="1"/>
    <col min="13577" max="13577" width="12.75" style="4" customWidth="1"/>
    <col min="13578" max="13578" width="9.75" style="4" customWidth="1"/>
    <col min="13579" max="13579" width="12.75" style="4" customWidth="1"/>
    <col min="13580" max="13580" width="9.75" style="4" customWidth="1"/>
    <col min="13581" max="13581" width="12.75" style="4" customWidth="1"/>
    <col min="13582" max="13582" width="9.75" style="4" customWidth="1"/>
    <col min="13583" max="13824" width="9" style="4"/>
    <col min="13825" max="13825" width="12.75" style="4" customWidth="1"/>
    <col min="13826" max="13826" width="9.75" style="4" customWidth="1"/>
    <col min="13827" max="13827" width="12.75" style="4" customWidth="1"/>
    <col min="13828" max="13828" width="9.75" style="4" customWidth="1"/>
    <col min="13829" max="13829" width="12.75" style="4" customWidth="1"/>
    <col min="13830" max="13830" width="9.75" style="4" customWidth="1"/>
    <col min="13831" max="13831" width="12.75" style="4" customWidth="1"/>
    <col min="13832" max="13832" width="9.75" style="4" customWidth="1"/>
    <col min="13833" max="13833" width="12.75" style="4" customWidth="1"/>
    <col min="13834" max="13834" width="9.75" style="4" customWidth="1"/>
    <col min="13835" max="13835" width="12.75" style="4" customWidth="1"/>
    <col min="13836" max="13836" width="9.75" style="4" customWidth="1"/>
    <col min="13837" max="13837" width="12.75" style="4" customWidth="1"/>
    <col min="13838" max="13838" width="9.75" style="4" customWidth="1"/>
    <col min="13839" max="14080" width="9" style="4"/>
    <col min="14081" max="14081" width="12.75" style="4" customWidth="1"/>
    <col min="14082" max="14082" width="9.75" style="4" customWidth="1"/>
    <col min="14083" max="14083" width="12.75" style="4" customWidth="1"/>
    <col min="14084" max="14084" width="9.75" style="4" customWidth="1"/>
    <col min="14085" max="14085" width="12.75" style="4" customWidth="1"/>
    <col min="14086" max="14086" width="9.75" style="4" customWidth="1"/>
    <col min="14087" max="14087" width="12.75" style="4" customWidth="1"/>
    <col min="14088" max="14088" width="9.75" style="4" customWidth="1"/>
    <col min="14089" max="14089" width="12.75" style="4" customWidth="1"/>
    <col min="14090" max="14090" width="9.75" style="4" customWidth="1"/>
    <col min="14091" max="14091" width="12.75" style="4" customWidth="1"/>
    <col min="14092" max="14092" width="9.75" style="4" customWidth="1"/>
    <col min="14093" max="14093" width="12.75" style="4" customWidth="1"/>
    <col min="14094" max="14094" width="9.75" style="4" customWidth="1"/>
    <col min="14095" max="14336" width="9" style="4"/>
    <col min="14337" max="14337" width="12.75" style="4" customWidth="1"/>
    <col min="14338" max="14338" width="9.75" style="4" customWidth="1"/>
    <col min="14339" max="14339" width="12.75" style="4" customWidth="1"/>
    <col min="14340" max="14340" width="9.75" style="4" customWidth="1"/>
    <col min="14341" max="14341" width="12.75" style="4" customWidth="1"/>
    <col min="14342" max="14342" width="9.75" style="4" customWidth="1"/>
    <col min="14343" max="14343" width="12.75" style="4" customWidth="1"/>
    <col min="14344" max="14344" width="9.75" style="4" customWidth="1"/>
    <col min="14345" max="14345" width="12.75" style="4" customWidth="1"/>
    <col min="14346" max="14346" width="9.75" style="4" customWidth="1"/>
    <col min="14347" max="14347" width="12.75" style="4" customWidth="1"/>
    <col min="14348" max="14348" width="9.75" style="4" customWidth="1"/>
    <col min="14349" max="14349" width="12.75" style="4" customWidth="1"/>
    <col min="14350" max="14350" width="9.75" style="4" customWidth="1"/>
    <col min="14351" max="14592" width="9" style="4"/>
    <col min="14593" max="14593" width="12.75" style="4" customWidth="1"/>
    <col min="14594" max="14594" width="9.75" style="4" customWidth="1"/>
    <col min="14595" max="14595" width="12.75" style="4" customWidth="1"/>
    <col min="14596" max="14596" width="9.75" style="4" customWidth="1"/>
    <col min="14597" max="14597" width="12.75" style="4" customWidth="1"/>
    <col min="14598" max="14598" width="9.75" style="4" customWidth="1"/>
    <col min="14599" max="14599" width="12.75" style="4" customWidth="1"/>
    <col min="14600" max="14600" width="9.75" style="4" customWidth="1"/>
    <col min="14601" max="14601" width="12.75" style="4" customWidth="1"/>
    <col min="14602" max="14602" width="9.75" style="4" customWidth="1"/>
    <col min="14603" max="14603" width="12.75" style="4" customWidth="1"/>
    <col min="14604" max="14604" width="9.75" style="4" customWidth="1"/>
    <col min="14605" max="14605" width="12.75" style="4" customWidth="1"/>
    <col min="14606" max="14606" width="9.75" style="4" customWidth="1"/>
    <col min="14607" max="14848" width="9" style="4"/>
    <col min="14849" max="14849" width="12.75" style="4" customWidth="1"/>
    <col min="14850" max="14850" width="9.75" style="4" customWidth="1"/>
    <col min="14851" max="14851" width="12.75" style="4" customWidth="1"/>
    <col min="14852" max="14852" width="9.75" style="4" customWidth="1"/>
    <col min="14853" max="14853" width="12.75" style="4" customWidth="1"/>
    <col min="14854" max="14854" width="9.75" style="4" customWidth="1"/>
    <col min="14855" max="14855" width="12.75" style="4" customWidth="1"/>
    <col min="14856" max="14856" width="9.75" style="4" customWidth="1"/>
    <col min="14857" max="14857" width="12.75" style="4" customWidth="1"/>
    <col min="14858" max="14858" width="9.75" style="4" customWidth="1"/>
    <col min="14859" max="14859" width="12.75" style="4" customWidth="1"/>
    <col min="14860" max="14860" width="9.75" style="4" customWidth="1"/>
    <col min="14861" max="14861" width="12.75" style="4" customWidth="1"/>
    <col min="14862" max="14862" width="9.75" style="4" customWidth="1"/>
    <col min="14863" max="15104" width="9" style="4"/>
    <col min="15105" max="15105" width="12.75" style="4" customWidth="1"/>
    <col min="15106" max="15106" width="9.75" style="4" customWidth="1"/>
    <col min="15107" max="15107" width="12.75" style="4" customWidth="1"/>
    <col min="15108" max="15108" width="9.75" style="4" customWidth="1"/>
    <col min="15109" max="15109" width="12.75" style="4" customWidth="1"/>
    <col min="15110" max="15110" width="9.75" style="4" customWidth="1"/>
    <col min="15111" max="15111" width="12.75" style="4" customWidth="1"/>
    <col min="15112" max="15112" width="9.75" style="4" customWidth="1"/>
    <col min="15113" max="15113" width="12.75" style="4" customWidth="1"/>
    <col min="15114" max="15114" width="9.75" style="4" customWidth="1"/>
    <col min="15115" max="15115" width="12.75" style="4" customWidth="1"/>
    <col min="15116" max="15116" width="9.75" style="4" customWidth="1"/>
    <col min="15117" max="15117" width="12.75" style="4" customWidth="1"/>
    <col min="15118" max="15118" width="9.75" style="4" customWidth="1"/>
    <col min="15119" max="15360" width="9" style="4"/>
    <col min="15361" max="15361" width="12.75" style="4" customWidth="1"/>
    <col min="15362" max="15362" width="9.75" style="4" customWidth="1"/>
    <col min="15363" max="15363" width="12.75" style="4" customWidth="1"/>
    <col min="15364" max="15364" width="9.75" style="4" customWidth="1"/>
    <col min="15365" max="15365" width="12.75" style="4" customWidth="1"/>
    <col min="15366" max="15366" width="9.75" style="4" customWidth="1"/>
    <col min="15367" max="15367" width="12.75" style="4" customWidth="1"/>
    <col min="15368" max="15368" width="9.75" style="4" customWidth="1"/>
    <col min="15369" max="15369" width="12.75" style="4" customWidth="1"/>
    <col min="15370" max="15370" width="9.75" style="4" customWidth="1"/>
    <col min="15371" max="15371" width="12.75" style="4" customWidth="1"/>
    <col min="15372" max="15372" width="9.75" style="4" customWidth="1"/>
    <col min="15373" max="15373" width="12.75" style="4" customWidth="1"/>
    <col min="15374" max="15374" width="9.75" style="4" customWidth="1"/>
    <col min="15375" max="15616" width="9" style="4"/>
    <col min="15617" max="15617" width="12.75" style="4" customWidth="1"/>
    <col min="15618" max="15618" width="9.75" style="4" customWidth="1"/>
    <col min="15619" max="15619" width="12.75" style="4" customWidth="1"/>
    <col min="15620" max="15620" width="9.75" style="4" customWidth="1"/>
    <col min="15621" max="15621" width="12.75" style="4" customWidth="1"/>
    <col min="15622" max="15622" width="9.75" style="4" customWidth="1"/>
    <col min="15623" max="15623" width="12.75" style="4" customWidth="1"/>
    <col min="15624" max="15624" width="9.75" style="4" customWidth="1"/>
    <col min="15625" max="15625" width="12.75" style="4" customWidth="1"/>
    <col min="15626" max="15626" width="9.75" style="4" customWidth="1"/>
    <col min="15627" max="15627" width="12.75" style="4" customWidth="1"/>
    <col min="15628" max="15628" width="9.75" style="4" customWidth="1"/>
    <col min="15629" max="15629" width="12.75" style="4" customWidth="1"/>
    <col min="15630" max="15630" width="9.75" style="4" customWidth="1"/>
    <col min="15631" max="15872" width="9" style="4"/>
    <col min="15873" max="15873" width="12.75" style="4" customWidth="1"/>
    <col min="15874" max="15874" width="9.75" style="4" customWidth="1"/>
    <col min="15875" max="15875" width="12.75" style="4" customWidth="1"/>
    <col min="15876" max="15876" width="9.75" style="4" customWidth="1"/>
    <col min="15877" max="15877" width="12.75" style="4" customWidth="1"/>
    <col min="15878" max="15878" width="9.75" style="4" customWidth="1"/>
    <col min="15879" max="15879" width="12.75" style="4" customWidth="1"/>
    <col min="15880" max="15880" width="9.75" style="4" customWidth="1"/>
    <col min="15881" max="15881" width="12.75" style="4" customWidth="1"/>
    <col min="15882" max="15882" width="9.75" style="4" customWidth="1"/>
    <col min="15883" max="15883" width="12.75" style="4" customWidth="1"/>
    <col min="15884" max="15884" width="9.75" style="4" customWidth="1"/>
    <col min="15885" max="15885" width="12.75" style="4" customWidth="1"/>
    <col min="15886" max="15886" width="9.75" style="4" customWidth="1"/>
    <col min="15887" max="16128" width="9" style="4"/>
    <col min="16129" max="16129" width="12.75" style="4" customWidth="1"/>
    <col min="16130" max="16130" width="9.75" style="4" customWidth="1"/>
    <col min="16131" max="16131" width="12.75" style="4" customWidth="1"/>
    <col min="16132" max="16132" width="9.75" style="4" customWidth="1"/>
    <col min="16133" max="16133" width="12.75" style="4" customWidth="1"/>
    <col min="16134" max="16134" width="9.75" style="4" customWidth="1"/>
    <col min="16135" max="16135" width="12.75" style="4" customWidth="1"/>
    <col min="16136" max="16136" width="9.75" style="4" customWidth="1"/>
    <col min="16137" max="16137" width="12.75" style="4" customWidth="1"/>
    <col min="16138" max="16138" width="9.75" style="4" customWidth="1"/>
    <col min="16139" max="16139" width="12.75" style="4" customWidth="1"/>
    <col min="16140" max="16140" width="9.75" style="4" customWidth="1"/>
    <col min="16141" max="16141" width="12.75" style="4" customWidth="1"/>
    <col min="16142" max="16142" width="9.75" style="4" customWidth="1"/>
    <col min="16143" max="16384" width="9" style="4"/>
  </cols>
  <sheetData>
    <row r="1" spans="1:14" x14ac:dyDescent="0.5">
      <c r="M1" s="379" t="s">
        <v>66</v>
      </c>
      <c r="N1" s="379"/>
    </row>
    <row r="2" spans="1:14" x14ac:dyDescent="0.5">
      <c r="A2" s="380" t="s">
        <v>67</v>
      </c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380"/>
      <c r="N2" s="380"/>
    </row>
    <row r="3" spans="1:14" x14ac:dyDescent="0.5">
      <c r="A3" s="380" t="s">
        <v>2457</v>
      </c>
      <c r="B3" s="380"/>
      <c r="C3" s="380"/>
      <c r="D3" s="380"/>
      <c r="E3" s="380"/>
      <c r="F3" s="380"/>
      <c r="G3" s="380"/>
      <c r="H3" s="380"/>
      <c r="I3" s="380"/>
      <c r="J3" s="380"/>
      <c r="K3" s="380"/>
      <c r="L3" s="380"/>
      <c r="M3" s="380"/>
      <c r="N3" s="380"/>
    </row>
    <row r="4" spans="1:14" x14ac:dyDescent="0.5">
      <c r="A4" s="381" t="s">
        <v>68</v>
      </c>
      <c r="B4" s="381"/>
      <c r="C4" s="382" t="s">
        <v>69</v>
      </c>
      <c r="D4" s="382"/>
      <c r="E4" s="381" t="s">
        <v>70</v>
      </c>
      <c r="F4" s="381"/>
      <c r="G4" s="383" t="s">
        <v>71</v>
      </c>
      <c r="H4" s="383"/>
      <c r="I4" s="383" t="s">
        <v>72</v>
      </c>
      <c r="J4" s="383"/>
      <c r="K4" s="383" t="s">
        <v>73</v>
      </c>
      <c r="L4" s="383"/>
      <c r="M4" s="383" t="s">
        <v>74</v>
      </c>
      <c r="N4" s="383"/>
    </row>
    <row r="5" spans="1:14" x14ac:dyDescent="0.5">
      <c r="A5" s="88" t="s">
        <v>75</v>
      </c>
      <c r="B5" s="5" t="s">
        <v>76</v>
      </c>
      <c r="C5" s="88" t="s">
        <v>75</v>
      </c>
      <c r="D5" s="5" t="s">
        <v>76</v>
      </c>
      <c r="E5" s="88" t="s">
        <v>75</v>
      </c>
      <c r="F5" s="5" t="s">
        <v>76</v>
      </c>
      <c r="G5" s="88" t="s">
        <v>75</v>
      </c>
      <c r="H5" s="5" t="s">
        <v>76</v>
      </c>
      <c r="I5" s="88" t="s">
        <v>75</v>
      </c>
      <c r="J5" s="5" t="s">
        <v>76</v>
      </c>
      <c r="K5" s="88" t="s">
        <v>75</v>
      </c>
      <c r="L5" s="5" t="s">
        <v>76</v>
      </c>
      <c r="M5" s="88" t="s">
        <v>75</v>
      </c>
      <c r="N5" s="5" t="s">
        <v>76</v>
      </c>
    </row>
    <row r="6" spans="1:14" s="2" customFormat="1" x14ac:dyDescent="0.5">
      <c r="A6" s="3" t="s">
        <v>56</v>
      </c>
      <c r="B6" s="61">
        <v>50</v>
      </c>
      <c r="C6" s="12" t="s">
        <v>57</v>
      </c>
      <c r="D6" s="61">
        <v>50</v>
      </c>
      <c r="E6" s="3" t="s">
        <v>58</v>
      </c>
      <c r="F6" s="61">
        <v>50</v>
      </c>
      <c r="G6" s="3" t="s">
        <v>59</v>
      </c>
      <c r="H6" s="61">
        <v>50</v>
      </c>
      <c r="I6" s="12" t="s">
        <v>60</v>
      </c>
      <c r="J6" s="61">
        <v>50</v>
      </c>
      <c r="K6" s="36" t="s">
        <v>61</v>
      </c>
      <c r="L6" s="61">
        <v>50</v>
      </c>
      <c r="M6" s="3" t="s">
        <v>62</v>
      </c>
      <c r="N6" s="61">
        <v>50</v>
      </c>
    </row>
    <row r="7" spans="1:14" s="2" customFormat="1" x14ac:dyDescent="0.5">
      <c r="A7" s="3" t="s">
        <v>77</v>
      </c>
      <c r="B7" s="61">
        <v>50</v>
      </c>
      <c r="C7" s="12" t="s">
        <v>78</v>
      </c>
      <c r="D7" s="61">
        <v>43.75</v>
      </c>
      <c r="E7" s="3" t="s">
        <v>79</v>
      </c>
      <c r="F7" s="61">
        <v>50</v>
      </c>
      <c r="G7" s="3" t="s">
        <v>80</v>
      </c>
      <c r="H7" s="61">
        <v>50</v>
      </c>
      <c r="I7" s="12" t="s">
        <v>81</v>
      </c>
      <c r="J7" s="61">
        <v>50</v>
      </c>
      <c r="K7" s="36" t="s">
        <v>82</v>
      </c>
      <c r="L7" s="61">
        <v>50</v>
      </c>
      <c r="M7" s="3" t="s">
        <v>83</v>
      </c>
      <c r="N7" s="61">
        <v>50</v>
      </c>
    </row>
    <row r="8" spans="1:14" s="2" customFormat="1" x14ac:dyDescent="0.5">
      <c r="A8" s="3" t="s">
        <v>84</v>
      </c>
      <c r="B8" s="61">
        <v>50</v>
      </c>
      <c r="C8" s="12" t="s">
        <v>85</v>
      </c>
      <c r="D8" s="61">
        <v>50</v>
      </c>
      <c r="E8" s="3" t="s">
        <v>86</v>
      </c>
      <c r="F8" s="61">
        <v>50</v>
      </c>
      <c r="G8" s="3" t="s">
        <v>87</v>
      </c>
      <c r="H8" s="61">
        <v>50</v>
      </c>
      <c r="I8" s="12" t="s">
        <v>88</v>
      </c>
      <c r="J8" s="61">
        <v>50</v>
      </c>
      <c r="K8" s="36" t="s">
        <v>89</v>
      </c>
      <c r="L8" s="61">
        <v>50</v>
      </c>
      <c r="M8" s="3" t="s">
        <v>90</v>
      </c>
      <c r="N8" s="61">
        <v>50</v>
      </c>
    </row>
    <row r="9" spans="1:14" s="2" customFormat="1" x14ac:dyDescent="0.5">
      <c r="A9" s="3" t="s">
        <v>91</v>
      </c>
      <c r="B9" s="61">
        <v>50</v>
      </c>
      <c r="C9" s="12" t="s">
        <v>92</v>
      </c>
      <c r="D9" s="61">
        <v>45</v>
      </c>
      <c r="E9" s="3" t="s">
        <v>93</v>
      </c>
      <c r="F9" s="61">
        <v>50</v>
      </c>
      <c r="G9" s="3" t="s">
        <v>94</v>
      </c>
      <c r="H9" s="61">
        <v>50</v>
      </c>
      <c r="I9" s="12" t="s">
        <v>95</v>
      </c>
      <c r="J9" s="61">
        <v>50</v>
      </c>
      <c r="K9" s="36" t="s">
        <v>96</v>
      </c>
      <c r="L9" s="61">
        <v>50</v>
      </c>
      <c r="M9" s="3" t="s">
        <v>97</v>
      </c>
      <c r="N9" s="61">
        <v>50</v>
      </c>
    </row>
    <row r="10" spans="1:14" s="2" customFormat="1" x14ac:dyDescent="0.5">
      <c r="A10" s="3" t="s">
        <v>98</v>
      </c>
      <c r="B10" s="61">
        <v>50</v>
      </c>
      <c r="C10" s="12" t="s">
        <v>99</v>
      </c>
      <c r="D10" s="61">
        <v>50</v>
      </c>
      <c r="E10" s="3" t="s">
        <v>100</v>
      </c>
      <c r="F10" s="61">
        <v>50</v>
      </c>
      <c r="G10" s="3" t="s">
        <v>101</v>
      </c>
      <c r="H10" s="61">
        <v>50</v>
      </c>
      <c r="I10" s="12" t="s">
        <v>102</v>
      </c>
      <c r="J10" s="61">
        <v>50</v>
      </c>
      <c r="K10" s="36" t="s">
        <v>103</v>
      </c>
      <c r="L10" s="61">
        <v>50</v>
      </c>
      <c r="M10" s="6" t="s">
        <v>104</v>
      </c>
      <c r="N10" s="248"/>
    </row>
    <row r="11" spans="1:14" s="2" customFormat="1" x14ac:dyDescent="0.5">
      <c r="A11" s="3" t="s">
        <v>105</v>
      </c>
      <c r="B11" s="61">
        <v>50</v>
      </c>
      <c r="C11" s="12" t="s">
        <v>106</v>
      </c>
      <c r="D11" s="61">
        <v>50</v>
      </c>
      <c r="E11" s="3" t="s">
        <v>107</v>
      </c>
      <c r="F11" s="61">
        <v>50</v>
      </c>
      <c r="G11" s="3" t="s">
        <v>108</v>
      </c>
      <c r="H11" s="61">
        <v>50</v>
      </c>
      <c r="I11" s="12" t="s">
        <v>109</v>
      </c>
      <c r="J11" s="61">
        <v>50</v>
      </c>
      <c r="K11" s="36" t="s">
        <v>110</v>
      </c>
      <c r="L11" s="61">
        <v>50</v>
      </c>
      <c r="M11" s="3" t="s">
        <v>111</v>
      </c>
      <c r="N11" s="61">
        <v>50</v>
      </c>
    </row>
    <row r="12" spans="1:14" s="2" customFormat="1" ht="22.5" thickBot="1" x14ac:dyDescent="0.55000000000000004">
      <c r="A12" s="3" t="s">
        <v>112</v>
      </c>
      <c r="B12" s="61">
        <v>45</v>
      </c>
      <c r="C12" s="12" t="s">
        <v>113</v>
      </c>
      <c r="D12" s="61">
        <v>50</v>
      </c>
      <c r="E12" s="3" t="s">
        <v>114</v>
      </c>
      <c r="F12" s="61">
        <v>50</v>
      </c>
      <c r="G12" s="3" t="s">
        <v>115</v>
      </c>
      <c r="H12" s="61">
        <v>50</v>
      </c>
      <c r="I12" s="62" t="s">
        <v>116</v>
      </c>
      <c r="J12" s="61">
        <v>50</v>
      </c>
      <c r="K12" s="7" t="s">
        <v>117</v>
      </c>
      <c r="L12" s="8">
        <f>AVERAGE(L6:L11)</f>
        <v>50</v>
      </c>
      <c r="M12" s="3" t="s">
        <v>118</v>
      </c>
      <c r="N12" s="61">
        <v>50</v>
      </c>
    </row>
    <row r="13" spans="1:14" s="2" customFormat="1" ht="22.5" thickTop="1" x14ac:dyDescent="0.5">
      <c r="A13" s="3" t="s">
        <v>119</v>
      </c>
      <c r="B13" s="61">
        <v>50</v>
      </c>
      <c r="C13" s="12" t="s">
        <v>120</v>
      </c>
      <c r="D13" s="61">
        <v>50</v>
      </c>
      <c r="E13" s="3" t="s">
        <v>121</v>
      </c>
      <c r="F13" s="61">
        <v>50</v>
      </c>
      <c r="G13" s="3" t="s">
        <v>122</v>
      </c>
      <c r="H13" s="61">
        <v>50</v>
      </c>
      <c r="I13" s="12" t="s">
        <v>123</v>
      </c>
      <c r="J13" s="61">
        <v>50</v>
      </c>
      <c r="K13" s="9"/>
      <c r="L13" s="9"/>
      <c r="M13" s="3" t="s">
        <v>124</v>
      </c>
      <c r="N13" s="61">
        <v>50</v>
      </c>
    </row>
    <row r="14" spans="1:14" s="2" customFormat="1" ht="22.5" thickBot="1" x14ac:dyDescent="0.55000000000000004">
      <c r="A14" s="3" t="s">
        <v>125</v>
      </c>
      <c r="B14" s="61">
        <v>50</v>
      </c>
      <c r="C14" s="7" t="s">
        <v>117</v>
      </c>
      <c r="D14" s="11">
        <f>AVERAGE(D6:D13)</f>
        <v>48.59375</v>
      </c>
      <c r="E14" s="12" t="s">
        <v>126</v>
      </c>
      <c r="F14" s="61">
        <v>50</v>
      </c>
      <c r="G14" s="3" t="s">
        <v>127</v>
      </c>
      <c r="H14" s="61">
        <v>50</v>
      </c>
      <c r="I14" s="12" t="s">
        <v>128</v>
      </c>
      <c r="J14" s="61">
        <v>50</v>
      </c>
      <c r="K14" s="9"/>
      <c r="L14" s="9"/>
      <c r="M14" s="3" t="s">
        <v>129</v>
      </c>
      <c r="N14" s="61">
        <v>50</v>
      </c>
    </row>
    <row r="15" spans="1:14" s="2" customFormat="1" ht="23.25" thickTop="1" thickBot="1" x14ac:dyDescent="0.55000000000000004">
      <c r="A15" s="3" t="s">
        <v>130</v>
      </c>
      <c r="B15" s="61">
        <v>50</v>
      </c>
      <c r="C15" s="9"/>
      <c r="D15" s="9"/>
      <c r="E15" s="3" t="s">
        <v>131</v>
      </c>
      <c r="F15" s="61">
        <v>50</v>
      </c>
      <c r="G15" s="3" t="s">
        <v>132</v>
      </c>
      <c r="H15" s="61">
        <v>50</v>
      </c>
      <c r="I15" s="7" t="s">
        <v>117</v>
      </c>
      <c r="J15" s="11">
        <f>AVERAGE(J6:J14)</f>
        <v>50</v>
      </c>
      <c r="K15" s="9"/>
      <c r="L15" s="9"/>
      <c r="M15" s="3" t="s">
        <v>133</v>
      </c>
      <c r="N15" s="61">
        <v>50</v>
      </c>
    </row>
    <row r="16" spans="1:14" s="2" customFormat="1" ht="22.5" thickTop="1" x14ac:dyDescent="0.5">
      <c r="A16" s="3" t="s">
        <v>134</v>
      </c>
      <c r="B16" s="61">
        <v>50</v>
      </c>
      <c r="C16" s="9"/>
      <c r="D16" s="9"/>
      <c r="E16" s="3" t="s">
        <v>135</v>
      </c>
      <c r="F16" s="61">
        <v>50</v>
      </c>
      <c r="G16" s="3" t="s">
        <v>136</v>
      </c>
      <c r="H16" s="61">
        <v>50</v>
      </c>
      <c r="I16" s="9"/>
      <c r="J16" s="9"/>
      <c r="K16" s="9"/>
      <c r="L16" s="9"/>
      <c r="M16" s="3" t="s">
        <v>137</v>
      </c>
      <c r="N16" s="61">
        <v>50</v>
      </c>
    </row>
    <row r="17" spans="1:14" s="2" customFormat="1" x14ac:dyDescent="0.5">
      <c r="A17" s="43" t="s">
        <v>138</v>
      </c>
      <c r="B17" s="61">
        <v>50</v>
      </c>
      <c r="C17" s="9"/>
      <c r="D17" s="9"/>
      <c r="E17" s="3" t="s">
        <v>139</v>
      </c>
      <c r="F17" s="61">
        <v>50</v>
      </c>
      <c r="G17" s="3" t="s">
        <v>140</v>
      </c>
      <c r="H17" s="61">
        <v>50</v>
      </c>
      <c r="I17" s="9"/>
      <c r="J17" s="9"/>
      <c r="K17" s="9"/>
      <c r="L17" s="9"/>
      <c r="M17" s="3" t="s">
        <v>141</v>
      </c>
      <c r="N17" s="61">
        <v>50</v>
      </c>
    </row>
    <row r="18" spans="1:14" ht="22.5" thickBot="1" x14ac:dyDescent="0.55000000000000004">
      <c r="A18" s="10" t="s">
        <v>117</v>
      </c>
      <c r="B18" s="11">
        <f>AVERAGE(B6:B17)</f>
        <v>49.583333333333336</v>
      </c>
      <c r="C18" s="9"/>
      <c r="D18" s="9"/>
      <c r="E18" s="3" t="s">
        <v>142</v>
      </c>
      <c r="F18" s="61">
        <v>50</v>
      </c>
      <c r="G18" s="3" t="s">
        <v>143</v>
      </c>
      <c r="H18" s="61">
        <v>50</v>
      </c>
      <c r="I18" s="9"/>
      <c r="J18" s="9"/>
      <c r="K18" s="9"/>
      <c r="L18" s="9"/>
      <c r="M18" s="3" t="s">
        <v>144</v>
      </c>
      <c r="N18" s="61">
        <v>50</v>
      </c>
    </row>
    <row r="19" spans="1:14" ht="22.5" thickTop="1" x14ac:dyDescent="0.5">
      <c r="A19" s="9"/>
      <c r="B19" s="9"/>
      <c r="C19" s="9"/>
      <c r="D19" s="9"/>
      <c r="E19" s="3" t="s">
        <v>145</v>
      </c>
      <c r="F19" s="61">
        <v>50</v>
      </c>
      <c r="G19" s="3" t="s">
        <v>146</v>
      </c>
      <c r="H19" s="61">
        <v>50</v>
      </c>
      <c r="I19" s="9"/>
      <c r="J19" s="9"/>
      <c r="K19" s="9"/>
      <c r="L19" s="9"/>
      <c r="M19" s="3" t="s">
        <v>147</v>
      </c>
      <c r="N19" s="61">
        <v>50</v>
      </c>
    </row>
    <row r="20" spans="1:14" ht="22.5" thickBot="1" x14ac:dyDescent="0.55000000000000004">
      <c r="E20" s="10" t="s">
        <v>117</v>
      </c>
      <c r="F20" s="8">
        <f>AVERAGE(F6:F19)</f>
        <v>50</v>
      </c>
      <c r="G20" s="3" t="s">
        <v>148</v>
      </c>
      <c r="H20" s="61">
        <v>50</v>
      </c>
      <c r="M20" s="3" t="s">
        <v>149</v>
      </c>
      <c r="N20" s="61">
        <v>50</v>
      </c>
    </row>
    <row r="21" spans="1:14" ht="22.5" thickTop="1" x14ac:dyDescent="0.5">
      <c r="G21" s="3" t="s">
        <v>150</v>
      </c>
      <c r="H21" s="61">
        <v>50</v>
      </c>
      <c r="M21" s="3" t="s">
        <v>151</v>
      </c>
      <c r="N21" s="61">
        <v>50</v>
      </c>
    </row>
    <row r="22" spans="1:14" x14ac:dyDescent="0.5">
      <c r="G22" s="3" t="s">
        <v>152</v>
      </c>
      <c r="H22" s="61">
        <v>50</v>
      </c>
      <c r="M22" s="3" t="s">
        <v>153</v>
      </c>
      <c r="N22" s="61">
        <v>50</v>
      </c>
    </row>
    <row r="23" spans="1:14" x14ac:dyDescent="0.5">
      <c r="G23" s="3" t="s">
        <v>154</v>
      </c>
      <c r="H23" s="61">
        <v>50</v>
      </c>
      <c r="M23" s="3" t="s">
        <v>155</v>
      </c>
      <c r="N23" s="61">
        <v>50</v>
      </c>
    </row>
    <row r="24" spans="1:14" ht="22.5" thickBot="1" x14ac:dyDescent="0.55000000000000004">
      <c r="G24" s="10" t="s">
        <v>117</v>
      </c>
      <c r="H24" s="11">
        <f>AVERAGE(H6:H23)</f>
        <v>50</v>
      </c>
      <c r="M24" s="3" t="s">
        <v>156</v>
      </c>
      <c r="N24" s="61">
        <v>50</v>
      </c>
    </row>
    <row r="25" spans="1:14" ht="22.5" thickTop="1" x14ac:dyDescent="0.5">
      <c r="M25" s="3" t="s">
        <v>157</v>
      </c>
      <c r="N25" s="61">
        <v>50</v>
      </c>
    </row>
    <row r="26" spans="1:14" x14ac:dyDescent="0.5">
      <c r="A26" s="13" t="s">
        <v>158</v>
      </c>
      <c r="B26" s="4" t="s">
        <v>590</v>
      </c>
      <c r="M26" s="3" t="s">
        <v>159</v>
      </c>
      <c r="N26" s="61">
        <v>50</v>
      </c>
    </row>
    <row r="27" spans="1:14" ht="22.5" thickBot="1" x14ac:dyDescent="0.55000000000000004">
      <c r="B27" s="4" t="s">
        <v>160</v>
      </c>
      <c r="M27" s="10" t="s">
        <v>117</v>
      </c>
      <c r="N27" s="11">
        <f>AVERAGE(N6:N26)</f>
        <v>50</v>
      </c>
    </row>
    <row r="28" spans="1:14" ht="22.5" thickTop="1" x14ac:dyDescent="0.5"/>
    <row r="33" spans="2:8" x14ac:dyDescent="0.5">
      <c r="D33" s="49"/>
      <c r="E33" s="49"/>
      <c r="F33" s="49"/>
      <c r="G33" s="49"/>
      <c r="H33" s="49"/>
    </row>
    <row r="35" spans="2:8" x14ac:dyDescent="0.5">
      <c r="B35" s="4" t="s">
        <v>597</v>
      </c>
      <c r="D35" s="4" t="s">
        <v>75</v>
      </c>
      <c r="E35" s="4" t="s">
        <v>76</v>
      </c>
      <c r="F35" s="4" t="s">
        <v>598</v>
      </c>
      <c r="G35" s="4" t="s">
        <v>599</v>
      </c>
      <c r="H35" s="4" t="s">
        <v>64</v>
      </c>
    </row>
    <row r="36" spans="2:8" x14ac:dyDescent="0.5">
      <c r="D36" s="4">
        <v>88</v>
      </c>
      <c r="E36" s="4">
        <v>50</v>
      </c>
      <c r="F36" s="4">
        <f>D36*E36</f>
        <v>4400</v>
      </c>
      <c r="G36" s="4">
        <f>B20+D20+F21+H25+J16+L13+N28</f>
        <v>0</v>
      </c>
      <c r="H36" s="60">
        <f>G36/F36*100</f>
        <v>0</v>
      </c>
    </row>
    <row r="41" spans="2:8" x14ac:dyDescent="0.5">
      <c r="G41" s="59"/>
      <c r="H41" s="59"/>
    </row>
  </sheetData>
  <mergeCells count="10">
    <mergeCell ref="M1:N1"/>
    <mergeCell ref="A2:N2"/>
    <mergeCell ref="A3:N3"/>
    <mergeCell ref="A4:B4"/>
    <mergeCell ref="C4:D4"/>
    <mergeCell ref="E4:F4"/>
    <mergeCell ref="G4:H4"/>
    <mergeCell ref="I4:J4"/>
    <mergeCell ref="K4:L4"/>
    <mergeCell ref="M4:N4"/>
  </mergeCells>
  <pageMargins left="0.3" right="0.21" top="0.55118110236220474" bottom="0.77" header="0.31496062992125984" footer="0.31496062992125984"/>
  <pageSetup paperSize="9" scale="8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9">
    <tabColor rgb="FF00B0F0"/>
  </sheetPr>
  <dimension ref="A1:R1081"/>
  <sheetViews>
    <sheetView zoomScale="90" zoomScaleNormal="90" workbookViewId="0">
      <pane xSplit="2" ySplit="4" topLeftCell="C756" activePane="bottomRight" state="frozen"/>
      <selection activeCell="B12" sqref="B12"/>
      <selection pane="topRight" activeCell="B12" sqref="B12"/>
      <selection pane="bottomLeft" activeCell="B12" sqref="B12"/>
      <selection pane="bottomRight" activeCell="L757" sqref="L757"/>
    </sheetView>
  </sheetViews>
  <sheetFormatPr defaultRowHeight="24" x14ac:dyDescent="0.55000000000000004"/>
  <cols>
    <col min="1" max="1" width="5.5" style="95" customWidth="1"/>
    <col min="2" max="2" width="9.875" style="95" customWidth="1"/>
    <col min="3" max="3" width="5.75" style="95" customWidth="1"/>
    <col min="4" max="4" width="12" style="95" customWidth="1"/>
    <col min="5" max="5" width="13.5" style="95" customWidth="1"/>
    <col min="6" max="6" width="5.75" style="95" customWidth="1"/>
    <col min="7" max="7" width="23.875" style="95" customWidth="1"/>
    <col min="8" max="8" width="10.125" style="171" customWidth="1"/>
    <col min="9" max="9" width="6.125" style="209" customWidth="1"/>
    <col min="10" max="10" width="15.5" style="94" customWidth="1"/>
    <col min="11" max="11" width="15.125" style="93" customWidth="1"/>
    <col min="12" max="12" width="16.25" style="94" customWidth="1"/>
    <col min="13" max="13" width="17.375" style="94" customWidth="1"/>
    <col min="14" max="16" width="7.875" style="95" customWidth="1"/>
    <col min="17" max="17" width="17.25" style="93" bestFit="1" customWidth="1"/>
    <col min="18" max="18" width="10.75" style="94" bestFit="1" customWidth="1"/>
    <col min="19" max="238" width="9.125" style="95"/>
    <col min="239" max="239" width="6.625" style="95" customWidth="1"/>
    <col min="240" max="240" width="11.375" style="95" customWidth="1"/>
    <col min="241" max="241" width="6.875" style="95" customWidth="1"/>
    <col min="242" max="242" width="16.375" style="95" customWidth="1"/>
    <col min="243" max="243" width="14.125" style="95" customWidth="1"/>
    <col min="244" max="244" width="5.375" style="95" customWidth="1"/>
    <col min="245" max="245" width="44.875" style="95" customWidth="1"/>
    <col min="246" max="246" width="7.25" style="95" customWidth="1"/>
    <col min="247" max="247" width="6.375" style="95" customWidth="1"/>
    <col min="248" max="248" width="11.875" style="95" customWidth="1"/>
    <col min="249" max="249" width="14.625" style="95" customWidth="1"/>
    <col min="250" max="250" width="14.375" style="95" customWidth="1"/>
    <col min="251" max="251" width="12.75" style="95" customWidth="1"/>
    <col min="252" max="252" width="13.875" style="95" customWidth="1"/>
    <col min="253" max="253" width="14.375" style="95" customWidth="1"/>
    <col min="254" max="254" width="12.75" style="95" customWidth="1"/>
    <col min="255" max="255" width="13.875" style="95" customWidth="1"/>
    <col min="256" max="256" width="14.375" style="95" customWidth="1"/>
    <col min="257" max="257" width="12.75" style="95" customWidth="1"/>
    <col min="258" max="260" width="7.375" style="95" customWidth="1"/>
    <col min="261" max="261" width="10.75" style="95" customWidth="1"/>
    <col min="262" max="494" width="9.125" style="95"/>
    <col min="495" max="495" width="6.625" style="95" customWidth="1"/>
    <col min="496" max="496" width="11.375" style="95" customWidth="1"/>
    <col min="497" max="497" width="6.875" style="95" customWidth="1"/>
    <col min="498" max="498" width="16.375" style="95" customWidth="1"/>
    <col min="499" max="499" width="14.125" style="95" customWidth="1"/>
    <col min="500" max="500" width="5.375" style="95" customWidth="1"/>
    <col min="501" max="501" width="44.875" style="95" customWidth="1"/>
    <col min="502" max="502" width="7.25" style="95" customWidth="1"/>
    <col min="503" max="503" width="6.375" style="95" customWidth="1"/>
    <col min="504" max="504" width="11.875" style="95" customWidth="1"/>
    <col min="505" max="505" width="14.625" style="95" customWidth="1"/>
    <col min="506" max="506" width="14.375" style="95" customWidth="1"/>
    <col min="507" max="507" width="12.75" style="95" customWidth="1"/>
    <col min="508" max="508" width="13.875" style="95" customWidth="1"/>
    <col min="509" max="509" width="14.375" style="95" customWidth="1"/>
    <col min="510" max="510" width="12.75" style="95" customWidth="1"/>
    <col min="511" max="511" width="13.875" style="95" customWidth="1"/>
    <col min="512" max="512" width="14.375" style="95" customWidth="1"/>
    <col min="513" max="513" width="12.75" style="95" customWidth="1"/>
    <col min="514" max="516" width="7.375" style="95" customWidth="1"/>
    <col min="517" max="517" width="10.75" style="95" customWidth="1"/>
    <col min="518" max="750" width="9.125" style="95"/>
    <col min="751" max="751" width="6.625" style="95" customWidth="1"/>
    <col min="752" max="752" width="11.375" style="95" customWidth="1"/>
    <col min="753" max="753" width="6.875" style="95" customWidth="1"/>
    <col min="754" max="754" width="16.375" style="95" customWidth="1"/>
    <col min="755" max="755" width="14.125" style="95" customWidth="1"/>
    <col min="756" max="756" width="5.375" style="95" customWidth="1"/>
    <col min="757" max="757" width="44.875" style="95" customWidth="1"/>
    <col min="758" max="758" width="7.25" style="95" customWidth="1"/>
    <col min="759" max="759" width="6.375" style="95" customWidth="1"/>
    <col min="760" max="760" width="11.875" style="95" customWidth="1"/>
    <col min="761" max="761" width="14.625" style="95" customWidth="1"/>
    <col min="762" max="762" width="14.375" style="95" customWidth="1"/>
    <col min="763" max="763" width="12.75" style="95" customWidth="1"/>
    <col min="764" max="764" width="13.875" style="95" customWidth="1"/>
    <col min="765" max="765" width="14.375" style="95" customWidth="1"/>
    <col min="766" max="766" width="12.75" style="95" customWidth="1"/>
    <col min="767" max="767" width="13.875" style="95" customWidth="1"/>
    <col min="768" max="768" width="14.375" style="95" customWidth="1"/>
    <col min="769" max="769" width="12.75" style="95" customWidth="1"/>
    <col min="770" max="772" width="7.375" style="95" customWidth="1"/>
    <col min="773" max="773" width="10.75" style="95" customWidth="1"/>
    <col min="774" max="1006" width="9.125" style="95"/>
    <col min="1007" max="1007" width="6.625" style="95" customWidth="1"/>
    <col min="1008" max="1008" width="11.375" style="95" customWidth="1"/>
    <col min="1009" max="1009" width="6.875" style="95" customWidth="1"/>
    <col min="1010" max="1010" width="16.375" style="95" customWidth="1"/>
    <col min="1011" max="1011" width="14.125" style="95" customWidth="1"/>
    <col min="1012" max="1012" width="5.375" style="95" customWidth="1"/>
    <col min="1013" max="1013" width="44.875" style="95" customWidth="1"/>
    <col min="1014" max="1014" width="7.25" style="95" customWidth="1"/>
    <col min="1015" max="1015" width="6.375" style="95" customWidth="1"/>
    <col min="1016" max="1016" width="11.875" style="95" customWidth="1"/>
    <col min="1017" max="1017" width="14.625" style="95" customWidth="1"/>
    <col min="1018" max="1018" width="14.375" style="95" customWidth="1"/>
    <col min="1019" max="1019" width="12.75" style="95" customWidth="1"/>
    <col min="1020" max="1020" width="13.875" style="95" customWidth="1"/>
    <col min="1021" max="1021" width="14.375" style="95" customWidth="1"/>
    <col min="1022" max="1022" width="12.75" style="95" customWidth="1"/>
    <col min="1023" max="1023" width="13.875" style="95" customWidth="1"/>
    <col min="1024" max="1024" width="14.375" style="95" customWidth="1"/>
    <col min="1025" max="1025" width="12.75" style="95" customWidth="1"/>
    <col min="1026" max="1028" width="7.375" style="95" customWidth="1"/>
    <col min="1029" max="1029" width="10.75" style="95" customWidth="1"/>
    <col min="1030" max="1262" width="9.125" style="95"/>
    <col min="1263" max="1263" width="6.625" style="95" customWidth="1"/>
    <col min="1264" max="1264" width="11.375" style="95" customWidth="1"/>
    <col min="1265" max="1265" width="6.875" style="95" customWidth="1"/>
    <col min="1266" max="1266" width="16.375" style="95" customWidth="1"/>
    <col min="1267" max="1267" width="14.125" style="95" customWidth="1"/>
    <col min="1268" max="1268" width="5.375" style="95" customWidth="1"/>
    <col min="1269" max="1269" width="44.875" style="95" customWidth="1"/>
    <col min="1270" max="1270" width="7.25" style="95" customWidth="1"/>
    <col min="1271" max="1271" width="6.375" style="95" customWidth="1"/>
    <col min="1272" max="1272" width="11.875" style="95" customWidth="1"/>
    <col min="1273" max="1273" width="14.625" style="95" customWidth="1"/>
    <col min="1274" max="1274" width="14.375" style="95" customWidth="1"/>
    <col min="1275" max="1275" width="12.75" style="95" customWidth="1"/>
    <col min="1276" max="1276" width="13.875" style="95" customWidth="1"/>
    <col min="1277" max="1277" width="14.375" style="95" customWidth="1"/>
    <col min="1278" max="1278" width="12.75" style="95" customWidth="1"/>
    <col min="1279" max="1279" width="13.875" style="95" customWidth="1"/>
    <col min="1280" max="1280" width="14.375" style="95" customWidth="1"/>
    <col min="1281" max="1281" width="12.75" style="95" customWidth="1"/>
    <col min="1282" max="1284" width="7.375" style="95" customWidth="1"/>
    <col min="1285" max="1285" width="10.75" style="95" customWidth="1"/>
    <col min="1286" max="1518" width="9.125" style="95"/>
    <col min="1519" max="1519" width="6.625" style="95" customWidth="1"/>
    <col min="1520" max="1520" width="11.375" style="95" customWidth="1"/>
    <col min="1521" max="1521" width="6.875" style="95" customWidth="1"/>
    <col min="1522" max="1522" width="16.375" style="95" customWidth="1"/>
    <col min="1523" max="1523" width="14.125" style="95" customWidth="1"/>
    <col min="1524" max="1524" width="5.375" style="95" customWidth="1"/>
    <col min="1525" max="1525" width="44.875" style="95" customWidth="1"/>
    <col min="1526" max="1526" width="7.25" style="95" customWidth="1"/>
    <col min="1527" max="1527" width="6.375" style="95" customWidth="1"/>
    <col min="1528" max="1528" width="11.875" style="95" customWidth="1"/>
    <col min="1529" max="1529" width="14.625" style="95" customWidth="1"/>
    <col min="1530" max="1530" width="14.375" style="95" customWidth="1"/>
    <col min="1531" max="1531" width="12.75" style="95" customWidth="1"/>
    <col min="1532" max="1532" width="13.875" style="95" customWidth="1"/>
    <col min="1533" max="1533" width="14.375" style="95" customWidth="1"/>
    <col min="1534" max="1534" width="12.75" style="95" customWidth="1"/>
    <col min="1535" max="1535" width="13.875" style="95" customWidth="1"/>
    <col min="1536" max="1536" width="14.375" style="95" customWidth="1"/>
    <col min="1537" max="1537" width="12.75" style="95" customWidth="1"/>
    <col min="1538" max="1540" width="7.375" style="95" customWidth="1"/>
    <col min="1541" max="1541" width="10.75" style="95" customWidth="1"/>
    <col min="1542" max="1774" width="9.125" style="95"/>
    <col min="1775" max="1775" width="6.625" style="95" customWidth="1"/>
    <col min="1776" max="1776" width="11.375" style="95" customWidth="1"/>
    <col min="1777" max="1777" width="6.875" style="95" customWidth="1"/>
    <col min="1778" max="1778" width="16.375" style="95" customWidth="1"/>
    <col min="1779" max="1779" width="14.125" style="95" customWidth="1"/>
    <col min="1780" max="1780" width="5.375" style="95" customWidth="1"/>
    <col min="1781" max="1781" width="44.875" style="95" customWidth="1"/>
    <col min="1782" max="1782" width="7.25" style="95" customWidth="1"/>
    <col min="1783" max="1783" width="6.375" style="95" customWidth="1"/>
    <col min="1784" max="1784" width="11.875" style="95" customWidth="1"/>
    <col min="1785" max="1785" width="14.625" style="95" customWidth="1"/>
    <col min="1786" max="1786" width="14.375" style="95" customWidth="1"/>
    <col min="1787" max="1787" width="12.75" style="95" customWidth="1"/>
    <col min="1788" max="1788" width="13.875" style="95" customWidth="1"/>
    <col min="1789" max="1789" width="14.375" style="95" customWidth="1"/>
    <col min="1790" max="1790" width="12.75" style="95" customWidth="1"/>
    <col min="1791" max="1791" width="13.875" style="95" customWidth="1"/>
    <col min="1792" max="1792" width="14.375" style="95" customWidth="1"/>
    <col min="1793" max="1793" width="12.75" style="95" customWidth="1"/>
    <col min="1794" max="1796" width="7.375" style="95" customWidth="1"/>
    <col min="1797" max="1797" width="10.75" style="95" customWidth="1"/>
    <col min="1798" max="2030" width="9.125" style="95"/>
    <col min="2031" max="2031" width="6.625" style="95" customWidth="1"/>
    <col min="2032" max="2032" width="11.375" style="95" customWidth="1"/>
    <col min="2033" max="2033" width="6.875" style="95" customWidth="1"/>
    <col min="2034" max="2034" width="16.375" style="95" customWidth="1"/>
    <col min="2035" max="2035" width="14.125" style="95" customWidth="1"/>
    <col min="2036" max="2036" width="5.375" style="95" customWidth="1"/>
    <col min="2037" max="2037" width="44.875" style="95" customWidth="1"/>
    <col min="2038" max="2038" width="7.25" style="95" customWidth="1"/>
    <col min="2039" max="2039" width="6.375" style="95" customWidth="1"/>
    <col min="2040" max="2040" width="11.875" style="95" customWidth="1"/>
    <col min="2041" max="2041" width="14.625" style="95" customWidth="1"/>
    <col min="2042" max="2042" width="14.375" style="95" customWidth="1"/>
    <col min="2043" max="2043" width="12.75" style="95" customWidth="1"/>
    <col min="2044" max="2044" width="13.875" style="95" customWidth="1"/>
    <col min="2045" max="2045" width="14.375" style="95" customWidth="1"/>
    <col min="2046" max="2046" width="12.75" style="95" customWidth="1"/>
    <col min="2047" max="2047" width="13.875" style="95" customWidth="1"/>
    <col min="2048" max="2048" width="14.375" style="95" customWidth="1"/>
    <col min="2049" max="2049" width="12.75" style="95" customWidth="1"/>
    <col min="2050" max="2052" width="7.375" style="95" customWidth="1"/>
    <col min="2053" max="2053" width="10.75" style="95" customWidth="1"/>
    <col min="2054" max="2286" width="9.125" style="95"/>
    <col min="2287" max="2287" width="6.625" style="95" customWidth="1"/>
    <col min="2288" max="2288" width="11.375" style="95" customWidth="1"/>
    <col min="2289" max="2289" width="6.875" style="95" customWidth="1"/>
    <col min="2290" max="2290" width="16.375" style="95" customWidth="1"/>
    <col min="2291" max="2291" width="14.125" style="95" customWidth="1"/>
    <col min="2292" max="2292" width="5.375" style="95" customWidth="1"/>
    <col min="2293" max="2293" width="44.875" style="95" customWidth="1"/>
    <col min="2294" max="2294" width="7.25" style="95" customWidth="1"/>
    <col min="2295" max="2295" width="6.375" style="95" customWidth="1"/>
    <col min="2296" max="2296" width="11.875" style="95" customWidth="1"/>
    <col min="2297" max="2297" width="14.625" style="95" customWidth="1"/>
    <col min="2298" max="2298" width="14.375" style="95" customWidth="1"/>
    <col min="2299" max="2299" width="12.75" style="95" customWidth="1"/>
    <col min="2300" max="2300" width="13.875" style="95" customWidth="1"/>
    <col min="2301" max="2301" width="14.375" style="95" customWidth="1"/>
    <col min="2302" max="2302" width="12.75" style="95" customWidth="1"/>
    <col min="2303" max="2303" width="13.875" style="95" customWidth="1"/>
    <col min="2304" max="2304" width="14.375" style="95" customWidth="1"/>
    <col min="2305" max="2305" width="12.75" style="95" customWidth="1"/>
    <col min="2306" max="2308" width="7.375" style="95" customWidth="1"/>
    <col min="2309" max="2309" width="10.75" style="95" customWidth="1"/>
    <col min="2310" max="2542" width="9.125" style="95"/>
    <col min="2543" max="2543" width="6.625" style="95" customWidth="1"/>
    <col min="2544" max="2544" width="11.375" style="95" customWidth="1"/>
    <col min="2545" max="2545" width="6.875" style="95" customWidth="1"/>
    <col min="2546" max="2546" width="16.375" style="95" customWidth="1"/>
    <col min="2547" max="2547" width="14.125" style="95" customWidth="1"/>
    <col min="2548" max="2548" width="5.375" style="95" customWidth="1"/>
    <col min="2549" max="2549" width="44.875" style="95" customWidth="1"/>
    <col min="2550" max="2550" width="7.25" style="95" customWidth="1"/>
    <col min="2551" max="2551" width="6.375" style="95" customWidth="1"/>
    <col min="2552" max="2552" width="11.875" style="95" customWidth="1"/>
    <col min="2553" max="2553" width="14.625" style="95" customWidth="1"/>
    <col min="2554" max="2554" width="14.375" style="95" customWidth="1"/>
    <col min="2555" max="2555" width="12.75" style="95" customWidth="1"/>
    <col min="2556" max="2556" width="13.875" style="95" customWidth="1"/>
    <col min="2557" max="2557" width="14.375" style="95" customWidth="1"/>
    <col min="2558" max="2558" width="12.75" style="95" customWidth="1"/>
    <col min="2559" max="2559" width="13.875" style="95" customWidth="1"/>
    <col min="2560" max="2560" width="14.375" style="95" customWidth="1"/>
    <col min="2561" max="2561" width="12.75" style="95" customWidth="1"/>
    <col min="2562" max="2564" width="7.375" style="95" customWidth="1"/>
    <col min="2565" max="2565" width="10.75" style="95" customWidth="1"/>
    <col min="2566" max="2798" width="9.125" style="95"/>
    <col min="2799" max="2799" width="6.625" style="95" customWidth="1"/>
    <col min="2800" max="2800" width="11.375" style="95" customWidth="1"/>
    <col min="2801" max="2801" width="6.875" style="95" customWidth="1"/>
    <col min="2802" max="2802" width="16.375" style="95" customWidth="1"/>
    <col min="2803" max="2803" width="14.125" style="95" customWidth="1"/>
    <col min="2804" max="2804" width="5.375" style="95" customWidth="1"/>
    <col min="2805" max="2805" width="44.875" style="95" customWidth="1"/>
    <col min="2806" max="2806" width="7.25" style="95" customWidth="1"/>
    <col min="2807" max="2807" width="6.375" style="95" customWidth="1"/>
    <col min="2808" max="2808" width="11.875" style="95" customWidth="1"/>
    <col min="2809" max="2809" width="14.625" style="95" customWidth="1"/>
    <col min="2810" max="2810" width="14.375" style="95" customWidth="1"/>
    <col min="2811" max="2811" width="12.75" style="95" customWidth="1"/>
    <col min="2812" max="2812" width="13.875" style="95" customWidth="1"/>
    <col min="2813" max="2813" width="14.375" style="95" customWidth="1"/>
    <col min="2814" max="2814" width="12.75" style="95" customWidth="1"/>
    <col min="2815" max="2815" width="13.875" style="95" customWidth="1"/>
    <col min="2816" max="2816" width="14.375" style="95" customWidth="1"/>
    <col min="2817" max="2817" width="12.75" style="95" customWidth="1"/>
    <col min="2818" max="2820" width="7.375" style="95" customWidth="1"/>
    <col min="2821" max="2821" width="10.75" style="95" customWidth="1"/>
    <col min="2822" max="3054" width="9.125" style="95"/>
    <col min="3055" max="3055" width="6.625" style="95" customWidth="1"/>
    <col min="3056" max="3056" width="11.375" style="95" customWidth="1"/>
    <col min="3057" max="3057" width="6.875" style="95" customWidth="1"/>
    <col min="3058" max="3058" width="16.375" style="95" customWidth="1"/>
    <col min="3059" max="3059" width="14.125" style="95" customWidth="1"/>
    <col min="3060" max="3060" width="5.375" style="95" customWidth="1"/>
    <col min="3061" max="3061" width="44.875" style="95" customWidth="1"/>
    <col min="3062" max="3062" width="7.25" style="95" customWidth="1"/>
    <col min="3063" max="3063" width="6.375" style="95" customWidth="1"/>
    <col min="3064" max="3064" width="11.875" style="95" customWidth="1"/>
    <col min="3065" max="3065" width="14.625" style="95" customWidth="1"/>
    <col min="3066" max="3066" width="14.375" style="95" customWidth="1"/>
    <col min="3067" max="3067" width="12.75" style="95" customWidth="1"/>
    <col min="3068" max="3068" width="13.875" style="95" customWidth="1"/>
    <col min="3069" max="3069" width="14.375" style="95" customWidth="1"/>
    <col min="3070" max="3070" width="12.75" style="95" customWidth="1"/>
    <col min="3071" max="3071" width="13.875" style="95" customWidth="1"/>
    <col min="3072" max="3072" width="14.375" style="95" customWidth="1"/>
    <col min="3073" max="3073" width="12.75" style="95" customWidth="1"/>
    <col min="3074" max="3076" width="7.375" style="95" customWidth="1"/>
    <col min="3077" max="3077" width="10.75" style="95" customWidth="1"/>
    <col min="3078" max="3310" width="9.125" style="95"/>
    <col min="3311" max="3311" width="6.625" style="95" customWidth="1"/>
    <col min="3312" max="3312" width="11.375" style="95" customWidth="1"/>
    <col min="3313" max="3313" width="6.875" style="95" customWidth="1"/>
    <col min="3314" max="3314" width="16.375" style="95" customWidth="1"/>
    <col min="3315" max="3315" width="14.125" style="95" customWidth="1"/>
    <col min="3316" max="3316" width="5.375" style="95" customWidth="1"/>
    <col min="3317" max="3317" width="44.875" style="95" customWidth="1"/>
    <col min="3318" max="3318" width="7.25" style="95" customWidth="1"/>
    <col min="3319" max="3319" width="6.375" style="95" customWidth="1"/>
    <col min="3320" max="3320" width="11.875" style="95" customWidth="1"/>
    <col min="3321" max="3321" width="14.625" style="95" customWidth="1"/>
    <col min="3322" max="3322" width="14.375" style="95" customWidth="1"/>
    <col min="3323" max="3323" width="12.75" style="95" customWidth="1"/>
    <col min="3324" max="3324" width="13.875" style="95" customWidth="1"/>
    <col min="3325" max="3325" width="14.375" style="95" customWidth="1"/>
    <col min="3326" max="3326" width="12.75" style="95" customWidth="1"/>
    <col min="3327" max="3327" width="13.875" style="95" customWidth="1"/>
    <col min="3328" max="3328" width="14.375" style="95" customWidth="1"/>
    <col min="3329" max="3329" width="12.75" style="95" customWidth="1"/>
    <col min="3330" max="3332" width="7.375" style="95" customWidth="1"/>
    <col min="3333" max="3333" width="10.75" style="95" customWidth="1"/>
    <col min="3334" max="3566" width="9.125" style="95"/>
    <col min="3567" max="3567" width="6.625" style="95" customWidth="1"/>
    <col min="3568" max="3568" width="11.375" style="95" customWidth="1"/>
    <col min="3569" max="3569" width="6.875" style="95" customWidth="1"/>
    <col min="3570" max="3570" width="16.375" style="95" customWidth="1"/>
    <col min="3571" max="3571" width="14.125" style="95" customWidth="1"/>
    <col min="3572" max="3572" width="5.375" style="95" customWidth="1"/>
    <col min="3573" max="3573" width="44.875" style="95" customWidth="1"/>
    <col min="3574" max="3574" width="7.25" style="95" customWidth="1"/>
    <col min="3575" max="3575" width="6.375" style="95" customWidth="1"/>
    <col min="3576" max="3576" width="11.875" style="95" customWidth="1"/>
    <col min="3577" max="3577" width="14.625" style="95" customWidth="1"/>
    <col min="3578" max="3578" width="14.375" style="95" customWidth="1"/>
    <col min="3579" max="3579" width="12.75" style="95" customWidth="1"/>
    <col min="3580" max="3580" width="13.875" style="95" customWidth="1"/>
    <col min="3581" max="3581" width="14.375" style="95" customWidth="1"/>
    <col min="3582" max="3582" width="12.75" style="95" customWidth="1"/>
    <col min="3583" max="3583" width="13.875" style="95" customWidth="1"/>
    <col min="3584" max="3584" width="14.375" style="95" customWidth="1"/>
    <col min="3585" max="3585" width="12.75" style="95" customWidth="1"/>
    <col min="3586" max="3588" width="7.375" style="95" customWidth="1"/>
    <col min="3589" max="3589" width="10.75" style="95" customWidth="1"/>
    <col min="3590" max="3822" width="9.125" style="95"/>
    <col min="3823" max="3823" width="6.625" style="95" customWidth="1"/>
    <col min="3824" max="3824" width="11.375" style="95" customWidth="1"/>
    <col min="3825" max="3825" width="6.875" style="95" customWidth="1"/>
    <col min="3826" max="3826" width="16.375" style="95" customWidth="1"/>
    <col min="3827" max="3827" width="14.125" style="95" customWidth="1"/>
    <col min="3828" max="3828" width="5.375" style="95" customWidth="1"/>
    <col min="3829" max="3829" width="44.875" style="95" customWidth="1"/>
    <col min="3830" max="3830" width="7.25" style="95" customWidth="1"/>
    <col min="3831" max="3831" width="6.375" style="95" customWidth="1"/>
    <col min="3832" max="3832" width="11.875" style="95" customWidth="1"/>
    <col min="3833" max="3833" width="14.625" style="95" customWidth="1"/>
    <col min="3834" max="3834" width="14.375" style="95" customWidth="1"/>
    <col min="3835" max="3835" width="12.75" style="95" customWidth="1"/>
    <col min="3836" max="3836" width="13.875" style="95" customWidth="1"/>
    <col min="3837" max="3837" width="14.375" style="95" customWidth="1"/>
    <col min="3838" max="3838" width="12.75" style="95" customWidth="1"/>
    <col min="3839" max="3839" width="13.875" style="95" customWidth="1"/>
    <col min="3840" max="3840" width="14.375" style="95" customWidth="1"/>
    <col min="3841" max="3841" width="12.75" style="95" customWidth="1"/>
    <col min="3842" max="3844" width="7.375" style="95" customWidth="1"/>
    <col min="3845" max="3845" width="10.75" style="95" customWidth="1"/>
    <col min="3846" max="4078" width="9.125" style="95"/>
    <col min="4079" max="4079" width="6.625" style="95" customWidth="1"/>
    <col min="4080" max="4080" width="11.375" style="95" customWidth="1"/>
    <col min="4081" max="4081" width="6.875" style="95" customWidth="1"/>
    <col min="4082" max="4082" width="16.375" style="95" customWidth="1"/>
    <col min="4083" max="4083" width="14.125" style="95" customWidth="1"/>
    <col min="4084" max="4084" width="5.375" style="95" customWidth="1"/>
    <col min="4085" max="4085" width="44.875" style="95" customWidth="1"/>
    <col min="4086" max="4086" width="7.25" style="95" customWidth="1"/>
    <col min="4087" max="4087" width="6.375" style="95" customWidth="1"/>
    <col min="4088" max="4088" width="11.875" style="95" customWidth="1"/>
    <col min="4089" max="4089" width="14.625" style="95" customWidth="1"/>
    <col min="4090" max="4090" width="14.375" style="95" customWidth="1"/>
    <col min="4091" max="4091" width="12.75" style="95" customWidth="1"/>
    <col min="4092" max="4092" width="13.875" style="95" customWidth="1"/>
    <col min="4093" max="4093" width="14.375" style="95" customWidth="1"/>
    <col min="4094" max="4094" width="12.75" style="95" customWidth="1"/>
    <col min="4095" max="4095" width="13.875" style="95" customWidth="1"/>
    <col min="4096" max="4096" width="14.375" style="95" customWidth="1"/>
    <col min="4097" max="4097" width="12.75" style="95" customWidth="1"/>
    <col min="4098" max="4100" width="7.375" style="95" customWidth="1"/>
    <col min="4101" max="4101" width="10.75" style="95" customWidth="1"/>
    <col min="4102" max="4334" width="9.125" style="95"/>
    <col min="4335" max="4335" width="6.625" style="95" customWidth="1"/>
    <col min="4336" max="4336" width="11.375" style="95" customWidth="1"/>
    <col min="4337" max="4337" width="6.875" style="95" customWidth="1"/>
    <col min="4338" max="4338" width="16.375" style="95" customWidth="1"/>
    <col min="4339" max="4339" width="14.125" style="95" customWidth="1"/>
    <col min="4340" max="4340" width="5.375" style="95" customWidth="1"/>
    <col min="4341" max="4341" width="44.875" style="95" customWidth="1"/>
    <col min="4342" max="4342" width="7.25" style="95" customWidth="1"/>
    <col min="4343" max="4343" width="6.375" style="95" customWidth="1"/>
    <col min="4344" max="4344" width="11.875" style="95" customWidth="1"/>
    <col min="4345" max="4345" width="14.625" style="95" customWidth="1"/>
    <col min="4346" max="4346" width="14.375" style="95" customWidth="1"/>
    <col min="4347" max="4347" width="12.75" style="95" customWidth="1"/>
    <col min="4348" max="4348" width="13.875" style="95" customWidth="1"/>
    <col min="4349" max="4349" width="14.375" style="95" customWidth="1"/>
    <col min="4350" max="4350" width="12.75" style="95" customWidth="1"/>
    <col min="4351" max="4351" width="13.875" style="95" customWidth="1"/>
    <col min="4352" max="4352" width="14.375" style="95" customWidth="1"/>
    <col min="4353" max="4353" width="12.75" style="95" customWidth="1"/>
    <col min="4354" max="4356" width="7.375" style="95" customWidth="1"/>
    <col min="4357" max="4357" width="10.75" style="95" customWidth="1"/>
    <col min="4358" max="4590" width="9.125" style="95"/>
    <col min="4591" max="4591" width="6.625" style="95" customWidth="1"/>
    <col min="4592" max="4592" width="11.375" style="95" customWidth="1"/>
    <col min="4593" max="4593" width="6.875" style="95" customWidth="1"/>
    <col min="4594" max="4594" width="16.375" style="95" customWidth="1"/>
    <col min="4595" max="4595" width="14.125" style="95" customWidth="1"/>
    <col min="4596" max="4596" width="5.375" style="95" customWidth="1"/>
    <col min="4597" max="4597" width="44.875" style="95" customWidth="1"/>
    <col min="4598" max="4598" width="7.25" style="95" customWidth="1"/>
    <col min="4599" max="4599" width="6.375" style="95" customWidth="1"/>
    <col min="4600" max="4600" width="11.875" style="95" customWidth="1"/>
    <col min="4601" max="4601" width="14.625" style="95" customWidth="1"/>
    <col min="4602" max="4602" width="14.375" style="95" customWidth="1"/>
    <col min="4603" max="4603" width="12.75" style="95" customWidth="1"/>
    <col min="4604" max="4604" width="13.875" style="95" customWidth="1"/>
    <col min="4605" max="4605" width="14.375" style="95" customWidth="1"/>
    <col min="4606" max="4606" width="12.75" style="95" customWidth="1"/>
    <col min="4607" max="4607" width="13.875" style="95" customWidth="1"/>
    <col min="4608" max="4608" width="14.375" style="95" customWidth="1"/>
    <col min="4609" max="4609" width="12.75" style="95" customWidth="1"/>
    <col min="4610" max="4612" width="7.375" style="95" customWidth="1"/>
    <col min="4613" max="4613" width="10.75" style="95" customWidth="1"/>
    <col min="4614" max="4846" width="9.125" style="95"/>
    <col min="4847" max="4847" width="6.625" style="95" customWidth="1"/>
    <col min="4848" max="4848" width="11.375" style="95" customWidth="1"/>
    <col min="4849" max="4849" width="6.875" style="95" customWidth="1"/>
    <col min="4850" max="4850" width="16.375" style="95" customWidth="1"/>
    <col min="4851" max="4851" width="14.125" style="95" customWidth="1"/>
    <col min="4852" max="4852" width="5.375" style="95" customWidth="1"/>
    <col min="4853" max="4853" width="44.875" style="95" customWidth="1"/>
    <col min="4854" max="4854" width="7.25" style="95" customWidth="1"/>
    <col min="4855" max="4855" width="6.375" style="95" customWidth="1"/>
    <col min="4856" max="4856" width="11.875" style="95" customWidth="1"/>
    <col min="4857" max="4857" width="14.625" style="95" customWidth="1"/>
    <col min="4858" max="4858" width="14.375" style="95" customWidth="1"/>
    <col min="4859" max="4859" width="12.75" style="95" customWidth="1"/>
    <col min="4860" max="4860" width="13.875" style="95" customWidth="1"/>
    <col min="4861" max="4861" width="14.375" style="95" customWidth="1"/>
    <col min="4862" max="4862" width="12.75" style="95" customWidth="1"/>
    <col min="4863" max="4863" width="13.875" style="95" customWidth="1"/>
    <col min="4864" max="4864" width="14.375" style="95" customWidth="1"/>
    <col min="4865" max="4865" width="12.75" style="95" customWidth="1"/>
    <col min="4866" max="4868" width="7.375" style="95" customWidth="1"/>
    <col min="4869" max="4869" width="10.75" style="95" customWidth="1"/>
    <col min="4870" max="5102" width="9.125" style="95"/>
    <col min="5103" max="5103" width="6.625" style="95" customWidth="1"/>
    <col min="5104" max="5104" width="11.375" style="95" customWidth="1"/>
    <col min="5105" max="5105" width="6.875" style="95" customWidth="1"/>
    <col min="5106" max="5106" width="16.375" style="95" customWidth="1"/>
    <col min="5107" max="5107" width="14.125" style="95" customWidth="1"/>
    <col min="5108" max="5108" width="5.375" style="95" customWidth="1"/>
    <col min="5109" max="5109" width="44.875" style="95" customWidth="1"/>
    <col min="5110" max="5110" width="7.25" style="95" customWidth="1"/>
    <col min="5111" max="5111" width="6.375" style="95" customWidth="1"/>
    <col min="5112" max="5112" width="11.875" style="95" customWidth="1"/>
    <col min="5113" max="5113" width="14.625" style="95" customWidth="1"/>
    <col min="5114" max="5114" width="14.375" style="95" customWidth="1"/>
    <col min="5115" max="5115" width="12.75" style="95" customWidth="1"/>
    <col min="5116" max="5116" width="13.875" style="95" customWidth="1"/>
    <col min="5117" max="5117" width="14.375" style="95" customWidth="1"/>
    <col min="5118" max="5118" width="12.75" style="95" customWidth="1"/>
    <col min="5119" max="5119" width="13.875" style="95" customWidth="1"/>
    <col min="5120" max="5120" width="14.375" style="95" customWidth="1"/>
    <col min="5121" max="5121" width="12.75" style="95" customWidth="1"/>
    <col min="5122" max="5124" width="7.375" style="95" customWidth="1"/>
    <col min="5125" max="5125" width="10.75" style="95" customWidth="1"/>
    <col min="5126" max="5358" width="9.125" style="95"/>
    <col min="5359" max="5359" width="6.625" style="95" customWidth="1"/>
    <col min="5360" max="5360" width="11.375" style="95" customWidth="1"/>
    <col min="5361" max="5361" width="6.875" style="95" customWidth="1"/>
    <col min="5362" max="5362" width="16.375" style="95" customWidth="1"/>
    <col min="5363" max="5363" width="14.125" style="95" customWidth="1"/>
    <col min="5364" max="5364" width="5.375" style="95" customWidth="1"/>
    <col min="5365" max="5365" width="44.875" style="95" customWidth="1"/>
    <col min="5366" max="5366" width="7.25" style="95" customWidth="1"/>
    <col min="5367" max="5367" width="6.375" style="95" customWidth="1"/>
    <col min="5368" max="5368" width="11.875" style="95" customWidth="1"/>
    <col min="5369" max="5369" width="14.625" style="95" customWidth="1"/>
    <col min="5370" max="5370" width="14.375" style="95" customWidth="1"/>
    <col min="5371" max="5371" width="12.75" style="95" customWidth="1"/>
    <col min="5372" max="5372" width="13.875" style="95" customWidth="1"/>
    <col min="5373" max="5373" width="14.375" style="95" customWidth="1"/>
    <col min="5374" max="5374" width="12.75" style="95" customWidth="1"/>
    <col min="5375" max="5375" width="13.875" style="95" customWidth="1"/>
    <col min="5376" max="5376" width="14.375" style="95" customWidth="1"/>
    <col min="5377" max="5377" width="12.75" style="95" customWidth="1"/>
    <col min="5378" max="5380" width="7.375" style="95" customWidth="1"/>
    <col min="5381" max="5381" width="10.75" style="95" customWidth="1"/>
    <col min="5382" max="5614" width="9.125" style="95"/>
    <col min="5615" max="5615" width="6.625" style="95" customWidth="1"/>
    <col min="5616" max="5616" width="11.375" style="95" customWidth="1"/>
    <col min="5617" max="5617" width="6.875" style="95" customWidth="1"/>
    <col min="5618" max="5618" width="16.375" style="95" customWidth="1"/>
    <col min="5619" max="5619" width="14.125" style="95" customWidth="1"/>
    <col min="5620" max="5620" width="5.375" style="95" customWidth="1"/>
    <col min="5621" max="5621" width="44.875" style="95" customWidth="1"/>
    <col min="5622" max="5622" width="7.25" style="95" customWidth="1"/>
    <col min="5623" max="5623" width="6.375" style="95" customWidth="1"/>
    <col min="5624" max="5624" width="11.875" style="95" customWidth="1"/>
    <col min="5625" max="5625" width="14.625" style="95" customWidth="1"/>
    <col min="5626" max="5626" width="14.375" style="95" customWidth="1"/>
    <col min="5627" max="5627" width="12.75" style="95" customWidth="1"/>
    <col min="5628" max="5628" width="13.875" style="95" customWidth="1"/>
    <col min="5629" max="5629" width="14.375" style="95" customWidth="1"/>
    <col min="5630" max="5630" width="12.75" style="95" customWidth="1"/>
    <col min="5631" max="5631" width="13.875" style="95" customWidth="1"/>
    <col min="5632" max="5632" width="14.375" style="95" customWidth="1"/>
    <col min="5633" max="5633" width="12.75" style="95" customWidth="1"/>
    <col min="5634" max="5636" width="7.375" style="95" customWidth="1"/>
    <col min="5637" max="5637" width="10.75" style="95" customWidth="1"/>
    <col min="5638" max="5870" width="9.125" style="95"/>
    <col min="5871" max="5871" width="6.625" style="95" customWidth="1"/>
    <col min="5872" max="5872" width="11.375" style="95" customWidth="1"/>
    <col min="5873" max="5873" width="6.875" style="95" customWidth="1"/>
    <col min="5874" max="5874" width="16.375" style="95" customWidth="1"/>
    <col min="5875" max="5875" width="14.125" style="95" customWidth="1"/>
    <col min="5876" max="5876" width="5.375" style="95" customWidth="1"/>
    <col min="5877" max="5877" width="44.875" style="95" customWidth="1"/>
    <col min="5878" max="5878" width="7.25" style="95" customWidth="1"/>
    <col min="5879" max="5879" width="6.375" style="95" customWidth="1"/>
    <col min="5880" max="5880" width="11.875" style="95" customWidth="1"/>
    <col min="5881" max="5881" width="14.625" style="95" customWidth="1"/>
    <col min="5882" max="5882" width="14.375" style="95" customWidth="1"/>
    <col min="5883" max="5883" width="12.75" style="95" customWidth="1"/>
    <col min="5884" max="5884" width="13.875" style="95" customWidth="1"/>
    <col min="5885" max="5885" width="14.375" style="95" customWidth="1"/>
    <col min="5886" max="5886" width="12.75" style="95" customWidth="1"/>
    <col min="5887" max="5887" width="13.875" style="95" customWidth="1"/>
    <col min="5888" max="5888" width="14.375" style="95" customWidth="1"/>
    <col min="5889" max="5889" width="12.75" style="95" customWidth="1"/>
    <col min="5890" max="5892" width="7.375" style="95" customWidth="1"/>
    <col min="5893" max="5893" width="10.75" style="95" customWidth="1"/>
    <col min="5894" max="6126" width="9.125" style="95"/>
    <col min="6127" max="6127" width="6.625" style="95" customWidth="1"/>
    <col min="6128" max="6128" width="11.375" style="95" customWidth="1"/>
    <col min="6129" max="6129" width="6.875" style="95" customWidth="1"/>
    <col min="6130" max="6130" width="16.375" style="95" customWidth="1"/>
    <col min="6131" max="6131" width="14.125" style="95" customWidth="1"/>
    <col min="6132" max="6132" width="5.375" style="95" customWidth="1"/>
    <col min="6133" max="6133" width="44.875" style="95" customWidth="1"/>
    <col min="6134" max="6134" width="7.25" style="95" customWidth="1"/>
    <col min="6135" max="6135" width="6.375" style="95" customWidth="1"/>
    <col min="6136" max="6136" width="11.875" style="95" customWidth="1"/>
    <col min="6137" max="6137" width="14.625" style="95" customWidth="1"/>
    <col min="6138" max="6138" width="14.375" style="95" customWidth="1"/>
    <col min="6139" max="6139" width="12.75" style="95" customWidth="1"/>
    <col min="6140" max="6140" width="13.875" style="95" customWidth="1"/>
    <col min="6141" max="6141" width="14.375" style="95" customWidth="1"/>
    <col min="6142" max="6142" width="12.75" style="95" customWidth="1"/>
    <col min="6143" max="6143" width="13.875" style="95" customWidth="1"/>
    <col min="6144" max="6144" width="14.375" style="95" customWidth="1"/>
    <col min="6145" max="6145" width="12.75" style="95" customWidth="1"/>
    <col min="6146" max="6148" width="7.375" style="95" customWidth="1"/>
    <col min="6149" max="6149" width="10.75" style="95" customWidth="1"/>
    <col min="6150" max="6382" width="9.125" style="95"/>
    <col min="6383" max="6383" width="6.625" style="95" customWidth="1"/>
    <col min="6384" max="6384" width="11.375" style="95" customWidth="1"/>
    <col min="6385" max="6385" width="6.875" style="95" customWidth="1"/>
    <col min="6386" max="6386" width="16.375" style="95" customWidth="1"/>
    <col min="6387" max="6387" width="14.125" style="95" customWidth="1"/>
    <col min="6388" max="6388" width="5.375" style="95" customWidth="1"/>
    <col min="6389" max="6389" width="44.875" style="95" customWidth="1"/>
    <col min="6390" max="6390" width="7.25" style="95" customWidth="1"/>
    <col min="6391" max="6391" width="6.375" style="95" customWidth="1"/>
    <col min="6392" max="6392" width="11.875" style="95" customWidth="1"/>
    <col min="6393" max="6393" width="14.625" style="95" customWidth="1"/>
    <col min="6394" max="6394" width="14.375" style="95" customWidth="1"/>
    <col min="6395" max="6395" width="12.75" style="95" customWidth="1"/>
    <col min="6396" max="6396" width="13.875" style="95" customWidth="1"/>
    <col min="6397" max="6397" width="14.375" style="95" customWidth="1"/>
    <col min="6398" max="6398" width="12.75" style="95" customWidth="1"/>
    <col min="6399" max="6399" width="13.875" style="95" customWidth="1"/>
    <col min="6400" max="6400" width="14.375" style="95" customWidth="1"/>
    <col min="6401" max="6401" width="12.75" style="95" customWidth="1"/>
    <col min="6402" max="6404" width="7.375" style="95" customWidth="1"/>
    <col min="6405" max="6405" width="10.75" style="95" customWidth="1"/>
    <col min="6406" max="6638" width="9.125" style="95"/>
    <col min="6639" max="6639" width="6.625" style="95" customWidth="1"/>
    <col min="6640" max="6640" width="11.375" style="95" customWidth="1"/>
    <col min="6641" max="6641" width="6.875" style="95" customWidth="1"/>
    <col min="6642" max="6642" width="16.375" style="95" customWidth="1"/>
    <col min="6643" max="6643" width="14.125" style="95" customWidth="1"/>
    <col min="6644" max="6644" width="5.375" style="95" customWidth="1"/>
    <col min="6645" max="6645" width="44.875" style="95" customWidth="1"/>
    <col min="6646" max="6646" width="7.25" style="95" customWidth="1"/>
    <col min="6647" max="6647" width="6.375" style="95" customWidth="1"/>
    <col min="6648" max="6648" width="11.875" style="95" customWidth="1"/>
    <col min="6649" max="6649" width="14.625" style="95" customWidth="1"/>
    <col min="6650" max="6650" width="14.375" style="95" customWidth="1"/>
    <col min="6651" max="6651" width="12.75" style="95" customWidth="1"/>
    <col min="6652" max="6652" width="13.875" style="95" customWidth="1"/>
    <col min="6653" max="6653" width="14.375" style="95" customWidth="1"/>
    <col min="6654" max="6654" width="12.75" style="95" customWidth="1"/>
    <col min="6655" max="6655" width="13.875" style="95" customWidth="1"/>
    <col min="6656" max="6656" width="14.375" style="95" customWidth="1"/>
    <col min="6657" max="6657" width="12.75" style="95" customWidth="1"/>
    <col min="6658" max="6660" width="7.375" style="95" customWidth="1"/>
    <col min="6661" max="6661" width="10.75" style="95" customWidth="1"/>
    <col min="6662" max="6894" width="9.125" style="95"/>
    <col min="6895" max="6895" width="6.625" style="95" customWidth="1"/>
    <col min="6896" max="6896" width="11.375" style="95" customWidth="1"/>
    <col min="6897" max="6897" width="6.875" style="95" customWidth="1"/>
    <col min="6898" max="6898" width="16.375" style="95" customWidth="1"/>
    <col min="6899" max="6899" width="14.125" style="95" customWidth="1"/>
    <col min="6900" max="6900" width="5.375" style="95" customWidth="1"/>
    <col min="6901" max="6901" width="44.875" style="95" customWidth="1"/>
    <col min="6902" max="6902" width="7.25" style="95" customWidth="1"/>
    <col min="6903" max="6903" width="6.375" style="95" customWidth="1"/>
    <col min="6904" max="6904" width="11.875" style="95" customWidth="1"/>
    <col min="6905" max="6905" width="14.625" style="95" customWidth="1"/>
    <col min="6906" max="6906" width="14.375" style="95" customWidth="1"/>
    <col min="6907" max="6907" width="12.75" style="95" customWidth="1"/>
    <col min="6908" max="6908" width="13.875" style="95" customWidth="1"/>
    <col min="6909" max="6909" width="14.375" style="95" customWidth="1"/>
    <col min="6910" max="6910" width="12.75" style="95" customWidth="1"/>
    <col min="6911" max="6911" width="13.875" style="95" customWidth="1"/>
    <col min="6912" max="6912" width="14.375" style="95" customWidth="1"/>
    <col min="6913" max="6913" width="12.75" style="95" customWidth="1"/>
    <col min="6914" max="6916" width="7.375" style="95" customWidth="1"/>
    <col min="6917" max="6917" width="10.75" style="95" customWidth="1"/>
    <col min="6918" max="7150" width="9.125" style="95"/>
    <col min="7151" max="7151" width="6.625" style="95" customWidth="1"/>
    <col min="7152" max="7152" width="11.375" style="95" customWidth="1"/>
    <col min="7153" max="7153" width="6.875" style="95" customWidth="1"/>
    <col min="7154" max="7154" width="16.375" style="95" customWidth="1"/>
    <col min="7155" max="7155" width="14.125" style="95" customWidth="1"/>
    <col min="7156" max="7156" width="5.375" style="95" customWidth="1"/>
    <col min="7157" max="7157" width="44.875" style="95" customWidth="1"/>
    <col min="7158" max="7158" width="7.25" style="95" customWidth="1"/>
    <col min="7159" max="7159" width="6.375" style="95" customWidth="1"/>
    <col min="7160" max="7160" width="11.875" style="95" customWidth="1"/>
    <col min="7161" max="7161" width="14.625" style="95" customWidth="1"/>
    <col min="7162" max="7162" width="14.375" style="95" customWidth="1"/>
    <col min="7163" max="7163" width="12.75" style="95" customWidth="1"/>
    <col min="7164" max="7164" width="13.875" style="95" customWidth="1"/>
    <col min="7165" max="7165" width="14.375" style="95" customWidth="1"/>
    <col min="7166" max="7166" width="12.75" style="95" customWidth="1"/>
    <col min="7167" max="7167" width="13.875" style="95" customWidth="1"/>
    <col min="7168" max="7168" width="14.375" style="95" customWidth="1"/>
    <col min="7169" max="7169" width="12.75" style="95" customWidth="1"/>
    <col min="7170" max="7172" width="7.375" style="95" customWidth="1"/>
    <col min="7173" max="7173" width="10.75" style="95" customWidth="1"/>
    <col min="7174" max="7406" width="9.125" style="95"/>
    <col min="7407" max="7407" width="6.625" style="95" customWidth="1"/>
    <col min="7408" max="7408" width="11.375" style="95" customWidth="1"/>
    <col min="7409" max="7409" width="6.875" style="95" customWidth="1"/>
    <col min="7410" max="7410" width="16.375" style="95" customWidth="1"/>
    <col min="7411" max="7411" width="14.125" style="95" customWidth="1"/>
    <col min="7412" max="7412" width="5.375" style="95" customWidth="1"/>
    <col min="7413" max="7413" width="44.875" style="95" customWidth="1"/>
    <col min="7414" max="7414" width="7.25" style="95" customWidth="1"/>
    <col min="7415" max="7415" width="6.375" style="95" customWidth="1"/>
    <col min="7416" max="7416" width="11.875" style="95" customWidth="1"/>
    <col min="7417" max="7417" width="14.625" style="95" customWidth="1"/>
    <col min="7418" max="7418" width="14.375" style="95" customWidth="1"/>
    <col min="7419" max="7419" width="12.75" style="95" customWidth="1"/>
    <col min="7420" max="7420" width="13.875" style="95" customWidth="1"/>
    <col min="7421" max="7421" width="14.375" style="95" customWidth="1"/>
    <col min="7422" max="7422" width="12.75" style="95" customWidth="1"/>
    <col min="7423" max="7423" width="13.875" style="95" customWidth="1"/>
    <col min="7424" max="7424" width="14.375" style="95" customWidth="1"/>
    <col min="7425" max="7425" width="12.75" style="95" customWidth="1"/>
    <col min="7426" max="7428" width="7.375" style="95" customWidth="1"/>
    <col min="7429" max="7429" width="10.75" style="95" customWidth="1"/>
    <col min="7430" max="7662" width="9.125" style="95"/>
    <col min="7663" max="7663" width="6.625" style="95" customWidth="1"/>
    <col min="7664" max="7664" width="11.375" style="95" customWidth="1"/>
    <col min="7665" max="7665" width="6.875" style="95" customWidth="1"/>
    <col min="7666" max="7666" width="16.375" style="95" customWidth="1"/>
    <col min="7667" max="7667" width="14.125" style="95" customWidth="1"/>
    <col min="7668" max="7668" width="5.375" style="95" customWidth="1"/>
    <col min="7669" max="7669" width="44.875" style="95" customWidth="1"/>
    <col min="7670" max="7670" width="7.25" style="95" customWidth="1"/>
    <col min="7671" max="7671" width="6.375" style="95" customWidth="1"/>
    <col min="7672" max="7672" width="11.875" style="95" customWidth="1"/>
    <col min="7673" max="7673" width="14.625" style="95" customWidth="1"/>
    <col min="7674" max="7674" width="14.375" style="95" customWidth="1"/>
    <col min="7675" max="7675" width="12.75" style="95" customWidth="1"/>
    <col min="7676" max="7676" width="13.875" style="95" customWidth="1"/>
    <col min="7677" max="7677" width="14.375" style="95" customWidth="1"/>
    <col min="7678" max="7678" width="12.75" style="95" customWidth="1"/>
    <col min="7679" max="7679" width="13.875" style="95" customWidth="1"/>
    <col min="7680" max="7680" width="14.375" style="95" customWidth="1"/>
    <col min="7681" max="7681" width="12.75" style="95" customWidth="1"/>
    <col min="7682" max="7684" width="7.375" style="95" customWidth="1"/>
    <col min="7685" max="7685" width="10.75" style="95" customWidth="1"/>
    <col min="7686" max="7918" width="9.125" style="95"/>
    <col min="7919" max="7919" width="6.625" style="95" customWidth="1"/>
    <col min="7920" max="7920" width="11.375" style="95" customWidth="1"/>
    <col min="7921" max="7921" width="6.875" style="95" customWidth="1"/>
    <col min="7922" max="7922" width="16.375" style="95" customWidth="1"/>
    <col min="7923" max="7923" width="14.125" style="95" customWidth="1"/>
    <col min="7924" max="7924" width="5.375" style="95" customWidth="1"/>
    <col min="7925" max="7925" width="44.875" style="95" customWidth="1"/>
    <col min="7926" max="7926" width="7.25" style="95" customWidth="1"/>
    <col min="7927" max="7927" width="6.375" style="95" customWidth="1"/>
    <col min="7928" max="7928" width="11.875" style="95" customWidth="1"/>
    <col min="7929" max="7929" width="14.625" style="95" customWidth="1"/>
    <col min="7930" max="7930" width="14.375" style="95" customWidth="1"/>
    <col min="7931" max="7931" width="12.75" style="95" customWidth="1"/>
    <col min="7932" max="7932" width="13.875" style="95" customWidth="1"/>
    <col min="7933" max="7933" width="14.375" style="95" customWidth="1"/>
    <col min="7934" max="7934" width="12.75" style="95" customWidth="1"/>
    <col min="7935" max="7935" width="13.875" style="95" customWidth="1"/>
    <col min="7936" max="7936" width="14.375" style="95" customWidth="1"/>
    <col min="7937" max="7937" width="12.75" style="95" customWidth="1"/>
    <col min="7938" max="7940" width="7.375" style="95" customWidth="1"/>
    <col min="7941" max="7941" width="10.75" style="95" customWidth="1"/>
    <col min="7942" max="8174" width="9.125" style="95"/>
    <col min="8175" max="8175" width="6.625" style="95" customWidth="1"/>
    <col min="8176" max="8176" width="11.375" style="95" customWidth="1"/>
    <col min="8177" max="8177" width="6.875" style="95" customWidth="1"/>
    <col min="8178" max="8178" width="16.375" style="95" customWidth="1"/>
    <col min="8179" max="8179" width="14.125" style="95" customWidth="1"/>
    <col min="8180" max="8180" width="5.375" style="95" customWidth="1"/>
    <col min="8181" max="8181" width="44.875" style="95" customWidth="1"/>
    <col min="8182" max="8182" width="7.25" style="95" customWidth="1"/>
    <col min="8183" max="8183" width="6.375" style="95" customWidth="1"/>
    <col min="8184" max="8184" width="11.875" style="95" customWidth="1"/>
    <col min="8185" max="8185" width="14.625" style="95" customWidth="1"/>
    <col min="8186" max="8186" width="14.375" style="95" customWidth="1"/>
    <col min="8187" max="8187" width="12.75" style="95" customWidth="1"/>
    <col min="8188" max="8188" width="13.875" style="95" customWidth="1"/>
    <col min="8189" max="8189" width="14.375" style="95" customWidth="1"/>
    <col min="8190" max="8190" width="12.75" style="95" customWidth="1"/>
    <col min="8191" max="8191" width="13.875" style="95" customWidth="1"/>
    <col min="8192" max="8192" width="14.375" style="95" customWidth="1"/>
    <col min="8193" max="8193" width="12.75" style="95" customWidth="1"/>
    <col min="8194" max="8196" width="7.375" style="95" customWidth="1"/>
    <col min="8197" max="8197" width="10.75" style="95" customWidth="1"/>
    <col min="8198" max="8430" width="9.125" style="95"/>
    <col min="8431" max="8431" width="6.625" style="95" customWidth="1"/>
    <col min="8432" max="8432" width="11.375" style="95" customWidth="1"/>
    <col min="8433" max="8433" width="6.875" style="95" customWidth="1"/>
    <col min="8434" max="8434" width="16.375" style="95" customWidth="1"/>
    <col min="8435" max="8435" width="14.125" style="95" customWidth="1"/>
    <col min="8436" max="8436" width="5.375" style="95" customWidth="1"/>
    <col min="8437" max="8437" width="44.875" style="95" customWidth="1"/>
    <col min="8438" max="8438" width="7.25" style="95" customWidth="1"/>
    <col min="8439" max="8439" width="6.375" style="95" customWidth="1"/>
    <col min="8440" max="8440" width="11.875" style="95" customWidth="1"/>
    <col min="8441" max="8441" width="14.625" style="95" customWidth="1"/>
    <col min="8442" max="8442" width="14.375" style="95" customWidth="1"/>
    <col min="8443" max="8443" width="12.75" style="95" customWidth="1"/>
    <col min="8444" max="8444" width="13.875" style="95" customWidth="1"/>
    <col min="8445" max="8445" width="14.375" style="95" customWidth="1"/>
    <col min="8446" max="8446" width="12.75" style="95" customWidth="1"/>
    <col min="8447" max="8447" width="13.875" style="95" customWidth="1"/>
    <col min="8448" max="8448" width="14.375" style="95" customWidth="1"/>
    <col min="8449" max="8449" width="12.75" style="95" customWidth="1"/>
    <col min="8450" max="8452" width="7.375" style="95" customWidth="1"/>
    <col min="8453" max="8453" width="10.75" style="95" customWidth="1"/>
    <col min="8454" max="8686" width="9.125" style="95"/>
    <col min="8687" max="8687" width="6.625" style="95" customWidth="1"/>
    <col min="8688" max="8688" width="11.375" style="95" customWidth="1"/>
    <col min="8689" max="8689" width="6.875" style="95" customWidth="1"/>
    <col min="8690" max="8690" width="16.375" style="95" customWidth="1"/>
    <col min="8691" max="8691" width="14.125" style="95" customWidth="1"/>
    <col min="8692" max="8692" width="5.375" style="95" customWidth="1"/>
    <col min="8693" max="8693" width="44.875" style="95" customWidth="1"/>
    <col min="8694" max="8694" width="7.25" style="95" customWidth="1"/>
    <col min="8695" max="8695" width="6.375" style="95" customWidth="1"/>
    <col min="8696" max="8696" width="11.875" style="95" customWidth="1"/>
    <col min="8697" max="8697" width="14.625" style="95" customWidth="1"/>
    <col min="8698" max="8698" width="14.375" style="95" customWidth="1"/>
    <col min="8699" max="8699" width="12.75" style="95" customWidth="1"/>
    <col min="8700" max="8700" width="13.875" style="95" customWidth="1"/>
    <col min="8701" max="8701" width="14.375" style="95" customWidth="1"/>
    <col min="8702" max="8702" width="12.75" style="95" customWidth="1"/>
    <col min="8703" max="8703" width="13.875" style="95" customWidth="1"/>
    <col min="8704" max="8704" width="14.375" style="95" customWidth="1"/>
    <col min="8705" max="8705" width="12.75" style="95" customWidth="1"/>
    <col min="8706" max="8708" width="7.375" style="95" customWidth="1"/>
    <col min="8709" max="8709" width="10.75" style="95" customWidth="1"/>
    <col min="8710" max="8942" width="9.125" style="95"/>
    <col min="8943" max="8943" width="6.625" style="95" customWidth="1"/>
    <col min="8944" max="8944" width="11.375" style="95" customWidth="1"/>
    <col min="8945" max="8945" width="6.875" style="95" customWidth="1"/>
    <col min="8946" max="8946" width="16.375" style="95" customWidth="1"/>
    <col min="8947" max="8947" width="14.125" style="95" customWidth="1"/>
    <col min="8948" max="8948" width="5.375" style="95" customWidth="1"/>
    <col min="8949" max="8949" width="44.875" style="95" customWidth="1"/>
    <col min="8950" max="8950" width="7.25" style="95" customWidth="1"/>
    <col min="8951" max="8951" width="6.375" style="95" customWidth="1"/>
    <col min="8952" max="8952" width="11.875" style="95" customWidth="1"/>
    <col min="8953" max="8953" width="14.625" style="95" customWidth="1"/>
    <col min="8954" max="8954" width="14.375" style="95" customWidth="1"/>
    <col min="8955" max="8955" width="12.75" style="95" customWidth="1"/>
    <col min="8956" max="8956" width="13.875" style="95" customWidth="1"/>
    <col min="8957" max="8957" width="14.375" style="95" customWidth="1"/>
    <col min="8958" max="8958" width="12.75" style="95" customWidth="1"/>
    <col min="8959" max="8959" width="13.875" style="95" customWidth="1"/>
    <col min="8960" max="8960" width="14.375" style="95" customWidth="1"/>
    <col min="8961" max="8961" width="12.75" style="95" customWidth="1"/>
    <col min="8962" max="8964" width="7.375" style="95" customWidth="1"/>
    <col min="8965" max="8965" width="10.75" style="95" customWidth="1"/>
    <col min="8966" max="9198" width="9.125" style="95"/>
    <col min="9199" max="9199" width="6.625" style="95" customWidth="1"/>
    <col min="9200" max="9200" width="11.375" style="95" customWidth="1"/>
    <col min="9201" max="9201" width="6.875" style="95" customWidth="1"/>
    <col min="9202" max="9202" width="16.375" style="95" customWidth="1"/>
    <col min="9203" max="9203" width="14.125" style="95" customWidth="1"/>
    <col min="9204" max="9204" width="5.375" style="95" customWidth="1"/>
    <col min="9205" max="9205" width="44.875" style="95" customWidth="1"/>
    <col min="9206" max="9206" width="7.25" style="95" customWidth="1"/>
    <col min="9207" max="9207" width="6.375" style="95" customWidth="1"/>
    <col min="9208" max="9208" width="11.875" style="95" customWidth="1"/>
    <col min="9209" max="9209" width="14.625" style="95" customWidth="1"/>
    <col min="9210" max="9210" width="14.375" style="95" customWidth="1"/>
    <col min="9211" max="9211" width="12.75" style="95" customWidth="1"/>
    <col min="9212" max="9212" width="13.875" style="95" customWidth="1"/>
    <col min="9213" max="9213" width="14.375" style="95" customWidth="1"/>
    <col min="9214" max="9214" width="12.75" style="95" customWidth="1"/>
    <col min="9215" max="9215" width="13.875" style="95" customWidth="1"/>
    <col min="9216" max="9216" width="14.375" style="95" customWidth="1"/>
    <col min="9217" max="9217" width="12.75" style="95" customWidth="1"/>
    <col min="9218" max="9220" width="7.375" style="95" customWidth="1"/>
    <col min="9221" max="9221" width="10.75" style="95" customWidth="1"/>
    <col min="9222" max="9454" width="9.125" style="95"/>
    <col min="9455" max="9455" width="6.625" style="95" customWidth="1"/>
    <col min="9456" max="9456" width="11.375" style="95" customWidth="1"/>
    <col min="9457" max="9457" width="6.875" style="95" customWidth="1"/>
    <col min="9458" max="9458" width="16.375" style="95" customWidth="1"/>
    <col min="9459" max="9459" width="14.125" style="95" customWidth="1"/>
    <col min="9460" max="9460" width="5.375" style="95" customWidth="1"/>
    <col min="9461" max="9461" width="44.875" style="95" customWidth="1"/>
    <col min="9462" max="9462" width="7.25" style="95" customWidth="1"/>
    <col min="9463" max="9463" width="6.375" style="95" customWidth="1"/>
    <col min="9464" max="9464" width="11.875" style="95" customWidth="1"/>
    <col min="9465" max="9465" width="14.625" style="95" customWidth="1"/>
    <col min="9466" max="9466" width="14.375" style="95" customWidth="1"/>
    <col min="9467" max="9467" width="12.75" style="95" customWidth="1"/>
    <col min="9468" max="9468" width="13.875" style="95" customWidth="1"/>
    <col min="9469" max="9469" width="14.375" style="95" customWidth="1"/>
    <col min="9470" max="9470" width="12.75" style="95" customWidth="1"/>
    <col min="9471" max="9471" width="13.875" style="95" customWidth="1"/>
    <col min="9472" max="9472" width="14.375" style="95" customWidth="1"/>
    <col min="9473" max="9473" width="12.75" style="95" customWidth="1"/>
    <col min="9474" max="9476" width="7.375" style="95" customWidth="1"/>
    <col min="9477" max="9477" width="10.75" style="95" customWidth="1"/>
    <col min="9478" max="9710" width="9.125" style="95"/>
    <col min="9711" max="9711" width="6.625" style="95" customWidth="1"/>
    <col min="9712" max="9712" width="11.375" style="95" customWidth="1"/>
    <col min="9713" max="9713" width="6.875" style="95" customWidth="1"/>
    <col min="9714" max="9714" width="16.375" style="95" customWidth="1"/>
    <col min="9715" max="9715" width="14.125" style="95" customWidth="1"/>
    <col min="9716" max="9716" width="5.375" style="95" customWidth="1"/>
    <col min="9717" max="9717" width="44.875" style="95" customWidth="1"/>
    <col min="9718" max="9718" width="7.25" style="95" customWidth="1"/>
    <col min="9719" max="9719" width="6.375" style="95" customWidth="1"/>
    <col min="9720" max="9720" width="11.875" style="95" customWidth="1"/>
    <col min="9721" max="9721" width="14.625" style="95" customWidth="1"/>
    <col min="9722" max="9722" width="14.375" style="95" customWidth="1"/>
    <col min="9723" max="9723" width="12.75" style="95" customWidth="1"/>
    <col min="9724" max="9724" width="13.875" style="95" customWidth="1"/>
    <col min="9725" max="9725" width="14.375" style="95" customWidth="1"/>
    <col min="9726" max="9726" width="12.75" style="95" customWidth="1"/>
    <col min="9727" max="9727" width="13.875" style="95" customWidth="1"/>
    <col min="9728" max="9728" width="14.375" style="95" customWidth="1"/>
    <col min="9729" max="9729" width="12.75" style="95" customWidth="1"/>
    <col min="9730" max="9732" width="7.375" style="95" customWidth="1"/>
    <col min="9733" max="9733" width="10.75" style="95" customWidth="1"/>
    <col min="9734" max="9966" width="9.125" style="95"/>
    <col min="9967" max="9967" width="6.625" style="95" customWidth="1"/>
    <col min="9968" max="9968" width="11.375" style="95" customWidth="1"/>
    <col min="9969" max="9969" width="6.875" style="95" customWidth="1"/>
    <col min="9970" max="9970" width="16.375" style="95" customWidth="1"/>
    <col min="9971" max="9971" width="14.125" style="95" customWidth="1"/>
    <col min="9972" max="9972" width="5.375" style="95" customWidth="1"/>
    <col min="9973" max="9973" width="44.875" style="95" customWidth="1"/>
    <col min="9974" max="9974" width="7.25" style="95" customWidth="1"/>
    <col min="9975" max="9975" width="6.375" style="95" customWidth="1"/>
    <col min="9976" max="9976" width="11.875" style="95" customWidth="1"/>
    <col min="9977" max="9977" width="14.625" style="95" customWidth="1"/>
    <col min="9978" max="9978" width="14.375" style="95" customWidth="1"/>
    <col min="9979" max="9979" width="12.75" style="95" customWidth="1"/>
    <col min="9980" max="9980" width="13.875" style="95" customWidth="1"/>
    <col min="9981" max="9981" width="14.375" style="95" customWidth="1"/>
    <col min="9982" max="9982" width="12.75" style="95" customWidth="1"/>
    <col min="9983" max="9983" width="13.875" style="95" customWidth="1"/>
    <col min="9984" max="9984" width="14.375" style="95" customWidth="1"/>
    <col min="9985" max="9985" width="12.75" style="95" customWidth="1"/>
    <col min="9986" max="9988" width="7.375" style="95" customWidth="1"/>
    <col min="9989" max="9989" width="10.75" style="95" customWidth="1"/>
    <col min="9990" max="10222" width="9.125" style="95"/>
    <col min="10223" max="10223" width="6.625" style="95" customWidth="1"/>
    <col min="10224" max="10224" width="11.375" style="95" customWidth="1"/>
    <col min="10225" max="10225" width="6.875" style="95" customWidth="1"/>
    <col min="10226" max="10226" width="16.375" style="95" customWidth="1"/>
    <col min="10227" max="10227" width="14.125" style="95" customWidth="1"/>
    <col min="10228" max="10228" width="5.375" style="95" customWidth="1"/>
    <col min="10229" max="10229" width="44.875" style="95" customWidth="1"/>
    <col min="10230" max="10230" width="7.25" style="95" customWidth="1"/>
    <col min="10231" max="10231" width="6.375" style="95" customWidth="1"/>
    <col min="10232" max="10232" width="11.875" style="95" customWidth="1"/>
    <col min="10233" max="10233" width="14.625" style="95" customWidth="1"/>
    <col min="10234" max="10234" width="14.375" style="95" customWidth="1"/>
    <col min="10235" max="10235" width="12.75" style="95" customWidth="1"/>
    <col min="10236" max="10236" width="13.875" style="95" customWidth="1"/>
    <col min="10237" max="10237" width="14.375" style="95" customWidth="1"/>
    <col min="10238" max="10238" width="12.75" style="95" customWidth="1"/>
    <col min="10239" max="10239" width="13.875" style="95" customWidth="1"/>
    <col min="10240" max="10240" width="14.375" style="95" customWidth="1"/>
    <col min="10241" max="10241" width="12.75" style="95" customWidth="1"/>
    <col min="10242" max="10244" width="7.375" style="95" customWidth="1"/>
    <col min="10245" max="10245" width="10.75" style="95" customWidth="1"/>
    <col min="10246" max="10478" width="9.125" style="95"/>
    <col min="10479" max="10479" width="6.625" style="95" customWidth="1"/>
    <col min="10480" max="10480" width="11.375" style="95" customWidth="1"/>
    <col min="10481" max="10481" width="6.875" style="95" customWidth="1"/>
    <col min="10482" max="10482" width="16.375" style="95" customWidth="1"/>
    <col min="10483" max="10483" width="14.125" style="95" customWidth="1"/>
    <col min="10484" max="10484" width="5.375" style="95" customWidth="1"/>
    <col min="10485" max="10485" width="44.875" style="95" customWidth="1"/>
    <col min="10486" max="10486" width="7.25" style="95" customWidth="1"/>
    <col min="10487" max="10487" width="6.375" style="95" customWidth="1"/>
    <col min="10488" max="10488" width="11.875" style="95" customWidth="1"/>
    <col min="10489" max="10489" width="14.625" style="95" customWidth="1"/>
    <col min="10490" max="10490" width="14.375" style="95" customWidth="1"/>
    <col min="10491" max="10491" width="12.75" style="95" customWidth="1"/>
    <col min="10492" max="10492" width="13.875" style="95" customWidth="1"/>
    <col min="10493" max="10493" width="14.375" style="95" customWidth="1"/>
    <col min="10494" max="10494" width="12.75" style="95" customWidth="1"/>
    <col min="10495" max="10495" width="13.875" style="95" customWidth="1"/>
    <col min="10496" max="10496" width="14.375" style="95" customWidth="1"/>
    <col min="10497" max="10497" width="12.75" style="95" customWidth="1"/>
    <col min="10498" max="10500" width="7.375" style="95" customWidth="1"/>
    <col min="10501" max="10501" width="10.75" style="95" customWidth="1"/>
    <col min="10502" max="10734" width="9.125" style="95"/>
    <col min="10735" max="10735" width="6.625" style="95" customWidth="1"/>
    <col min="10736" max="10736" width="11.375" style="95" customWidth="1"/>
    <col min="10737" max="10737" width="6.875" style="95" customWidth="1"/>
    <col min="10738" max="10738" width="16.375" style="95" customWidth="1"/>
    <col min="10739" max="10739" width="14.125" style="95" customWidth="1"/>
    <col min="10740" max="10740" width="5.375" style="95" customWidth="1"/>
    <col min="10741" max="10741" width="44.875" style="95" customWidth="1"/>
    <col min="10742" max="10742" width="7.25" style="95" customWidth="1"/>
    <col min="10743" max="10743" width="6.375" style="95" customWidth="1"/>
    <col min="10744" max="10744" width="11.875" style="95" customWidth="1"/>
    <col min="10745" max="10745" width="14.625" style="95" customWidth="1"/>
    <col min="10746" max="10746" width="14.375" style="95" customWidth="1"/>
    <col min="10747" max="10747" width="12.75" style="95" customWidth="1"/>
    <col min="10748" max="10748" width="13.875" style="95" customWidth="1"/>
    <col min="10749" max="10749" width="14.375" style="95" customWidth="1"/>
    <col min="10750" max="10750" width="12.75" style="95" customWidth="1"/>
    <col min="10751" max="10751" width="13.875" style="95" customWidth="1"/>
    <col min="10752" max="10752" width="14.375" style="95" customWidth="1"/>
    <col min="10753" max="10753" width="12.75" style="95" customWidth="1"/>
    <col min="10754" max="10756" width="7.375" style="95" customWidth="1"/>
    <col min="10757" max="10757" width="10.75" style="95" customWidth="1"/>
    <col min="10758" max="10990" width="9.125" style="95"/>
    <col min="10991" max="10991" width="6.625" style="95" customWidth="1"/>
    <col min="10992" max="10992" width="11.375" style="95" customWidth="1"/>
    <col min="10993" max="10993" width="6.875" style="95" customWidth="1"/>
    <col min="10994" max="10994" width="16.375" style="95" customWidth="1"/>
    <col min="10995" max="10995" width="14.125" style="95" customWidth="1"/>
    <col min="10996" max="10996" width="5.375" style="95" customWidth="1"/>
    <col min="10997" max="10997" width="44.875" style="95" customWidth="1"/>
    <col min="10998" max="10998" width="7.25" style="95" customWidth="1"/>
    <col min="10999" max="10999" width="6.375" style="95" customWidth="1"/>
    <col min="11000" max="11000" width="11.875" style="95" customWidth="1"/>
    <col min="11001" max="11001" width="14.625" style="95" customWidth="1"/>
    <col min="11002" max="11002" width="14.375" style="95" customWidth="1"/>
    <col min="11003" max="11003" width="12.75" style="95" customWidth="1"/>
    <col min="11004" max="11004" width="13.875" style="95" customWidth="1"/>
    <col min="11005" max="11005" width="14.375" style="95" customWidth="1"/>
    <col min="11006" max="11006" width="12.75" style="95" customWidth="1"/>
    <col min="11007" max="11007" width="13.875" style="95" customWidth="1"/>
    <col min="11008" max="11008" width="14.375" style="95" customWidth="1"/>
    <col min="11009" max="11009" width="12.75" style="95" customWidth="1"/>
    <col min="11010" max="11012" width="7.375" style="95" customWidth="1"/>
    <col min="11013" max="11013" width="10.75" style="95" customWidth="1"/>
    <col min="11014" max="11246" width="9.125" style="95"/>
    <col min="11247" max="11247" width="6.625" style="95" customWidth="1"/>
    <col min="11248" max="11248" width="11.375" style="95" customWidth="1"/>
    <col min="11249" max="11249" width="6.875" style="95" customWidth="1"/>
    <col min="11250" max="11250" width="16.375" style="95" customWidth="1"/>
    <col min="11251" max="11251" width="14.125" style="95" customWidth="1"/>
    <col min="11252" max="11252" width="5.375" style="95" customWidth="1"/>
    <col min="11253" max="11253" width="44.875" style="95" customWidth="1"/>
    <col min="11254" max="11254" width="7.25" style="95" customWidth="1"/>
    <col min="11255" max="11255" width="6.375" style="95" customWidth="1"/>
    <col min="11256" max="11256" width="11.875" style="95" customWidth="1"/>
    <col min="11257" max="11257" width="14.625" style="95" customWidth="1"/>
    <col min="11258" max="11258" width="14.375" style="95" customWidth="1"/>
    <col min="11259" max="11259" width="12.75" style="95" customWidth="1"/>
    <col min="11260" max="11260" width="13.875" style="95" customWidth="1"/>
    <col min="11261" max="11261" width="14.375" style="95" customWidth="1"/>
    <col min="11262" max="11262" width="12.75" style="95" customWidth="1"/>
    <col min="11263" max="11263" width="13.875" style="95" customWidth="1"/>
    <col min="11264" max="11264" width="14.375" style="95" customWidth="1"/>
    <col min="11265" max="11265" width="12.75" style="95" customWidth="1"/>
    <col min="11266" max="11268" width="7.375" style="95" customWidth="1"/>
    <col min="11269" max="11269" width="10.75" style="95" customWidth="1"/>
    <col min="11270" max="11502" width="9.125" style="95"/>
    <col min="11503" max="11503" width="6.625" style="95" customWidth="1"/>
    <col min="11504" max="11504" width="11.375" style="95" customWidth="1"/>
    <col min="11505" max="11505" width="6.875" style="95" customWidth="1"/>
    <col min="11506" max="11506" width="16.375" style="95" customWidth="1"/>
    <col min="11507" max="11507" width="14.125" style="95" customWidth="1"/>
    <col min="11508" max="11508" width="5.375" style="95" customWidth="1"/>
    <col min="11509" max="11509" width="44.875" style="95" customWidth="1"/>
    <col min="11510" max="11510" width="7.25" style="95" customWidth="1"/>
    <col min="11511" max="11511" width="6.375" style="95" customWidth="1"/>
    <col min="11512" max="11512" width="11.875" style="95" customWidth="1"/>
    <col min="11513" max="11513" width="14.625" style="95" customWidth="1"/>
    <col min="11514" max="11514" width="14.375" style="95" customWidth="1"/>
    <col min="11515" max="11515" width="12.75" style="95" customWidth="1"/>
    <col min="11516" max="11516" width="13.875" style="95" customWidth="1"/>
    <col min="11517" max="11517" width="14.375" style="95" customWidth="1"/>
    <col min="11518" max="11518" width="12.75" style="95" customWidth="1"/>
    <col min="11519" max="11519" width="13.875" style="95" customWidth="1"/>
    <col min="11520" max="11520" width="14.375" style="95" customWidth="1"/>
    <col min="11521" max="11521" width="12.75" style="95" customWidth="1"/>
    <col min="11522" max="11524" width="7.375" style="95" customWidth="1"/>
    <col min="11525" max="11525" width="10.75" style="95" customWidth="1"/>
    <col min="11526" max="11758" width="9.125" style="95"/>
    <col min="11759" max="11759" width="6.625" style="95" customWidth="1"/>
    <col min="11760" max="11760" width="11.375" style="95" customWidth="1"/>
    <col min="11761" max="11761" width="6.875" style="95" customWidth="1"/>
    <col min="11762" max="11762" width="16.375" style="95" customWidth="1"/>
    <col min="11763" max="11763" width="14.125" style="95" customWidth="1"/>
    <col min="11764" max="11764" width="5.375" style="95" customWidth="1"/>
    <col min="11765" max="11765" width="44.875" style="95" customWidth="1"/>
    <col min="11766" max="11766" width="7.25" style="95" customWidth="1"/>
    <col min="11767" max="11767" width="6.375" style="95" customWidth="1"/>
    <col min="11768" max="11768" width="11.875" style="95" customWidth="1"/>
    <col min="11769" max="11769" width="14.625" style="95" customWidth="1"/>
    <col min="11770" max="11770" width="14.375" style="95" customWidth="1"/>
    <col min="11771" max="11771" width="12.75" style="95" customWidth="1"/>
    <col min="11772" max="11772" width="13.875" style="95" customWidth="1"/>
    <col min="11773" max="11773" width="14.375" style="95" customWidth="1"/>
    <col min="11774" max="11774" width="12.75" style="95" customWidth="1"/>
    <col min="11775" max="11775" width="13.875" style="95" customWidth="1"/>
    <col min="11776" max="11776" width="14.375" style="95" customWidth="1"/>
    <col min="11777" max="11777" width="12.75" style="95" customWidth="1"/>
    <col min="11778" max="11780" width="7.375" style="95" customWidth="1"/>
    <col min="11781" max="11781" width="10.75" style="95" customWidth="1"/>
    <col min="11782" max="12014" width="9.125" style="95"/>
    <col min="12015" max="12015" width="6.625" style="95" customWidth="1"/>
    <col min="12016" max="12016" width="11.375" style="95" customWidth="1"/>
    <col min="12017" max="12017" width="6.875" style="95" customWidth="1"/>
    <col min="12018" max="12018" width="16.375" style="95" customWidth="1"/>
    <col min="12019" max="12019" width="14.125" style="95" customWidth="1"/>
    <col min="12020" max="12020" width="5.375" style="95" customWidth="1"/>
    <col min="12021" max="12021" width="44.875" style="95" customWidth="1"/>
    <col min="12022" max="12022" width="7.25" style="95" customWidth="1"/>
    <col min="12023" max="12023" width="6.375" style="95" customWidth="1"/>
    <col min="12024" max="12024" width="11.875" style="95" customWidth="1"/>
    <col min="12025" max="12025" width="14.625" style="95" customWidth="1"/>
    <col min="12026" max="12026" width="14.375" style="95" customWidth="1"/>
    <col min="12027" max="12027" width="12.75" style="95" customWidth="1"/>
    <col min="12028" max="12028" width="13.875" style="95" customWidth="1"/>
    <col min="12029" max="12029" width="14.375" style="95" customWidth="1"/>
    <col min="12030" max="12030" width="12.75" style="95" customWidth="1"/>
    <col min="12031" max="12031" width="13.875" style="95" customWidth="1"/>
    <col min="12032" max="12032" width="14.375" style="95" customWidth="1"/>
    <col min="12033" max="12033" width="12.75" style="95" customWidth="1"/>
    <col min="12034" max="12036" width="7.375" style="95" customWidth="1"/>
    <col min="12037" max="12037" width="10.75" style="95" customWidth="1"/>
    <col min="12038" max="12270" width="9.125" style="95"/>
    <col min="12271" max="12271" width="6.625" style="95" customWidth="1"/>
    <col min="12272" max="12272" width="11.375" style="95" customWidth="1"/>
    <col min="12273" max="12273" width="6.875" style="95" customWidth="1"/>
    <col min="12274" max="12274" width="16.375" style="95" customWidth="1"/>
    <col min="12275" max="12275" width="14.125" style="95" customWidth="1"/>
    <col min="12276" max="12276" width="5.375" style="95" customWidth="1"/>
    <col min="12277" max="12277" width="44.875" style="95" customWidth="1"/>
    <col min="12278" max="12278" width="7.25" style="95" customWidth="1"/>
    <col min="12279" max="12279" width="6.375" style="95" customWidth="1"/>
    <col min="12280" max="12280" width="11.875" style="95" customWidth="1"/>
    <col min="12281" max="12281" width="14.625" style="95" customWidth="1"/>
    <col min="12282" max="12282" width="14.375" style="95" customWidth="1"/>
    <col min="12283" max="12283" width="12.75" style="95" customWidth="1"/>
    <col min="12284" max="12284" width="13.875" style="95" customWidth="1"/>
    <col min="12285" max="12285" width="14.375" style="95" customWidth="1"/>
    <col min="12286" max="12286" width="12.75" style="95" customWidth="1"/>
    <col min="12287" max="12287" width="13.875" style="95" customWidth="1"/>
    <col min="12288" max="12288" width="14.375" style="95" customWidth="1"/>
    <col min="12289" max="12289" width="12.75" style="95" customWidth="1"/>
    <col min="12290" max="12292" width="7.375" style="95" customWidth="1"/>
    <col min="12293" max="12293" width="10.75" style="95" customWidth="1"/>
    <col min="12294" max="12526" width="9.125" style="95"/>
    <col min="12527" max="12527" width="6.625" style="95" customWidth="1"/>
    <col min="12528" max="12528" width="11.375" style="95" customWidth="1"/>
    <col min="12529" max="12529" width="6.875" style="95" customWidth="1"/>
    <col min="12530" max="12530" width="16.375" style="95" customWidth="1"/>
    <col min="12531" max="12531" width="14.125" style="95" customWidth="1"/>
    <col min="12532" max="12532" width="5.375" style="95" customWidth="1"/>
    <col min="12533" max="12533" width="44.875" style="95" customWidth="1"/>
    <col min="12534" max="12534" width="7.25" style="95" customWidth="1"/>
    <col min="12535" max="12535" width="6.375" style="95" customWidth="1"/>
    <col min="12536" max="12536" width="11.875" style="95" customWidth="1"/>
    <col min="12537" max="12537" width="14.625" style="95" customWidth="1"/>
    <col min="12538" max="12538" width="14.375" style="95" customWidth="1"/>
    <col min="12539" max="12539" width="12.75" style="95" customWidth="1"/>
    <col min="12540" max="12540" width="13.875" style="95" customWidth="1"/>
    <col min="12541" max="12541" width="14.375" style="95" customWidth="1"/>
    <col min="12542" max="12542" width="12.75" style="95" customWidth="1"/>
    <col min="12543" max="12543" width="13.875" style="95" customWidth="1"/>
    <col min="12544" max="12544" width="14.375" style="95" customWidth="1"/>
    <col min="12545" max="12545" width="12.75" style="95" customWidth="1"/>
    <col min="12546" max="12548" width="7.375" style="95" customWidth="1"/>
    <col min="12549" max="12549" width="10.75" style="95" customWidth="1"/>
    <col min="12550" max="12782" width="9.125" style="95"/>
    <col min="12783" max="12783" width="6.625" style="95" customWidth="1"/>
    <col min="12784" max="12784" width="11.375" style="95" customWidth="1"/>
    <col min="12785" max="12785" width="6.875" style="95" customWidth="1"/>
    <col min="12786" max="12786" width="16.375" style="95" customWidth="1"/>
    <col min="12787" max="12787" width="14.125" style="95" customWidth="1"/>
    <col min="12788" max="12788" width="5.375" style="95" customWidth="1"/>
    <col min="12789" max="12789" width="44.875" style="95" customWidth="1"/>
    <col min="12790" max="12790" width="7.25" style="95" customWidth="1"/>
    <col min="12791" max="12791" width="6.375" style="95" customWidth="1"/>
    <col min="12792" max="12792" width="11.875" style="95" customWidth="1"/>
    <col min="12793" max="12793" width="14.625" style="95" customWidth="1"/>
    <col min="12794" max="12794" width="14.375" style="95" customWidth="1"/>
    <col min="12795" max="12795" width="12.75" style="95" customWidth="1"/>
    <col min="12796" max="12796" width="13.875" style="95" customWidth="1"/>
    <col min="12797" max="12797" width="14.375" style="95" customWidth="1"/>
    <col min="12798" max="12798" width="12.75" style="95" customWidth="1"/>
    <col min="12799" max="12799" width="13.875" style="95" customWidth="1"/>
    <col min="12800" max="12800" width="14.375" style="95" customWidth="1"/>
    <col min="12801" max="12801" width="12.75" style="95" customWidth="1"/>
    <col min="12802" max="12804" width="7.375" style="95" customWidth="1"/>
    <col min="12805" max="12805" width="10.75" style="95" customWidth="1"/>
    <col min="12806" max="13038" width="9.125" style="95"/>
    <col min="13039" max="13039" width="6.625" style="95" customWidth="1"/>
    <col min="13040" max="13040" width="11.375" style="95" customWidth="1"/>
    <col min="13041" max="13041" width="6.875" style="95" customWidth="1"/>
    <col min="13042" max="13042" width="16.375" style="95" customWidth="1"/>
    <col min="13043" max="13043" width="14.125" style="95" customWidth="1"/>
    <col min="13044" max="13044" width="5.375" style="95" customWidth="1"/>
    <col min="13045" max="13045" width="44.875" style="95" customWidth="1"/>
    <col min="13046" max="13046" width="7.25" style="95" customWidth="1"/>
    <col min="13047" max="13047" width="6.375" style="95" customWidth="1"/>
    <col min="13048" max="13048" width="11.875" style="95" customWidth="1"/>
    <col min="13049" max="13049" width="14.625" style="95" customWidth="1"/>
    <col min="13050" max="13050" width="14.375" style="95" customWidth="1"/>
    <col min="13051" max="13051" width="12.75" style="95" customWidth="1"/>
    <col min="13052" max="13052" width="13.875" style="95" customWidth="1"/>
    <col min="13053" max="13053" width="14.375" style="95" customWidth="1"/>
    <col min="13054" max="13054" width="12.75" style="95" customWidth="1"/>
    <col min="13055" max="13055" width="13.875" style="95" customWidth="1"/>
    <col min="13056" max="13056" width="14.375" style="95" customWidth="1"/>
    <col min="13057" max="13057" width="12.75" style="95" customWidth="1"/>
    <col min="13058" max="13060" width="7.375" style="95" customWidth="1"/>
    <col min="13061" max="13061" width="10.75" style="95" customWidth="1"/>
    <col min="13062" max="13294" width="9.125" style="95"/>
    <col min="13295" max="13295" width="6.625" style="95" customWidth="1"/>
    <col min="13296" max="13296" width="11.375" style="95" customWidth="1"/>
    <col min="13297" max="13297" width="6.875" style="95" customWidth="1"/>
    <col min="13298" max="13298" width="16.375" style="95" customWidth="1"/>
    <col min="13299" max="13299" width="14.125" style="95" customWidth="1"/>
    <col min="13300" max="13300" width="5.375" style="95" customWidth="1"/>
    <col min="13301" max="13301" width="44.875" style="95" customWidth="1"/>
    <col min="13302" max="13302" width="7.25" style="95" customWidth="1"/>
    <col min="13303" max="13303" width="6.375" style="95" customWidth="1"/>
    <col min="13304" max="13304" width="11.875" style="95" customWidth="1"/>
    <col min="13305" max="13305" width="14.625" style="95" customWidth="1"/>
    <col min="13306" max="13306" width="14.375" style="95" customWidth="1"/>
    <col min="13307" max="13307" width="12.75" style="95" customWidth="1"/>
    <col min="13308" max="13308" width="13.875" style="95" customWidth="1"/>
    <col min="13309" max="13309" width="14.375" style="95" customWidth="1"/>
    <col min="13310" max="13310" width="12.75" style="95" customWidth="1"/>
    <col min="13311" max="13311" width="13.875" style="95" customWidth="1"/>
    <col min="13312" max="13312" width="14.375" style="95" customWidth="1"/>
    <col min="13313" max="13313" width="12.75" style="95" customWidth="1"/>
    <col min="13314" max="13316" width="7.375" style="95" customWidth="1"/>
    <col min="13317" max="13317" width="10.75" style="95" customWidth="1"/>
    <col min="13318" max="13550" width="9.125" style="95"/>
    <col min="13551" max="13551" width="6.625" style="95" customWidth="1"/>
    <col min="13552" max="13552" width="11.375" style="95" customWidth="1"/>
    <col min="13553" max="13553" width="6.875" style="95" customWidth="1"/>
    <col min="13554" max="13554" width="16.375" style="95" customWidth="1"/>
    <col min="13555" max="13555" width="14.125" style="95" customWidth="1"/>
    <col min="13556" max="13556" width="5.375" style="95" customWidth="1"/>
    <col min="13557" max="13557" width="44.875" style="95" customWidth="1"/>
    <col min="13558" max="13558" width="7.25" style="95" customWidth="1"/>
    <col min="13559" max="13559" width="6.375" style="95" customWidth="1"/>
    <col min="13560" max="13560" width="11.875" style="95" customWidth="1"/>
    <col min="13561" max="13561" width="14.625" style="95" customWidth="1"/>
    <col min="13562" max="13562" width="14.375" style="95" customWidth="1"/>
    <col min="13563" max="13563" width="12.75" style="95" customWidth="1"/>
    <col min="13564" max="13564" width="13.875" style="95" customWidth="1"/>
    <col min="13565" max="13565" width="14.375" style="95" customWidth="1"/>
    <col min="13566" max="13566" width="12.75" style="95" customWidth="1"/>
    <col min="13567" max="13567" width="13.875" style="95" customWidth="1"/>
    <col min="13568" max="13568" width="14.375" style="95" customWidth="1"/>
    <col min="13569" max="13569" width="12.75" style="95" customWidth="1"/>
    <col min="13570" max="13572" width="7.375" style="95" customWidth="1"/>
    <col min="13573" max="13573" width="10.75" style="95" customWidth="1"/>
    <col min="13574" max="13806" width="9.125" style="95"/>
    <col min="13807" max="13807" width="6.625" style="95" customWidth="1"/>
    <col min="13808" max="13808" width="11.375" style="95" customWidth="1"/>
    <col min="13809" max="13809" width="6.875" style="95" customWidth="1"/>
    <col min="13810" max="13810" width="16.375" style="95" customWidth="1"/>
    <col min="13811" max="13811" width="14.125" style="95" customWidth="1"/>
    <col min="13812" max="13812" width="5.375" style="95" customWidth="1"/>
    <col min="13813" max="13813" width="44.875" style="95" customWidth="1"/>
    <col min="13814" max="13814" width="7.25" style="95" customWidth="1"/>
    <col min="13815" max="13815" width="6.375" style="95" customWidth="1"/>
    <col min="13816" max="13816" width="11.875" style="95" customWidth="1"/>
    <col min="13817" max="13817" width="14.625" style="95" customWidth="1"/>
    <col min="13818" max="13818" width="14.375" style="95" customWidth="1"/>
    <col min="13819" max="13819" width="12.75" style="95" customWidth="1"/>
    <col min="13820" max="13820" width="13.875" style="95" customWidth="1"/>
    <col min="13821" max="13821" width="14.375" style="95" customWidth="1"/>
    <col min="13822" max="13822" width="12.75" style="95" customWidth="1"/>
    <col min="13823" max="13823" width="13.875" style="95" customWidth="1"/>
    <col min="13824" max="13824" width="14.375" style="95" customWidth="1"/>
    <col min="13825" max="13825" width="12.75" style="95" customWidth="1"/>
    <col min="13826" max="13828" width="7.375" style="95" customWidth="1"/>
    <col min="13829" max="13829" width="10.75" style="95" customWidth="1"/>
    <col min="13830" max="14062" width="9.125" style="95"/>
    <col min="14063" max="14063" width="6.625" style="95" customWidth="1"/>
    <col min="14064" max="14064" width="11.375" style="95" customWidth="1"/>
    <col min="14065" max="14065" width="6.875" style="95" customWidth="1"/>
    <col min="14066" max="14066" width="16.375" style="95" customWidth="1"/>
    <col min="14067" max="14067" width="14.125" style="95" customWidth="1"/>
    <col min="14068" max="14068" width="5.375" style="95" customWidth="1"/>
    <col min="14069" max="14069" width="44.875" style="95" customWidth="1"/>
    <col min="14070" max="14070" width="7.25" style="95" customWidth="1"/>
    <col min="14071" max="14071" width="6.375" style="95" customWidth="1"/>
    <col min="14072" max="14072" width="11.875" style="95" customWidth="1"/>
    <col min="14073" max="14073" width="14.625" style="95" customWidth="1"/>
    <col min="14074" max="14074" width="14.375" style="95" customWidth="1"/>
    <col min="14075" max="14075" width="12.75" style="95" customWidth="1"/>
    <col min="14076" max="14076" width="13.875" style="95" customWidth="1"/>
    <col min="14077" max="14077" width="14.375" style="95" customWidth="1"/>
    <col min="14078" max="14078" width="12.75" style="95" customWidth="1"/>
    <col min="14079" max="14079" width="13.875" style="95" customWidth="1"/>
    <col min="14080" max="14080" width="14.375" style="95" customWidth="1"/>
    <col min="14081" max="14081" width="12.75" style="95" customWidth="1"/>
    <col min="14082" max="14084" width="7.375" style="95" customWidth="1"/>
    <col min="14085" max="14085" width="10.75" style="95" customWidth="1"/>
    <col min="14086" max="14318" width="9.125" style="95"/>
    <col min="14319" max="14319" width="6.625" style="95" customWidth="1"/>
    <col min="14320" max="14320" width="11.375" style="95" customWidth="1"/>
    <col min="14321" max="14321" width="6.875" style="95" customWidth="1"/>
    <col min="14322" max="14322" width="16.375" style="95" customWidth="1"/>
    <col min="14323" max="14323" width="14.125" style="95" customWidth="1"/>
    <col min="14324" max="14324" width="5.375" style="95" customWidth="1"/>
    <col min="14325" max="14325" width="44.875" style="95" customWidth="1"/>
    <col min="14326" max="14326" width="7.25" style="95" customWidth="1"/>
    <col min="14327" max="14327" width="6.375" style="95" customWidth="1"/>
    <col min="14328" max="14328" width="11.875" style="95" customWidth="1"/>
    <col min="14329" max="14329" width="14.625" style="95" customWidth="1"/>
    <col min="14330" max="14330" width="14.375" style="95" customWidth="1"/>
    <col min="14331" max="14331" width="12.75" style="95" customWidth="1"/>
    <col min="14332" max="14332" width="13.875" style="95" customWidth="1"/>
    <col min="14333" max="14333" width="14.375" style="95" customWidth="1"/>
    <col min="14334" max="14334" width="12.75" style="95" customWidth="1"/>
    <col min="14335" max="14335" width="13.875" style="95" customWidth="1"/>
    <col min="14336" max="14336" width="14.375" style="95" customWidth="1"/>
    <col min="14337" max="14337" width="12.75" style="95" customWidth="1"/>
    <col min="14338" max="14340" width="7.375" style="95" customWidth="1"/>
    <col min="14341" max="14341" width="10.75" style="95" customWidth="1"/>
    <col min="14342" max="14574" width="9.125" style="95"/>
    <col min="14575" max="14575" width="6.625" style="95" customWidth="1"/>
    <col min="14576" max="14576" width="11.375" style="95" customWidth="1"/>
    <col min="14577" max="14577" width="6.875" style="95" customWidth="1"/>
    <col min="14578" max="14578" width="16.375" style="95" customWidth="1"/>
    <col min="14579" max="14579" width="14.125" style="95" customWidth="1"/>
    <col min="14580" max="14580" width="5.375" style="95" customWidth="1"/>
    <col min="14581" max="14581" width="44.875" style="95" customWidth="1"/>
    <col min="14582" max="14582" width="7.25" style="95" customWidth="1"/>
    <col min="14583" max="14583" width="6.375" style="95" customWidth="1"/>
    <col min="14584" max="14584" width="11.875" style="95" customWidth="1"/>
    <col min="14585" max="14585" width="14.625" style="95" customWidth="1"/>
    <col min="14586" max="14586" width="14.375" style="95" customWidth="1"/>
    <col min="14587" max="14587" width="12.75" style="95" customWidth="1"/>
    <col min="14588" max="14588" width="13.875" style="95" customWidth="1"/>
    <col min="14589" max="14589" width="14.375" style="95" customWidth="1"/>
    <col min="14590" max="14590" width="12.75" style="95" customWidth="1"/>
    <col min="14591" max="14591" width="13.875" style="95" customWidth="1"/>
    <col min="14592" max="14592" width="14.375" style="95" customWidth="1"/>
    <col min="14593" max="14593" width="12.75" style="95" customWidth="1"/>
    <col min="14594" max="14596" width="7.375" style="95" customWidth="1"/>
    <col min="14597" max="14597" width="10.75" style="95" customWidth="1"/>
    <col min="14598" max="14830" width="9.125" style="95"/>
    <col min="14831" max="14831" width="6.625" style="95" customWidth="1"/>
    <col min="14832" max="14832" width="11.375" style="95" customWidth="1"/>
    <col min="14833" max="14833" width="6.875" style="95" customWidth="1"/>
    <col min="14834" max="14834" width="16.375" style="95" customWidth="1"/>
    <col min="14835" max="14835" width="14.125" style="95" customWidth="1"/>
    <col min="14836" max="14836" width="5.375" style="95" customWidth="1"/>
    <col min="14837" max="14837" width="44.875" style="95" customWidth="1"/>
    <col min="14838" max="14838" width="7.25" style="95" customWidth="1"/>
    <col min="14839" max="14839" width="6.375" style="95" customWidth="1"/>
    <col min="14840" max="14840" width="11.875" style="95" customWidth="1"/>
    <col min="14841" max="14841" width="14.625" style="95" customWidth="1"/>
    <col min="14842" max="14842" width="14.375" style="95" customWidth="1"/>
    <col min="14843" max="14843" width="12.75" style="95" customWidth="1"/>
    <col min="14844" max="14844" width="13.875" style="95" customWidth="1"/>
    <col min="14845" max="14845" width="14.375" style="95" customWidth="1"/>
    <col min="14846" max="14846" width="12.75" style="95" customWidth="1"/>
    <col min="14847" max="14847" width="13.875" style="95" customWidth="1"/>
    <col min="14848" max="14848" width="14.375" style="95" customWidth="1"/>
    <col min="14849" max="14849" width="12.75" style="95" customWidth="1"/>
    <col min="14850" max="14852" width="7.375" style="95" customWidth="1"/>
    <col min="14853" max="14853" width="10.75" style="95" customWidth="1"/>
    <col min="14854" max="15086" width="9.125" style="95"/>
    <col min="15087" max="15087" width="6.625" style="95" customWidth="1"/>
    <col min="15088" max="15088" width="11.375" style="95" customWidth="1"/>
    <col min="15089" max="15089" width="6.875" style="95" customWidth="1"/>
    <col min="15090" max="15090" width="16.375" style="95" customWidth="1"/>
    <col min="15091" max="15091" width="14.125" style="95" customWidth="1"/>
    <col min="15092" max="15092" width="5.375" style="95" customWidth="1"/>
    <col min="15093" max="15093" width="44.875" style="95" customWidth="1"/>
    <col min="15094" max="15094" width="7.25" style="95" customWidth="1"/>
    <col min="15095" max="15095" width="6.375" style="95" customWidth="1"/>
    <col min="15096" max="15096" width="11.875" style="95" customWidth="1"/>
    <col min="15097" max="15097" width="14.625" style="95" customWidth="1"/>
    <col min="15098" max="15098" width="14.375" style="95" customWidth="1"/>
    <col min="15099" max="15099" width="12.75" style="95" customWidth="1"/>
    <col min="15100" max="15100" width="13.875" style="95" customWidth="1"/>
    <col min="15101" max="15101" width="14.375" style="95" customWidth="1"/>
    <col min="15102" max="15102" width="12.75" style="95" customWidth="1"/>
    <col min="15103" max="15103" width="13.875" style="95" customWidth="1"/>
    <col min="15104" max="15104" width="14.375" style="95" customWidth="1"/>
    <col min="15105" max="15105" width="12.75" style="95" customWidth="1"/>
    <col min="15106" max="15108" width="7.375" style="95" customWidth="1"/>
    <col min="15109" max="15109" width="10.75" style="95" customWidth="1"/>
    <col min="15110" max="15342" width="9.125" style="95"/>
    <col min="15343" max="15343" width="6.625" style="95" customWidth="1"/>
    <col min="15344" max="15344" width="11.375" style="95" customWidth="1"/>
    <col min="15345" max="15345" width="6.875" style="95" customWidth="1"/>
    <col min="15346" max="15346" width="16.375" style="95" customWidth="1"/>
    <col min="15347" max="15347" width="14.125" style="95" customWidth="1"/>
    <col min="15348" max="15348" width="5.375" style="95" customWidth="1"/>
    <col min="15349" max="15349" width="44.875" style="95" customWidth="1"/>
    <col min="15350" max="15350" width="7.25" style="95" customWidth="1"/>
    <col min="15351" max="15351" width="6.375" style="95" customWidth="1"/>
    <col min="15352" max="15352" width="11.875" style="95" customWidth="1"/>
    <col min="15353" max="15353" width="14.625" style="95" customWidth="1"/>
    <col min="15354" max="15354" width="14.375" style="95" customWidth="1"/>
    <col min="15355" max="15355" width="12.75" style="95" customWidth="1"/>
    <col min="15356" max="15356" width="13.875" style="95" customWidth="1"/>
    <col min="15357" max="15357" width="14.375" style="95" customWidth="1"/>
    <col min="15358" max="15358" width="12.75" style="95" customWidth="1"/>
    <col min="15359" max="15359" width="13.875" style="95" customWidth="1"/>
    <col min="15360" max="15360" width="14.375" style="95" customWidth="1"/>
    <col min="15361" max="15361" width="12.75" style="95" customWidth="1"/>
    <col min="15362" max="15364" width="7.375" style="95" customWidth="1"/>
    <col min="15365" max="15365" width="10.75" style="95" customWidth="1"/>
    <col min="15366" max="15598" width="9.125" style="95"/>
    <col min="15599" max="15599" width="6.625" style="95" customWidth="1"/>
    <col min="15600" max="15600" width="11.375" style="95" customWidth="1"/>
    <col min="15601" max="15601" width="6.875" style="95" customWidth="1"/>
    <col min="15602" max="15602" width="16.375" style="95" customWidth="1"/>
    <col min="15603" max="15603" width="14.125" style="95" customWidth="1"/>
    <col min="15604" max="15604" width="5.375" style="95" customWidth="1"/>
    <col min="15605" max="15605" width="44.875" style="95" customWidth="1"/>
    <col min="15606" max="15606" width="7.25" style="95" customWidth="1"/>
    <col min="15607" max="15607" width="6.375" style="95" customWidth="1"/>
    <col min="15608" max="15608" width="11.875" style="95" customWidth="1"/>
    <col min="15609" max="15609" width="14.625" style="95" customWidth="1"/>
    <col min="15610" max="15610" width="14.375" style="95" customWidth="1"/>
    <col min="15611" max="15611" width="12.75" style="95" customWidth="1"/>
    <col min="15612" max="15612" width="13.875" style="95" customWidth="1"/>
    <col min="15613" max="15613" width="14.375" style="95" customWidth="1"/>
    <col min="15614" max="15614" width="12.75" style="95" customWidth="1"/>
    <col min="15615" max="15615" width="13.875" style="95" customWidth="1"/>
    <col min="15616" max="15616" width="14.375" style="95" customWidth="1"/>
    <col min="15617" max="15617" width="12.75" style="95" customWidth="1"/>
    <col min="15618" max="15620" width="7.375" style="95" customWidth="1"/>
    <col min="15621" max="15621" width="10.75" style="95" customWidth="1"/>
    <col min="15622" max="15854" width="9.125" style="95"/>
    <col min="15855" max="15855" width="6.625" style="95" customWidth="1"/>
    <col min="15856" max="15856" width="11.375" style="95" customWidth="1"/>
    <col min="15857" max="15857" width="6.875" style="95" customWidth="1"/>
    <col min="15858" max="15858" width="16.375" style="95" customWidth="1"/>
    <col min="15859" max="15859" width="14.125" style="95" customWidth="1"/>
    <col min="15860" max="15860" width="5.375" style="95" customWidth="1"/>
    <col min="15861" max="15861" width="44.875" style="95" customWidth="1"/>
    <col min="15862" max="15862" width="7.25" style="95" customWidth="1"/>
    <col min="15863" max="15863" width="6.375" style="95" customWidth="1"/>
    <col min="15864" max="15864" width="11.875" style="95" customWidth="1"/>
    <col min="15865" max="15865" width="14.625" style="95" customWidth="1"/>
    <col min="15866" max="15866" width="14.375" style="95" customWidth="1"/>
    <col min="15867" max="15867" width="12.75" style="95" customWidth="1"/>
    <col min="15868" max="15868" width="13.875" style="95" customWidth="1"/>
    <col min="15869" max="15869" width="14.375" style="95" customWidth="1"/>
    <col min="15870" max="15870" width="12.75" style="95" customWidth="1"/>
    <col min="15871" max="15871" width="13.875" style="95" customWidth="1"/>
    <col min="15872" max="15872" width="14.375" style="95" customWidth="1"/>
    <col min="15873" max="15873" width="12.75" style="95" customWidth="1"/>
    <col min="15874" max="15876" width="7.375" style="95" customWidth="1"/>
    <col min="15877" max="15877" width="10.75" style="95" customWidth="1"/>
    <col min="15878" max="16110" width="9.125" style="95"/>
    <col min="16111" max="16111" width="6.625" style="95" customWidth="1"/>
    <col min="16112" max="16112" width="11.375" style="95" customWidth="1"/>
    <col min="16113" max="16113" width="6.875" style="95" customWidth="1"/>
    <col min="16114" max="16114" width="16.375" style="95" customWidth="1"/>
    <col min="16115" max="16115" width="14.125" style="95" customWidth="1"/>
    <col min="16116" max="16116" width="5.375" style="95" customWidth="1"/>
    <col min="16117" max="16117" width="44.875" style="95" customWidth="1"/>
    <col min="16118" max="16118" width="7.25" style="95" customWidth="1"/>
    <col min="16119" max="16119" width="6.375" style="95" customWidth="1"/>
    <col min="16120" max="16120" width="11.875" style="95" customWidth="1"/>
    <col min="16121" max="16121" width="14.625" style="95" customWidth="1"/>
    <col min="16122" max="16122" width="14.375" style="95" customWidth="1"/>
    <col min="16123" max="16123" width="12.75" style="95" customWidth="1"/>
    <col min="16124" max="16124" width="13.875" style="95" customWidth="1"/>
    <col min="16125" max="16125" width="14.375" style="95" customWidth="1"/>
    <col min="16126" max="16126" width="12.75" style="95" customWidth="1"/>
    <col min="16127" max="16127" width="13.875" style="95" customWidth="1"/>
    <col min="16128" max="16128" width="14.375" style="95" customWidth="1"/>
    <col min="16129" max="16129" width="12.75" style="95" customWidth="1"/>
    <col min="16130" max="16132" width="7.375" style="95" customWidth="1"/>
    <col min="16133" max="16133" width="10.75" style="95" customWidth="1"/>
    <col min="16134" max="16383" width="9.125" style="95"/>
    <col min="16384" max="16384" width="9.125" style="95" customWidth="1"/>
  </cols>
  <sheetData>
    <row r="1" spans="1:18" x14ac:dyDescent="0.55000000000000004">
      <c r="A1" s="387" t="s">
        <v>595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91" t="s">
        <v>596</v>
      </c>
      <c r="N1" s="92"/>
      <c r="O1" s="92"/>
      <c r="P1" s="92"/>
    </row>
    <row r="2" spans="1:18" ht="24" customHeight="1" x14ac:dyDescent="0.55000000000000004">
      <c r="A2" s="388" t="s">
        <v>2458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96"/>
      <c r="N2" s="97"/>
      <c r="O2" s="97"/>
      <c r="P2" s="97"/>
    </row>
    <row r="3" spans="1:18" s="98" customFormat="1" ht="36.75" customHeight="1" x14ac:dyDescent="0.2">
      <c r="A3" s="395" t="s">
        <v>63</v>
      </c>
      <c r="B3" s="395" t="s">
        <v>161</v>
      </c>
      <c r="C3" s="395" t="s">
        <v>162</v>
      </c>
      <c r="D3" s="395" t="s">
        <v>163</v>
      </c>
      <c r="E3" s="395" t="s">
        <v>75</v>
      </c>
      <c r="F3" s="395" t="s">
        <v>164</v>
      </c>
      <c r="G3" s="395" t="s">
        <v>165</v>
      </c>
      <c r="H3" s="407" t="s">
        <v>166</v>
      </c>
      <c r="I3" s="395" t="s">
        <v>167</v>
      </c>
      <c r="J3" s="404" t="s">
        <v>168</v>
      </c>
      <c r="K3" s="405" t="s">
        <v>169</v>
      </c>
      <c r="L3" s="397" t="s">
        <v>591</v>
      </c>
      <c r="M3" s="397" t="s">
        <v>10</v>
      </c>
      <c r="N3" s="400" t="s">
        <v>170</v>
      </c>
      <c r="O3" s="401"/>
      <c r="P3" s="402"/>
      <c r="Q3" s="403" t="s">
        <v>11</v>
      </c>
      <c r="R3" s="399" t="s">
        <v>594</v>
      </c>
    </row>
    <row r="4" spans="1:18" s="98" customFormat="1" ht="48" x14ac:dyDescent="0.2">
      <c r="A4" s="396"/>
      <c r="B4" s="396"/>
      <c r="C4" s="396"/>
      <c r="D4" s="396"/>
      <c r="E4" s="396"/>
      <c r="F4" s="396"/>
      <c r="G4" s="396"/>
      <c r="H4" s="408"/>
      <c r="I4" s="396"/>
      <c r="J4" s="404"/>
      <c r="K4" s="406"/>
      <c r="L4" s="398"/>
      <c r="M4" s="398"/>
      <c r="N4" s="99" t="s">
        <v>171</v>
      </c>
      <c r="O4" s="99" t="s">
        <v>172</v>
      </c>
      <c r="P4" s="99" t="s">
        <v>65</v>
      </c>
      <c r="Q4" s="403"/>
      <c r="R4" s="399"/>
    </row>
    <row r="5" spans="1:18" x14ac:dyDescent="0.55000000000000004">
      <c r="A5" s="100">
        <v>1</v>
      </c>
      <c r="B5" s="101" t="s">
        <v>57</v>
      </c>
      <c r="C5" s="101" t="s">
        <v>173</v>
      </c>
      <c r="D5" s="101" t="s">
        <v>1418</v>
      </c>
      <c r="E5" s="101" t="s">
        <v>174</v>
      </c>
      <c r="F5" s="101" t="s">
        <v>175</v>
      </c>
      <c r="G5" s="101" t="s">
        <v>176</v>
      </c>
      <c r="H5" s="102"/>
      <c r="I5" s="100"/>
      <c r="J5" s="103"/>
      <c r="K5" s="104"/>
      <c r="L5" s="105"/>
      <c r="M5" s="105"/>
      <c r="N5" s="101"/>
      <c r="O5" s="101"/>
      <c r="P5" s="101"/>
    </row>
    <row r="6" spans="1:18" x14ac:dyDescent="0.55000000000000004">
      <c r="A6" s="100">
        <v>2</v>
      </c>
      <c r="B6" s="101" t="s">
        <v>57</v>
      </c>
      <c r="C6" s="101" t="s">
        <v>177</v>
      </c>
      <c r="D6" s="101" t="s">
        <v>1418</v>
      </c>
      <c r="E6" s="101" t="s">
        <v>174</v>
      </c>
      <c r="F6" s="101" t="s">
        <v>178</v>
      </c>
      <c r="G6" s="101" t="s">
        <v>1432</v>
      </c>
      <c r="H6" s="102">
        <v>8185</v>
      </c>
      <c r="I6" s="100">
        <v>5</v>
      </c>
      <c r="J6" s="103">
        <f>บึงกาฬ!F10</f>
        <v>1873205.23</v>
      </c>
      <c r="K6" s="104">
        <f>บึงกาฬ!AL10</f>
        <v>1463551.94</v>
      </c>
      <c r="L6" s="105">
        <f>บึงกาฬ!AM10</f>
        <v>2414648.4900000002</v>
      </c>
      <c r="M6" s="105">
        <f>บึงกาฬ!AN10</f>
        <v>2038968.91</v>
      </c>
      <c r="N6" s="101"/>
      <c r="O6" s="101"/>
      <c r="P6" s="101"/>
      <c r="Q6" s="93">
        <f>L6-M6</f>
        <v>375679.58000000031</v>
      </c>
      <c r="R6" s="94">
        <f>L6/H6</f>
        <v>295.00897861942582</v>
      </c>
    </row>
    <row r="7" spans="1:18" x14ac:dyDescent="0.55000000000000004">
      <c r="A7" s="100">
        <v>3</v>
      </c>
      <c r="B7" s="101" t="s">
        <v>57</v>
      </c>
      <c r="C7" s="101" t="s">
        <v>180</v>
      </c>
      <c r="D7" s="101" t="s">
        <v>1418</v>
      </c>
      <c r="E7" s="101" t="s">
        <v>174</v>
      </c>
      <c r="F7" s="101" t="s">
        <v>178</v>
      </c>
      <c r="G7" s="101" t="s">
        <v>181</v>
      </c>
      <c r="H7" s="102">
        <v>4332</v>
      </c>
      <c r="I7" s="100">
        <v>3</v>
      </c>
      <c r="J7" s="103">
        <f>บึงกาฬ!F11</f>
        <v>528200.19999999995</v>
      </c>
      <c r="K7" s="104">
        <f>บึงกาฬ!AL11</f>
        <v>565163.41</v>
      </c>
      <c r="L7" s="105">
        <f>บึงกาฬ!AM11</f>
        <v>1956949.63</v>
      </c>
      <c r="M7" s="105">
        <f>บึงกาฬ!AN11</f>
        <v>1435037.27</v>
      </c>
      <c r="N7" s="101"/>
      <c r="O7" s="101"/>
      <c r="P7" s="101"/>
      <c r="Q7" s="93">
        <f t="shared" ref="Q7:Q70" si="0">L7-M7</f>
        <v>521912.35999999987</v>
      </c>
      <c r="R7" s="94">
        <f t="shared" ref="R7:R70" si="1">L7/H7</f>
        <v>451.74275854108953</v>
      </c>
    </row>
    <row r="8" spans="1:18" x14ac:dyDescent="0.55000000000000004">
      <c r="A8" s="100">
        <v>4</v>
      </c>
      <c r="B8" s="101" t="s">
        <v>57</v>
      </c>
      <c r="C8" s="101" t="s">
        <v>182</v>
      </c>
      <c r="D8" s="101" t="s">
        <v>1418</v>
      </c>
      <c r="E8" s="101" t="s">
        <v>174</v>
      </c>
      <c r="F8" s="101" t="s">
        <v>178</v>
      </c>
      <c r="G8" s="101" t="s">
        <v>183</v>
      </c>
      <c r="H8" s="102">
        <v>2987</v>
      </c>
      <c r="I8" s="100">
        <v>2</v>
      </c>
      <c r="J8" s="103">
        <f>บึงกาฬ!F12</f>
        <v>661132.01</v>
      </c>
      <c r="K8" s="104">
        <f>บึงกาฬ!AL12</f>
        <v>376651.75999999995</v>
      </c>
      <c r="L8" s="105">
        <f>บึงกาฬ!AM12</f>
        <v>1900429.77</v>
      </c>
      <c r="M8" s="105">
        <f>บึงกาฬ!AN12</f>
        <v>2156423.0099999998</v>
      </c>
      <c r="N8" s="101"/>
      <c r="O8" s="101"/>
      <c r="P8" s="101"/>
      <c r="Q8" s="93">
        <f t="shared" si="0"/>
        <v>-255993.23999999976</v>
      </c>
      <c r="R8" s="94">
        <f t="shared" si="1"/>
        <v>636.23360227653166</v>
      </c>
    </row>
    <row r="9" spans="1:18" x14ac:dyDescent="0.55000000000000004">
      <c r="A9" s="100">
        <v>5</v>
      </c>
      <c r="B9" s="101" t="s">
        <v>57</v>
      </c>
      <c r="C9" s="101" t="s">
        <v>184</v>
      </c>
      <c r="D9" s="101" t="s">
        <v>1418</v>
      </c>
      <c r="E9" s="101" t="s">
        <v>174</v>
      </c>
      <c r="F9" s="101" t="s">
        <v>178</v>
      </c>
      <c r="G9" s="101" t="s">
        <v>185</v>
      </c>
      <c r="H9" s="102">
        <v>2269</v>
      </c>
      <c r="I9" s="100">
        <v>2</v>
      </c>
      <c r="J9" s="103">
        <f>บึงกาฬ!F13</f>
        <v>1283854.08</v>
      </c>
      <c r="K9" s="104">
        <f>บึงกาฬ!AL13</f>
        <v>1152203.0900000001</v>
      </c>
      <c r="L9" s="105">
        <f>บึงกาฬ!AM13</f>
        <v>1243467.94</v>
      </c>
      <c r="M9" s="105">
        <f>บึงกาฬ!AN13</f>
        <v>1596531.92</v>
      </c>
      <c r="N9" s="101"/>
      <c r="O9" s="101"/>
      <c r="P9" s="101"/>
      <c r="Q9" s="93">
        <f t="shared" si="0"/>
        <v>-353063.98</v>
      </c>
      <c r="R9" s="94">
        <f t="shared" si="1"/>
        <v>548.02465403261351</v>
      </c>
    </row>
    <row r="10" spans="1:18" x14ac:dyDescent="0.55000000000000004">
      <c r="A10" s="100">
        <v>6</v>
      </c>
      <c r="B10" s="101" t="s">
        <v>57</v>
      </c>
      <c r="C10" s="101" t="s">
        <v>186</v>
      </c>
      <c r="D10" s="101" t="s">
        <v>1418</v>
      </c>
      <c r="E10" s="101" t="s">
        <v>174</v>
      </c>
      <c r="F10" s="101" t="s">
        <v>178</v>
      </c>
      <c r="G10" s="101" t="s">
        <v>187</v>
      </c>
      <c r="H10" s="102">
        <v>6836</v>
      </c>
      <c r="I10" s="100">
        <v>5</v>
      </c>
      <c r="J10" s="103">
        <f>บึงกาฬ!F14</f>
        <v>1087072.1499999999</v>
      </c>
      <c r="K10" s="104">
        <f>บึงกาฬ!AL14</f>
        <v>664618.71</v>
      </c>
      <c r="L10" s="105">
        <f>บึงกาฬ!AM14</f>
        <v>1782684.8900000001</v>
      </c>
      <c r="M10" s="105">
        <f>บึงกาฬ!AN14</f>
        <v>2236022.7800000003</v>
      </c>
      <c r="N10" s="101"/>
      <c r="O10" s="101"/>
      <c r="P10" s="101"/>
      <c r="Q10" s="93">
        <f t="shared" si="0"/>
        <v>-453337.89000000013</v>
      </c>
      <c r="R10" s="94">
        <f t="shared" si="1"/>
        <v>260.77894821533062</v>
      </c>
    </row>
    <row r="11" spans="1:18" x14ac:dyDescent="0.55000000000000004">
      <c r="A11" s="100">
        <v>7</v>
      </c>
      <c r="B11" s="101" t="s">
        <v>57</v>
      </c>
      <c r="C11" s="101" t="s">
        <v>188</v>
      </c>
      <c r="D11" s="101" t="s">
        <v>1418</v>
      </c>
      <c r="E11" s="101" t="s">
        <v>174</v>
      </c>
      <c r="F11" s="101" t="s">
        <v>178</v>
      </c>
      <c r="G11" s="101" t="s">
        <v>189</v>
      </c>
      <c r="H11" s="102">
        <v>5382</v>
      </c>
      <c r="I11" s="100">
        <v>4</v>
      </c>
      <c r="J11" s="103">
        <f>บึงกาฬ!F15</f>
        <v>1124738.3500000001</v>
      </c>
      <c r="K11" s="104">
        <f>บึงกาฬ!AL15</f>
        <v>1118630.8599999999</v>
      </c>
      <c r="L11" s="105">
        <f>บึงกาฬ!AM15</f>
        <v>1375779.76</v>
      </c>
      <c r="M11" s="105">
        <f>บึงกาฬ!AN15</f>
        <v>1559024</v>
      </c>
      <c r="N11" s="101"/>
      <c r="O11" s="101"/>
      <c r="P11" s="101"/>
      <c r="Q11" s="93">
        <f t="shared" si="0"/>
        <v>-183244.24</v>
      </c>
      <c r="R11" s="94">
        <f t="shared" si="1"/>
        <v>255.62611668524713</v>
      </c>
    </row>
    <row r="12" spans="1:18" x14ac:dyDescent="0.55000000000000004">
      <c r="A12" s="100">
        <v>8</v>
      </c>
      <c r="B12" s="101" t="s">
        <v>57</v>
      </c>
      <c r="C12" s="101" t="s">
        <v>190</v>
      </c>
      <c r="D12" s="101" t="s">
        <v>1418</v>
      </c>
      <c r="E12" s="101" t="s">
        <v>174</v>
      </c>
      <c r="F12" s="101" t="s">
        <v>178</v>
      </c>
      <c r="G12" s="101" t="s">
        <v>191</v>
      </c>
      <c r="H12" s="102">
        <v>5561</v>
      </c>
      <c r="I12" s="100">
        <v>4</v>
      </c>
      <c r="J12" s="103">
        <f>บึงกาฬ!F16</f>
        <v>761583.76</v>
      </c>
      <c r="K12" s="104">
        <f>บึงกาฬ!AL16</f>
        <v>702439.56</v>
      </c>
      <c r="L12" s="105">
        <f>บึงกาฬ!AM16</f>
        <v>1490916.03</v>
      </c>
      <c r="M12" s="105">
        <f>บึงกาฬ!AN16</f>
        <v>1254363.3899999999</v>
      </c>
      <c r="N12" s="101"/>
      <c r="O12" s="101"/>
      <c r="P12" s="101"/>
      <c r="Q12" s="93">
        <f t="shared" si="0"/>
        <v>236552.64000000013</v>
      </c>
      <c r="R12" s="94">
        <f t="shared" si="1"/>
        <v>268.10214529760833</v>
      </c>
    </row>
    <row r="13" spans="1:18" x14ac:dyDescent="0.55000000000000004">
      <c r="A13" s="100">
        <v>9</v>
      </c>
      <c r="B13" s="101" t="s">
        <v>57</v>
      </c>
      <c r="C13" s="101" t="s">
        <v>192</v>
      </c>
      <c r="D13" s="101" t="s">
        <v>1418</v>
      </c>
      <c r="E13" s="101" t="s">
        <v>174</v>
      </c>
      <c r="F13" s="101" t="s">
        <v>178</v>
      </c>
      <c r="G13" s="101" t="s">
        <v>193</v>
      </c>
      <c r="H13" s="102">
        <v>3976</v>
      </c>
      <c r="I13" s="100">
        <v>3</v>
      </c>
      <c r="J13" s="103">
        <f>บึงกาฬ!F17</f>
        <v>578466.32999999996</v>
      </c>
      <c r="K13" s="104">
        <f>บึงกาฬ!AL17</f>
        <v>429991.13</v>
      </c>
      <c r="L13" s="105">
        <f>บึงกาฬ!AM17</f>
        <v>1988279.9500000002</v>
      </c>
      <c r="M13" s="105">
        <f>บึงกาฬ!AN17</f>
        <v>1490532.8</v>
      </c>
      <c r="N13" s="101"/>
      <c r="O13" s="101"/>
      <c r="P13" s="101"/>
      <c r="Q13" s="93">
        <f t="shared" si="0"/>
        <v>497747.15000000014</v>
      </c>
      <c r="R13" s="94">
        <f t="shared" si="1"/>
        <v>500.07040995975859</v>
      </c>
    </row>
    <row r="14" spans="1:18" x14ac:dyDescent="0.55000000000000004">
      <c r="A14" s="100">
        <v>10</v>
      </c>
      <c r="B14" s="101" t="s">
        <v>57</v>
      </c>
      <c r="C14" s="101" t="s">
        <v>194</v>
      </c>
      <c r="D14" s="101" t="s">
        <v>1418</v>
      </c>
      <c r="E14" s="101" t="s">
        <v>174</v>
      </c>
      <c r="F14" s="101" t="s">
        <v>178</v>
      </c>
      <c r="G14" s="101" t="s">
        <v>195</v>
      </c>
      <c r="H14" s="102">
        <v>2661</v>
      </c>
      <c r="I14" s="100">
        <v>2</v>
      </c>
      <c r="J14" s="103">
        <f>บึงกาฬ!F18</f>
        <v>808489.12</v>
      </c>
      <c r="K14" s="104">
        <f>บึงกาฬ!AL18</f>
        <v>590741.95000000007</v>
      </c>
      <c r="L14" s="105">
        <f>บึงกาฬ!AM18</f>
        <v>885411.66999999993</v>
      </c>
      <c r="M14" s="105">
        <f>บึงกาฬ!AN18</f>
        <v>958985.12</v>
      </c>
      <c r="N14" s="101"/>
      <c r="O14" s="101"/>
      <c r="P14" s="101"/>
      <c r="Q14" s="93">
        <f t="shared" si="0"/>
        <v>-73573.45000000007</v>
      </c>
      <c r="R14" s="94">
        <f t="shared" si="1"/>
        <v>332.73644118752344</v>
      </c>
    </row>
    <row r="15" spans="1:18" x14ac:dyDescent="0.55000000000000004">
      <c r="A15" s="100">
        <v>11</v>
      </c>
      <c r="B15" s="101" t="s">
        <v>57</v>
      </c>
      <c r="C15" s="101" t="s">
        <v>196</v>
      </c>
      <c r="D15" s="101" t="s">
        <v>1418</v>
      </c>
      <c r="E15" s="101" t="s">
        <v>174</v>
      </c>
      <c r="F15" s="101" t="s">
        <v>178</v>
      </c>
      <c r="G15" s="101" t="s">
        <v>197</v>
      </c>
      <c r="H15" s="102">
        <v>4126</v>
      </c>
      <c r="I15" s="100">
        <v>3</v>
      </c>
      <c r="J15" s="103">
        <f>บึงกาฬ!F19</f>
        <v>558104.87</v>
      </c>
      <c r="K15" s="104">
        <f>บึงกาฬ!AL19</f>
        <v>391931.89999999991</v>
      </c>
      <c r="L15" s="105">
        <f>บึงกาฬ!AM19</f>
        <v>1513048.8900000001</v>
      </c>
      <c r="M15" s="105">
        <f>บึงกาฬ!AN19</f>
        <v>1762488.3099999998</v>
      </c>
      <c r="N15" s="101"/>
      <c r="O15" s="101"/>
      <c r="P15" s="101"/>
      <c r="Q15" s="93">
        <f t="shared" si="0"/>
        <v>-249439.41999999969</v>
      </c>
      <c r="R15" s="94">
        <f t="shared" si="1"/>
        <v>366.71083131362099</v>
      </c>
    </row>
    <row r="16" spans="1:18" x14ac:dyDescent="0.55000000000000004">
      <c r="A16" s="100">
        <v>12</v>
      </c>
      <c r="B16" s="101" t="s">
        <v>57</v>
      </c>
      <c r="C16" s="101" t="s">
        <v>198</v>
      </c>
      <c r="D16" s="101" t="s">
        <v>1418</v>
      </c>
      <c r="E16" s="101" t="s">
        <v>174</v>
      </c>
      <c r="F16" s="101" t="s">
        <v>178</v>
      </c>
      <c r="G16" s="101" t="s">
        <v>199</v>
      </c>
      <c r="H16" s="102">
        <v>7075</v>
      </c>
      <c r="I16" s="100">
        <v>5</v>
      </c>
      <c r="J16" s="103">
        <f>บึงกาฬ!F20</f>
        <v>1525437.93</v>
      </c>
      <c r="K16" s="104">
        <f>บึงกาฬ!AL20</f>
        <v>798164.21999999986</v>
      </c>
      <c r="L16" s="105">
        <f>บึงกาฬ!AM20</f>
        <v>2223525.4800000004</v>
      </c>
      <c r="M16" s="105">
        <f>บึงกาฬ!AN20</f>
        <v>2128387.2599999998</v>
      </c>
      <c r="N16" s="101"/>
      <c r="O16" s="101"/>
      <c r="P16" s="101"/>
      <c r="Q16" s="93">
        <f t="shared" si="0"/>
        <v>95138.220000000671</v>
      </c>
      <c r="R16" s="94">
        <f t="shared" si="1"/>
        <v>314.27921978798594</v>
      </c>
    </row>
    <row r="17" spans="1:18" x14ac:dyDescent="0.55000000000000004">
      <c r="A17" s="100">
        <v>13</v>
      </c>
      <c r="B17" s="101" t="s">
        <v>57</v>
      </c>
      <c r="C17" s="101" t="s">
        <v>200</v>
      </c>
      <c r="D17" s="101" t="s">
        <v>1418</v>
      </c>
      <c r="E17" s="101" t="s">
        <v>174</v>
      </c>
      <c r="F17" s="101" t="s">
        <v>178</v>
      </c>
      <c r="G17" s="101" t="s">
        <v>201</v>
      </c>
      <c r="H17" s="102">
        <v>4195</v>
      </c>
      <c r="I17" s="100">
        <v>3</v>
      </c>
      <c r="J17" s="103">
        <f>บึงกาฬ!F21</f>
        <v>459006.16</v>
      </c>
      <c r="K17" s="104">
        <f>บึงกาฬ!AL21</f>
        <v>522933.13</v>
      </c>
      <c r="L17" s="105">
        <f>บึงกาฬ!AM21</f>
        <v>1621278.37</v>
      </c>
      <c r="M17" s="105">
        <f>บึงกาฬ!AN21</f>
        <v>1569392.96</v>
      </c>
      <c r="N17" s="101"/>
      <c r="O17" s="101"/>
      <c r="P17" s="101"/>
      <c r="Q17" s="93">
        <f t="shared" si="0"/>
        <v>51885.410000000149</v>
      </c>
      <c r="R17" s="94">
        <f t="shared" si="1"/>
        <v>386.47875327771158</v>
      </c>
    </row>
    <row r="18" spans="1:18" x14ac:dyDescent="0.55000000000000004">
      <c r="A18" s="100">
        <v>14</v>
      </c>
      <c r="B18" s="101" t="s">
        <v>57</v>
      </c>
      <c r="C18" s="101" t="s">
        <v>202</v>
      </c>
      <c r="D18" s="101" t="s">
        <v>1418</v>
      </c>
      <c r="E18" s="101" t="s">
        <v>174</v>
      </c>
      <c r="F18" s="101" t="s">
        <v>178</v>
      </c>
      <c r="G18" s="101" t="s">
        <v>203</v>
      </c>
      <c r="H18" s="102">
        <v>3963</v>
      </c>
      <c r="I18" s="100">
        <v>3</v>
      </c>
      <c r="J18" s="103">
        <f>บึงกาฬ!F22</f>
        <v>1141596.3400000001</v>
      </c>
      <c r="K18" s="104">
        <f>บึงกาฬ!AL22</f>
        <v>1323142.58</v>
      </c>
      <c r="L18" s="105">
        <f>บึงกาฬ!AM22</f>
        <v>1183709.1400000001</v>
      </c>
      <c r="M18" s="105">
        <f>บึงกาฬ!AN22</f>
        <v>921425.61999999988</v>
      </c>
      <c r="N18" s="101"/>
      <c r="O18" s="101"/>
      <c r="P18" s="101"/>
      <c r="Q18" s="93">
        <f t="shared" si="0"/>
        <v>262283.52000000025</v>
      </c>
      <c r="R18" s="94">
        <f t="shared" si="1"/>
        <v>298.69016906384059</v>
      </c>
    </row>
    <row r="19" spans="1:18" x14ac:dyDescent="0.55000000000000004">
      <c r="A19" s="100">
        <v>15</v>
      </c>
      <c r="B19" s="101" t="s">
        <v>57</v>
      </c>
      <c r="C19" s="101" t="s">
        <v>204</v>
      </c>
      <c r="D19" s="101" t="s">
        <v>1418</v>
      </c>
      <c r="E19" s="101" t="s">
        <v>174</v>
      </c>
      <c r="F19" s="101" t="s">
        <v>178</v>
      </c>
      <c r="G19" s="101" t="s">
        <v>205</v>
      </c>
      <c r="H19" s="102">
        <v>1183</v>
      </c>
      <c r="I19" s="100">
        <v>1</v>
      </c>
      <c r="J19" s="103">
        <f>บึงกาฬ!F23</f>
        <v>774290.48</v>
      </c>
      <c r="K19" s="104">
        <f>บึงกาฬ!AL23</f>
        <v>580634.38</v>
      </c>
      <c r="L19" s="105">
        <f>บึงกาฬ!AM23</f>
        <v>1135954.31</v>
      </c>
      <c r="M19" s="105">
        <f>บึงกาฬ!AN23</f>
        <v>1049990.18</v>
      </c>
      <c r="N19" s="101"/>
      <c r="O19" s="101"/>
      <c r="P19" s="101"/>
      <c r="Q19" s="93">
        <f t="shared" si="0"/>
        <v>85964.130000000121</v>
      </c>
      <c r="R19" s="94">
        <f t="shared" si="1"/>
        <v>960.23187658495351</v>
      </c>
    </row>
    <row r="20" spans="1:18" s="112" customFormat="1" x14ac:dyDescent="0.55000000000000004">
      <c r="A20" s="106">
        <v>1</v>
      </c>
      <c r="B20" s="107" t="s">
        <v>57</v>
      </c>
      <c r="C20" s="107"/>
      <c r="D20" s="107"/>
      <c r="E20" s="107" t="s">
        <v>75</v>
      </c>
      <c r="F20" s="107"/>
      <c r="G20" s="107" t="s">
        <v>206</v>
      </c>
      <c r="H20" s="108">
        <f>SUM(H5:H19)</f>
        <v>62731</v>
      </c>
      <c r="I20" s="106"/>
      <c r="J20" s="109">
        <f>SUM(J5:J19)</f>
        <v>13165177.009999998</v>
      </c>
      <c r="K20" s="109">
        <f>SUM(K5:K19)</f>
        <v>10680798.620000001</v>
      </c>
      <c r="L20" s="109">
        <f>SUM(L5:L19)</f>
        <v>22716084.32</v>
      </c>
      <c r="M20" s="109">
        <f>SUM(M5:M19)</f>
        <v>22157573.530000005</v>
      </c>
      <c r="N20" s="107">
        <v>14</v>
      </c>
      <c r="O20" s="107">
        <v>14</v>
      </c>
      <c r="P20" s="107">
        <f>N20-O20</f>
        <v>0</v>
      </c>
      <c r="Q20" s="110">
        <f t="shared" si="0"/>
        <v>558510.78999999538</v>
      </c>
      <c r="R20" s="111">
        <f>L20/H20</f>
        <v>362.11895745325279</v>
      </c>
    </row>
    <row r="21" spans="1:18" x14ac:dyDescent="0.55000000000000004">
      <c r="A21" s="100">
        <v>1</v>
      </c>
      <c r="B21" s="101" t="s">
        <v>57</v>
      </c>
      <c r="C21" s="101" t="s">
        <v>177</v>
      </c>
      <c r="D21" s="101" t="s">
        <v>92</v>
      </c>
      <c r="E21" s="101" t="s">
        <v>207</v>
      </c>
      <c r="F21" s="101" t="s">
        <v>208</v>
      </c>
      <c r="G21" s="101" t="s">
        <v>209</v>
      </c>
      <c r="H21" s="102"/>
      <c r="I21" s="100"/>
      <c r="J21" s="103"/>
      <c r="K21" s="104"/>
      <c r="L21" s="105"/>
      <c r="M21" s="105"/>
      <c r="N21" s="101"/>
      <c r="O21" s="101"/>
      <c r="P21" s="101">
        <v>1</v>
      </c>
    </row>
    <row r="22" spans="1:18" x14ac:dyDescent="0.55000000000000004">
      <c r="A22" s="100">
        <v>2</v>
      </c>
      <c r="B22" s="101" t="s">
        <v>57</v>
      </c>
      <c r="C22" s="101" t="s">
        <v>180</v>
      </c>
      <c r="D22" s="101" t="s">
        <v>92</v>
      </c>
      <c r="E22" s="101" t="s">
        <v>207</v>
      </c>
      <c r="F22" s="101" t="s">
        <v>178</v>
      </c>
      <c r="G22" s="101" t="s">
        <v>210</v>
      </c>
      <c r="H22" s="102">
        <v>6164</v>
      </c>
      <c r="I22" s="100">
        <v>5</v>
      </c>
      <c r="J22" s="103">
        <f>บึงกาฬ!F24</f>
        <v>146050.46</v>
      </c>
      <c r="K22" s="104">
        <f>บึงกาฬ!AL24</f>
        <v>244839.94999999998</v>
      </c>
      <c r="L22" s="105">
        <f>บึงกาฬ!AM24</f>
        <v>1738581.17</v>
      </c>
      <c r="M22" s="105">
        <f>บึงกาฬ!AN24</f>
        <v>1824263.7</v>
      </c>
      <c r="N22" s="101"/>
      <c r="O22" s="101"/>
      <c r="P22" s="101"/>
      <c r="Q22" s="93">
        <f t="shared" si="0"/>
        <v>-85682.530000000028</v>
      </c>
      <c r="R22" s="94">
        <f t="shared" si="1"/>
        <v>282.05405094094743</v>
      </c>
    </row>
    <row r="23" spans="1:18" x14ac:dyDescent="0.55000000000000004">
      <c r="A23" s="100">
        <v>3</v>
      </c>
      <c r="B23" s="101" t="s">
        <v>57</v>
      </c>
      <c r="C23" s="101" t="s">
        <v>182</v>
      </c>
      <c r="D23" s="101" t="s">
        <v>92</v>
      </c>
      <c r="E23" s="101" t="s">
        <v>207</v>
      </c>
      <c r="F23" s="101" t="s">
        <v>178</v>
      </c>
      <c r="G23" s="101" t="s">
        <v>211</v>
      </c>
      <c r="H23" s="102">
        <v>4337</v>
      </c>
      <c r="I23" s="100">
        <v>3</v>
      </c>
      <c r="J23" s="103">
        <f>บึงกาฬ!F25</f>
        <v>36839.74</v>
      </c>
      <c r="K23" s="104">
        <f>บึงกาฬ!AL25</f>
        <v>37430.089999999997</v>
      </c>
      <c r="L23" s="105">
        <f>บึงกาฬ!AM25</f>
        <v>1483353.26</v>
      </c>
      <c r="M23" s="105">
        <f>บึงกาฬ!AN25</f>
        <v>1765504.6600000001</v>
      </c>
      <c r="N23" s="101"/>
      <c r="O23" s="101"/>
      <c r="P23" s="101"/>
      <c r="Q23" s="93">
        <f t="shared" si="0"/>
        <v>-282151.40000000014</v>
      </c>
      <c r="R23" s="94">
        <f t="shared" si="1"/>
        <v>342.02288678810237</v>
      </c>
    </row>
    <row r="24" spans="1:18" x14ac:dyDescent="0.55000000000000004">
      <c r="A24" s="100">
        <v>4</v>
      </c>
      <c r="B24" s="101" t="s">
        <v>57</v>
      </c>
      <c r="C24" s="101" t="s">
        <v>184</v>
      </c>
      <c r="D24" s="101" t="s">
        <v>92</v>
      </c>
      <c r="E24" s="101" t="s">
        <v>207</v>
      </c>
      <c r="F24" s="101" t="s">
        <v>178</v>
      </c>
      <c r="G24" s="101" t="s">
        <v>212</v>
      </c>
      <c r="H24" s="102">
        <v>3695</v>
      </c>
      <c r="I24" s="100">
        <v>3</v>
      </c>
      <c r="J24" s="103">
        <f>บึงกาฬ!F26</f>
        <v>13224.12</v>
      </c>
      <c r="K24" s="104">
        <f>บึงกาฬ!AL26</f>
        <v>-209949.21000000002</v>
      </c>
      <c r="L24" s="105">
        <f>บึงกาฬ!AM26</f>
        <v>4509042.0999999996</v>
      </c>
      <c r="M24" s="105">
        <f>บึงกาฬ!AN26</f>
        <v>921760.86</v>
      </c>
      <c r="N24" s="101"/>
      <c r="O24" s="101"/>
      <c r="P24" s="101"/>
      <c r="Q24" s="93">
        <f t="shared" si="0"/>
        <v>3587281.2399999998</v>
      </c>
      <c r="R24" s="94">
        <f t="shared" si="1"/>
        <v>1220.309093369418</v>
      </c>
    </row>
    <row r="25" spans="1:18" x14ac:dyDescent="0.55000000000000004">
      <c r="A25" s="100">
        <v>5</v>
      </c>
      <c r="B25" s="101" t="s">
        <v>57</v>
      </c>
      <c r="C25" s="101" t="s">
        <v>186</v>
      </c>
      <c r="D25" s="101" t="s">
        <v>92</v>
      </c>
      <c r="E25" s="101" t="s">
        <v>207</v>
      </c>
      <c r="F25" s="101" t="s">
        <v>178</v>
      </c>
      <c r="G25" s="101" t="s">
        <v>213</v>
      </c>
      <c r="H25" s="102">
        <v>4281</v>
      </c>
      <c r="I25" s="100">
        <v>3</v>
      </c>
      <c r="J25" s="103">
        <f>บึงกาฬ!F27</f>
        <v>168037.22</v>
      </c>
      <c r="K25" s="104">
        <f>บึงกาฬ!AL27</f>
        <v>112684.62</v>
      </c>
      <c r="L25" s="105">
        <f>บึงกาฬ!AM27</f>
        <v>1290725.56</v>
      </c>
      <c r="M25" s="105">
        <f>บึงกาฬ!AN27</f>
        <v>1473307.25</v>
      </c>
      <c r="N25" s="101"/>
      <c r="O25" s="101"/>
      <c r="P25" s="101"/>
      <c r="Q25" s="93">
        <f t="shared" si="0"/>
        <v>-182581.68999999994</v>
      </c>
      <c r="R25" s="94">
        <f t="shared" si="1"/>
        <v>301.50094837654757</v>
      </c>
    </row>
    <row r="26" spans="1:18" x14ac:dyDescent="0.55000000000000004">
      <c r="A26" s="100">
        <v>6</v>
      </c>
      <c r="B26" s="101" t="s">
        <v>57</v>
      </c>
      <c r="C26" s="101" t="s">
        <v>188</v>
      </c>
      <c r="D26" s="101" t="s">
        <v>92</v>
      </c>
      <c r="E26" s="101" t="s">
        <v>207</v>
      </c>
      <c r="F26" s="101" t="s">
        <v>178</v>
      </c>
      <c r="G26" s="101" t="s">
        <v>214</v>
      </c>
      <c r="H26" s="102">
        <v>2675</v>
      </c>
      <c r="I26" s="100">
        <v>2</v>
      </c>
      <c r="J26" s="103">
        <f>บึงกาฬ!F28</f>
        <v>98736.04</v>
      </c>
      <c r="K26" s="104">
        <f>บึงกาฬ!AL28</f>
        <v>156728.95999999999</v>
      </c>
      <c r="L26" s="105">
        <f>บึงกาฬ!AM28</f>
        <v>1080606.23</v>
      </c>
      <c r="M26" s="105">
        <f>บึงกาฬ!AN28</f>
        <v>1103378.01</v>
      </c>
      <c r="N26" s="101"/>
      <c r="O26" s="101"/>
      <c r="P26" s="101"/>
      <c r="Q26" s="93">
        <f t="shared" si="0"/>
        <v>-22771.780000000028</v>
      </c>
      <c r="R26" s="94">
        <f t="shared" si="1"/>
        <v>403.96494579439252</v>
      </c>
    </row>
    <row r="27" spans="1:18" x14ac:dyDescent="0.55000000000000004">
      <c r="A27" s="100">
        <v>7</v>
      </c>
      <c r="B27" s="101" t="s">
        <v>57</v>
      </c>
      <c r="C27" s="101" t="s">
        <v>190</v>
      </c>
      <c r="D27" s="101" t="s">
        <v>92</v>
      </c>
      <c r="E27" s="101" t="s">
        <v>207</v>
      </c>
      <c r="F27" s="101" t="s">
        <v>178</v>
      </c>
      <c r="G27" s="101" t="s">
        <v>215</v>
      </c>
      <c r="H27" s="102">
        <v>3198</v>
      </c>
      <c r="I27" s="100">
        <v>3</v>
      </c>
      <c r="J27" s="103">
        <f>บึงกาฬ!F29</f>
        <v>179194.81</v>
      </c>
      <c r="K27" s="104">
        <f>บึงกาฬ!AL29</f>
        <v>196224.52</v>
      </c>
      <c r="L27" s="105">
        <f>บึงกาฬ!AM29</f>
        <v>3294735.67</v>
      </c>
      <c r="M27" s="105">
        <f>บึงกาฬ!AN29</f>
        <v>878014.09</v>
      </c>
      <c r="N27" s="101"/>
      <c r="O27" s="101"/>
      <c r="P27" s="101"/>
      <c r="Q27" s="93">
        <f t="shared" si="0"/>
        <v>2416721.58</v>
      </c>
      <c r="R27" s="94">
        <f t="shared" si="1"/>
        <v>1030.2488023764852</v>
      </c>
    </row>
    <row r="28" spans="1:18" x14ac:dyDescent="0.55000000000000004">
      <c r="A28" s="100">
        <v>8</v>
      </c>
      <c r="B28" s="101" t="s">
        <v>57</v>
      </c>
      <c r="C28" s="101" t="s">
        <v>192</v>
      </c>
      <c r="D28" s="101" t="s">
        <v>92</v>
      </c>
      <c r="E28" s="101" t="s">
        <v>207</v>
      </c>
      <c r="F28" s="101" t="s">
        <v>178</v>
      </c>
      <c r="G28" s="101" t="s">
        <v>216</v>
      </c>
      <c r="H28" s="102">
        <v>1853</v>
      </c>
      <c r="I28" s="100">
        <v>2</v>
      </c>
      <c r="J28" s="103">
        <f>บึงกาฬ!F30</f>
        <v>221401.52</v>
      </c>
      <c r="K28" s="104">
        <f>บึงกาฬ!AL30</f>
        <v>44142.25</v>
      </c>
      <c r="L28" s="105">
        <f>บึงกาฬ!AM30</f>
        <v>1042156.69</v>
      </c>
      <c r="M28" s="105">
        <f>บึงกาฬ!AN30</f>
        <v>893128.99</v>
      </c>
      <c r="N28" s="101"/>
      <c r="O28" s="101"/>
      <c r="P28" s="101"/>
      <c r="Q28" s="93">
        <f t="shared" si="0"/>
        <v>149027.69999999995</v>
      </c>
      <c r="R28" s="94">
        <f t="shared" si="1"/>
        <v>562.41591473286564</v>
      </c>
    </row>
    <row r="29" spans="1:18" x14ac:dyDescent="0.55000000000000004">
      <c r="A29" s="100">
        <v>9</v>
      </c>
      <c r="B29" s="101" t="s">
        <v>57</v>
      </c>
      <c r="C29" s="101" t="s">
        <v>194</v>
      </c>
      <c r="D29" s="101" t="s">
        <v>92</v>
      </c>
      <c r="E29" s="101" t="s">
        <v>207</v>
      </c>
      <c r="F29" s="101" t="s">
        <v>178</v>
      </c>
      <c r="G29" s="101" t="s">
        <v>217</v>
      </c>
      <c r="H29" s="102">
        <v>2837</v>
      </c>
      <c r="I29" s="100">
        <v>2</v>
      </c>
      <c r="J29" s="103">
        <f>บึงกาฬ!F31</f>
        <v>134943.29999999999</v>
      </c>
      <c r="K29" s="104">
        <f>บึงกาฬ!AL31</f>
        <v>-78019.830000000016</v>
      </c>
      <c r="L29" s="105">
        <f>บึงกาฬ!AM31</f>
        <v>1314937.55</v>
      </c>
      <c r="M29" s="105">
        <f>บึงกาฬ!AN31</f>
        <v>1432618.54</v>
      </c>
      <c r="N29" s="101"/>
      <c r="O29" s="101"/>
      <c r="P29" s="101"/>
      <c r="Q29" s="93">
        <f t="shared" si="0"/>
        <v>-117680.98999999999</v>
      </c>
      <c r="R29" s="94">
        <f t="shared" si="1"/>
        <v>463.49578780401833</v>
      </c>
    </row>
    <row r="30" spans="1:18" x14ac:dyDescent="0.55000000000000004">
      <c r="A30" s="100">
        <v>10</v>
      </c>
      <c r="B30" s="101" t="s">
        <v>57</v>
      </c>
      <c r="C30" s="101" t="s">
        <v>177</v>
      </c>
      <c r="D30" s="101" t="s">
        <v>92</v>
      </c>
      <c r="E30" s="101" t="s">
        <v>207</v>
      </c>
      <c r="F30" s="101" t="s">
        <v>178</v>
      </c>
      <c r="G30" s="101" t="s">
        <v>218</v>
      </c>
      <c r="H30" s="102">
        <v>6949</v>
      </c>
      <c r="I30" s="100">
        <v>5</v>
      </c>
      <c r="J30" s="103">
        <f>บึงกาฬ!F32</f>
        <v>875593.43</v>
      </c>
      <c r="K30" s="104">
        <f>บึงกาฬ!AL32</f>
        <v>647908.43000000005</v>
      </c>
      <c r="L30" s="105">
        <f>บึงกาฬ!AM32</f>
        <v>2623034.48</v>
      </c>
      <c r="M30" s="105">
        <f>บึงกาฬ!AN32</f>
        <v>3142383.04</v>
      </c>
      <c r="N30" s="101"/>
      <c r="O30" s="101"/>
      <c r="P30" s="101"/>
      <c r="Q30" s="93">
        <f t="shared" si="0"/>
        <v>-519348.56000000006</v>
      </c>
      <c r="R30" s="94">
        <f t="shared" si="1"/>
        <v>377.46934522952944</v>
      </c>
    </row>
    <row r="31" spans="1:18" x14ac:dyDescent="0.55000000000000004">
      <c r="A31" s="100">
        <v>11</v>
      </c>
      <c r="B31" s="101" t="s">
        <v>57</v>
      </c>
      <c r="C31" s="101" t="s">
        <v>177</v>
      </c>
      <c r="D31" s="101" t="s">
        <v>92</v>
      </c>
      <c r="E31" s="101" t="s">
        <v>207</v>
      </c>
      <c r="F31" s="101" t="s">
        <v>178</v>
      </c>
      <c r="G31" s="101" t="s">
        <v>219</v>
      </c>
      <c r="H31" s="102">
        <v>5245</v>
      </c>
      <c r="I31" s="100">
        <v>4</v>
      </c>
      <c r="J31" s="103">
        <f>บึงกาฬ!F33</f>
        <v>137466.63</v>
      </c>
      <c r="K31" s="104">
        <f>บึงกาฬ!AL33</f>
        <v>160033.35</v>
      </c>
      <c r="L31" s="105">
        <f>บึงกาฬ!AM33</f>
        <v>526110.36</v>
      </c>
      <c r="M31" s="105">
        <f>บึงกาฬ!AN33</f>
        <v>487925.48</v>
      </c>
      <c r="N31" s="101"/>
      <c r="O31" s="101"/>
      <c r="P31" s="101"/>
      <c r="Q31" s="93">
        <f t="shared" si="0"/>
        <v>38184.880000000005</v>
      </c>
      <c r="R31" s="94">
        <f t="shared" si="1"/>
        <v>100.30702764537655</v>
      </c>
    </row>
    <row r="32" spans="1:18" x14ac:dyDescent="0.55000000000000004">
      <c r="A32" s="100">
        <v>12</v>
      </c>
      <c r="B32" s="101" t="s">
        <v>57</v>
      </c>
      <c r="C32" s="101" t="s">
        <v>177</v>
      </c>
      <c r="D32" s="101" t="s">
        <v>92</v>
      </c>
      <c r="E32" s="101" t="s">
        <v>207</v>
      </c>
      <c r="F32" s="101" t="s">
        <v>178</v>
      </c>
      <c r="G32" s="101" t="s">
        <v>220</v>
      </c>
      <c r="H32" s="102">
        <v>4916</v>
      </c>
      <c r="I32" s="100">
        <v>4</v>
      </c>
      <c r="J32" s="103">
        <f>บึงกาฬ!F34</f>
        <v>293004.59000000003</v>
      </c>
      <c r="K32" s="104">
        <f>บึงกาฬ!AL34</f>
        <v>569186.49</v>
      </c>
      <c r="L32" s="105">
        <f>บึงกาฬ!AM34</f>
        <v>918473.11</v>
      </c>
      <c r="M32" s="105">
        <f>บึงกาฬ!AN34</f>
        <v>952791.18</v>
      </c>
      <c r="N32" s="101"/>
      <c r="O32" s="101"/>
      <c r="P32" s="101"/>
      <c r="Q32" s="93">
        <f t="shared" si="0"/>
        <v>-34318.070000000065</v>
      </c>
      <c r="R32" s="94">
        <f t="shared" si="1"/>
        <v>186.83342351505289</v>
      </c>
    </row>
    <row r="33" spans="1:18" x14ac:dyDescent="0.55000000000000004">
      <c r="A33" s="100">
        <v>13</v>
      </c>
      <c r="B33" s="101" t="s">
        <v>57</v>
      </c>
      <c r="C33" s="101" t="s">
        <v>177</v>
      </c>
      <c r="D33" s="101" t="s">
        <v>92</v>
      </c>
      <c r="E33" s="101" t="s">
        <v>207</v>
      </c>
      <c r="F33" s="101" t="s">
        <v>178</v>
      </c>
      <c r="G33" s="101" t="s">
        <v>221</v>
      </c>
      <c r="H33" s="102">
        <v>1492</v>
      </c>
      <c r="I33" s="100">
        <v>1</v>
      </c>
      <c r="J33" s="103">
        <f>บึงกาฬ!F35</f>
        <v>0</v>
      </c>
      <c r="K33" s="104">
        <f>บึงกาฬ!AL35</f>
        <v>0</v>
      </c>
      <c r="L33" s="105">
        <f>บึงกาฬ!AM35</f>
        <v>0</v>
      </c>
      <c r="M33" s="105">
        <f>บึงกาฬ!AN35</f>
        <v>0</v>
      </c>
      <c r="N33" s="101"/>
      <c r="O33" s="101"/>
      <c r="P33" s="101"/>
      <c r="Q33" s="93">
        <f t="shared" si="0"/>
        <v>0</v>
      </c>
      <c r="R33" s="94">
        <f t="shared" si="1"/>
        <v>0</v>
      </c>
    </row>
    <row r="34" spans="1:18" s="112" customFormat="1" x14ac:dyDescent="0.55000000000000004">
      <c r="A34" s="106">
        <v>2</v>
      </c>
      <c r="B34" s="107" t="s">
        <v>57</v>
      </c>
      <c r="C34" s="107"/>
      <c r="D34" s="107"/>
      <c r="E34" s="107" t="s">
        <v>75</v>
      </c>
      <c r="F34" s="107"/>
      <c r="G34" s="107" t="s">
        <v>222</v>
      </c>
      <c r="H34" s="113">
        <f>SUM(H22:H33)</f>
        <v>47642</v>
      </c>
      <c r="I34" s="106"/>
      <c r="J34" s="109">
        <f>SUM(J21:J33)</f>
        <v>2304491.86</v>
      </c>
      <c r="K34" s="109">
        <f>SUM(K21:K33)</f>
        <v>1881209.62</v>
      </c>
      <c r="L34" s="109">
        <f>SUM(L21:L33)</f>
        <v>19821756.18</v>
      </c>
      <c r="M34" s="109">
        <f>SUM(M21:M33)</f>
        <v>14875075.800000001</v>
      </c>
      <c r="N34" s="107">
        <v>12</v>
      </c>
      <c r="O34" s="107">
        <v>12</v>
      </c>
      <c r="P34" s="107">
        <f>N34-O34</f>
        <v>0</v>
      </c>
      <c r="Q34" s="110">
        <f t="shared" si="0"/>
        <v>4946680.379999999</v>
      </c>
      <c r="R34" s="111">
        <f>L34/H34</f>
        <v>416.05634062381932</v>
      </c>
    </row>
    <row r="35" spans="1:18" x14ac:dyDescent="0.55000000000000004">
      <c r="A35" s="100">
        <v>1</v>
      </c>
      <c r="B35" s="101" t="s">
        <v>57</v>
      </c>
      <c r="C35" s="101" t="s">
        <v>180</v>
      </c>
      <c r="D35" s="101" t="s">
        <v>85</v>
      </c>
      <c r="E35" s="101" t="s">
        <v>223</v>
      </c>
      <c r="F35" s="101" t="s">
        <v>208</v>
      </c>
      <c r="G35" s="101" t="s">
        <v>224</v>
      </c>
      <c r="H35" s="102"/>
      <c r="I35" s="100"/>
      <c r="J35" s="103"/>
      <c r="K35" s="104"/>
      <c r="L35" s="105"/>
      <c r="M35" s="105"/>
      <c r="N35" s="101"/>
      <c r="O35" s="101"/>
      <c r="P35" s="101"/>
    </row>
    <row r="36" spans="1:18" x14ac:dyDescent="0.55000000000000004">
      <c r="A36" s="100">
        <v>2</v>
      </c>
      <c r="B36" s="101" t="s">
        <v>57</v>
      </c>
      <c r="C36" s="101" t="s">
        <v>180</v>
      </c>
      <c r="D36" s="101" t="s">
        <v>85</v>
      </c>
      <c r="E36" s="101" t="s">
        <v>223</v>
      </c>
      <c r="F36" s="101" t="s">
        <v>178</v>
      </c>
      <c r="G36" s="101" t="s">
        <v>225</v>
      </c>
      <c r="H36" s="102">
        <v>6263</v>
      </c>
      <c r="I36" s="100">
        <v>5</v>
      </c>
      <c r="J36" s="103">
        <f>บึงกาฬ!F36</f>
        <v>966336.87</v>
      </c>
      <c r="K36" s="104">
        <f>บึงกาฬ!AL36</f>
        <v>367019.37</v>
      </c>
      <c r="L36" s="105">
        <f>บึงกาฬ!AM36</f>
        <v>1940064.87</v>
      </c>
      <c r="M36" s="105">
        <f>บึงกาฬ!AN36</f>
        <v>2120076.1</v>
      </c>
      <c r="N36" s="101"/>
      <c r="O36" s="101"/>
      <c r="P36" s="101"/>
      <c r="Q36" s="93">
        <f t="shared" si="0"/>
        <v>-180011.22999999998</v>
      </c>
      <c r="R36" s="94">
        <f t="shared" si="1"/>
        <v>309.76606578317103</v>
      </c>
    </row>
    <row r="37" spans="1:18" x14ac:dyDescent="0.55000000000000004">
      <c r="A37" s="100">
        <v>3</v>
      </c>
      <c r="B37" s="101" t="s">
        <v>57</v>
      </c>
      <c r="C37" s="101" t="s">
        <v>180</v>
      </c>
      <c r="D37" s="101" t="s">
        <v>85</v>
      </c>
      <c r="E37" s="101" t="s">
        <v>223</v>
      </c>
      <c r="F37" s="101" t="s">
        <v>178</v>
      </c>
      <c r="G37" s="101" t="s">
        <v>226</v>
      </c>
      <c r="H37" s="102">
        <v>4267</v>
      </c>
      <c r="I37" s="100">
        <v>3</v>
      </c>
      <c r="J37" s="103">
        <f>บึงกาฬ!F37</f>
        <v>750865.81</v>
      </c>
      <c r="K37" s="104">
        <f>บึงกาฬ!AL37</f>
        <v>712502.87</v>
      </c>
      <c r="L37" s="105">
        <f>บึงกาฬ!AM37</f>
        <v>1164902.51</v>
      </c>
      <c r="M37" s="105">
        <f>บึงกาฬ!AN37</f>
        <v>1337344.77</v>
      </c>
      <c r="N37" s="101"/>
      <c r="O37" s="101"/>
      <c r="P37" s="101"/>
      <c r="Q37" s="93">
        <f t="shared" si="0"/>
        <v>-172442.26</v>
      </c>
      <c r="R37" s="94">
        <f t="shared" si="1"/>
        <v>273.00269744551207</v>
      </c>
    </row>
    <row r="38" spans="1:18" x14ac:dyDescent="0.55000000000000004">
      <c r="A38" s="100">
        <v>4</v>
      </c>
      <c r="B38" s="101" t="s">
        <v>57</v>
      </c>
      <c r="C38" s="101" t="s">
        <v>180</v>
      </c>
      <c r="D38" s="101" t="s">
        <v>85</v>
      </c>
      <c r="E38" s="101" t="s">
        <v>223</v>
      </c>
      <c r="F38" s="101" t="s">
        <v>178</v>
      </c>
      <c r="G38" s="101" t="s">
        <v>1415</v>
      </c>
      <c r="H38" s="102">
        <v>5651</v>
      </c>
      <c r="I38" s="100">
        <v>4</v>
      </c>
      <c r="J38" s="103">
        <f>บึงกาฬ!F38</f>
        <v>220077.35</v>
      </c>
      <c r="K38" s="104">
        <f>บึงกาฬ!AL38</f>
        <v>-20869.280000000028</v>
      </c>
      <c r="L38" s="105">
        <f>บึงกาฬ!AM38</f>
        <v>1180030.5899999999</v>
      </c>
      <c r="M38" s="105">
        <f>บึงกาฬ!AN38</f>
        <v>1543930.03</v>
      </c>
      <c r="N38" s="101"/>
      <c r="O38" s="101"/>
      <c r="P38" s="101"/>
      <c r="Q38" s="93">
        <f t="shared" si="0"/>
        <v>-363899.44000000018</v>
      </c>
      <c r="R38" s="94">
        <f t="shared" si="1"/>
        <v>208.81801274110774</v>
      </c>
    </row>
    <row r="39" spans="1:18" x14ac:dyDescent="0.55000000000000004">
      <c r="A39" s="100">
        <v>5</v>
      </c>
      <c r="B39" s="101" t="s">
        <v>57</v>
      </c>
      <c r="C39" s="101" t="s">
        <v>180</v>
      </c>
      <c r="D39" s="101" t="s">
        <v>85</v>
      </c>
      <c r="E39" s="101" t="s">
        <v>223</v>
      </c>
      <c r="F39" s="101" t="s">
        <v>178</v>
      </c>
      <c r="G39" s="101" t="s">
        <v>228</v>
      </c>
      <c r="H39" s="102">
        <v>2509</v>
      </c>
      <c r="I39" s="100">
        <v>2</v>
      </c>
      <c r="J39" s="103">
        <f>บึงกาฬ!F39</f>
        <v>406006.56</v>
      </c>
      <c r="K39" s="104">
        <f>บึงกาฬ!AL39</f>
        <v>404345.3</v>
      </c>
      <c r="L39" s="105">
        <f>บึงกาฬ!AM39</f>
        <v>531624.49</v>
      </c>
      <c r="M39" s="105">
        <f>บึงกาฬ!AN39</f>
        <v>654950.06999999995</v>
      </c>
      <c r="N39" s="101"/>
      <c r="O39" s="101"/>
      <c r="P39" s="101"/>
      <c r="Q39" s="93">
        <f t="shared" si="0"/>
        <v>-123325.57999999996</v>
      </c>
      <c r="R39" s="94">
        <f t="shared" si="1"/>
        <v>211.88700278995614</v>
      </c>
    </row>
    <row r="40" spans="1:18" x14ac:dyDescent="0.55000000000000004">
      <c r="A40" s="100">
        <v>6</v>
      </c>
      <c r="B40" s="101" t="s">
        <v>57</v>
      </c>
      <c r="C40" s="101" t="s">
        <v>180</v>
      </c>
      <c r="D40" s="101" t="s">
        <v>85</v>
      </c>
      <c r="E40" s="101" t="s">
        <v>223</v>
      </c>
      <c r="F40" s="101" t="s">
        <v>178</v>
      </c>
      <c r="G40" s="101" t="s">
        <v>229</v>
      </c>
      <c r="H40" s="102">
        <v>2165</v>
      </c>
      <c r="I40" s="100">
        <v>2</v>
      </c>
      <c r="J40" s="103">
        <f>บึงกาฬ!F40</f>
        <v>362111.17</v>
      </c>
      <c r="K40" s="104">
        <f>บึงกาฬ!AL40</f>
        <v>337397.64</v>
      </c>
      <c r="L40" s="105">
        <f>บึงกาฬ!AM40</f>
        <v>1083617.18</v>
      </c>
      <c r="M40" s="105">
        <f>บึงกาฬ!AN40</f>
        <v>1297265.6399999999</v>
      </c>
      <c r="N40" s="101"/>
      <c r="O40" s="101"/>
      <c r="P40" s="101"/>
      <c r="Q40" s="93">
        <f t="shared" si="0"/>
        <v>-213648.45999999996</v>
      </c>
      <c r="R40" s="94">
        <f t="shared" si="1"/>
        <v>500.51601847575057</v>
      </c>
    </row>
    <row r="41" spans="1:18" x14ac:dyDescent="0.55000000000000004">
      <c r="A41" s="100">
        <v>7</v>
      </c>
      <c r="B41" s="101" t="s">
        <v>57</v>
      </c>
      <c r="C41" s="101" t="s">
        <v>180</v>
      </c>
      <c r="D41" s="101" t="s">
        <v>85</v>
      </c>
      <c r="E41" s="101" t="s">
        <v>223</v>
      </c>
      <c r="F41" s="101" t="s">
        <v>178</v>
      </c>
      <c r="G41" s="101" t="s">
        <v>230</v>
      </c>
      <c r="H41" s="102">
        <v>2535</v>
      </c>
      <c r="I41" s="100">
        <v>2</v>
      </c>
      <c r="J41" s="103">
        <f>บึงกาฬ!F41</f>
        <v>347198.25</v>
      </c>
      <c r="K41" s="104">
        <f>บึงกาฬ!AL41</f>
        <v>332287.64999999997</v>
      </c>
      <c r="L41" s="105">
        <f>บึงกาฬ!AM41</f>
        <v>1178392.81</v>
      </c>
      <c r="M41" s="105">
        <f>บึงกาฬ!AN41</f>
        <v>1089939.97</v>
      </c>
      <c r="N41" s="101"/>
      <c r="O41" s="101"/>
      <c r="P41" s="101"/>
      <c r="Q41" s="93">
        <f t="shared" si="0"/>
        <v>88452.840000000084</v>
      </c>
      <c r="R41" s="94">
        <f t="shared" si="1"/>
        <v>464.84923471400396</v>
      </c>
    </row>
    <row r="42" spans="1:18" x14ac:dyDescent="0.55000000000000004">
      <c r="A42" s="100">
        <v>8</v>
      </c>
      <c r="B42" s="101" t="s">
        <v>57</v>
      </c>
      <c r="C42" s="101" t="s">
        <v>180</v>
      </c>
      <c r="D42" s="101" t="s">
        <v>85</v>
      </c>
      <c r="E42" s="101" t="s">
        <v>223</v>
      </c>
      <c r="F42" s="101" t="s">
        <v>178</v>
      </c>
      <c r="G42" s="101" t="s">
        <v>231</v>
      </c>
      <c r="H42" s="102">
        <v>4564</v>
      </c>
      <c r="I42" s="100">
        <v>4</v>
      </c>
      <c r="J42" s="103">
        <f>บึงกาฬ!F42</f>
        <v>402091.17</v>
      </c>
      <c r="K42" s="104">
        <f>บึงกาฬ!AL42</f>
        <v>410647.88</v>
      </c>
      <c r="L42" s="105">
        <f>บึงกาฬ!AM42</f>
        <v>1433195.44</v>
      </c>
      <c r="M42" s="105">
        <f>บึงกาฬ!AN42</f>
        <v>1273891.77</v>
      </c>
      <c r="N42" s="101"/>
      <c r="O42" s="101"/>
      <c r="P42" s="101"/>
      <c r="Q42" s="93">
        <f t="shared" si="0"/>
        <v>159303.66999999993</v>
      </c>
      <c r="R42" s="94">
        <f t="shared" si="1"/>
        <v>314.02178790534617</v>
      </c>
    </row>
    <row r="43" spans="1:18" x14ac:dyDescent="0.55000000000000004">
      <c r="A43" s="100">
        <v>9</v>
      </c>
      <c r="B43" s="101" t="s">
        <v>57</v>
      </c>
      <c r="C43" s="101" t="s">
        <v>180</v>
      </c>
      <c r="D43" s="101" t="s">
        <v>85</v>
      </c>
      <c r="E43" s="101" t="s">
        <v>223</v>
      </c>
      <c r="F43" s="101" t="s">
        <v>178</v>
      </c>
      <c r="G43" s="101" t="s">
        <v>232</v>
      </c>
      <c r="H43" s="102">
        <v>2825</v>
      </c>
      <c r="I43" s="100">
        <v>2</v>
      </c>
      <c r="J43" s="103">
        <f>บึงกาฬ!F43</f>
        <v>378399.5</v>
      </c>
      <c r="K43" s="104">
        <f>บึงกาฬ!AL43</f>
        <v>436626.85000000003</v>
      </c>
      <c r="L43" s="105">
        <f>บึงกาฬ!AM43</f>
        <v>1000435.68</v>
      </c>
      <c r="M43" s="105">
        <f>บึงกาฬ!AN43</f>
        <v>1028793.92</v>
      </c>
      <c r="N43" s="101"/>
      <c r="O43" s="101"/>
      <c r="P43" s="101"/>
      <c r="Q43" s="93">
        <f t="shared" si="0"/>
        <v>-28358.239999999991</v>
      </c>
      <c r="R43" s="94">
        <f t="shared" si="1"/>
        <v>354.1365238938053</v>
      </c>
    </row>
    <row r="44" spans="1:18" x14ac:dyDescent="0.55000000000000004">
      <c r="A44" s="100">
        <v>10</v>
      </c>
      <c r="B44" s="101" t="s">
        <v>57</v>
      </c>
      <c r="C44" s="101" t="s">
        <v>180</v>
      </c>
      <c r="D44" s="101" t="s">
        <v>85</v>
      </c>
      <c r="E44" s="101" t="s">
        <v>223</v>
      </c>
      <c r="F44" s="101" t="s">
        <v>178</v>
      </c>
      <c r="G44" s="101" t="s">
        <v>233</v>
      </c>
      <c r="H44" s="102">
        <v>3497</v>
      </c>
      <c r="I44" s="100">
        <v>3</v>
      </c>
      <c r="J44" s="103">
        <f>บึงกาฬ!F44</f>
        <v>472398.81</v>
      </c>
      <c r="K44" s="104">
        <f>บึงกาฬ!AL44</f>
        <v>286121.82999999996</v>
      </c>
      <c r="L44" s="105">
        <f>บึงกาฬ!AM44</f>
        <v>860379.01</v>
      </c>
      <c r="M44" s="105">
        <f>บึงกาฬ!AN44</f>
        <v>1253470.5</v>
      </c>
      <c r="N44" s="101"/>
      <c r="O44" s="101"/>
      <c r="P44" s="101"/>
      <c r="Q44" s="93">
        <f t="shared" si="0"/>
        <v>-393091.49</v>
      </c>
      <c r="R44" s="94">
        <f t="shared" si="1"/>
        <v>246.03346010866457</v>
      </c>
    </row>
    <row r="45" spans="1:18" x14ac:dyDescent="0.55000000000000004">
      <c r="A45" s="100">
        <v>11</v>
      </c>
      <c r="B45" s="101" t="s">
        <v>57</v>
      </c>
      <c r="C45" s="101" t="s">
        <v>180</v>
      </c>
      <c r="D45" s="101" t="s">
        <v>85</v>
      </c>
      <c r="E45" s="101" t="s">
        <v>223</v>
      </c>
      <c r="F45" s="101" t="s">
        <v>178</v>
      </c>
      <c r="G45" s="101" t="s">
        <v>234</v>
      </c>
      <c r="H45" s="102">
        <v>4246</v>
      </c>
      <c r="I45" s="100">
        <v>3</v>
      </c>
      <c r="J45" s="103">
        <f>บึงกาฬ!F45</f>
        <v>56903.62</v>
      </c>
      <c r="K45" s="104">
        <f>บึงกาฬ!AL45</f>
        <v>-49425.959999999992</v>
      </c>
      <c r="L45" s="105">
        <f>บึงกาฬ!AM45</f>
        <v>1175658.1800000002</v>
      </c>
      <c r="M45" s="105">
        <f>บึงกาฬ!AN45</f>
        <v>1380284.6600000001</v>
      </c>
      <c r="N45" s="101" t="s">
        <v>235</v>
      </c>
      <c r="O45" s="101"/>
      <c r="P45" s="101"/>
      <c r="Q45" s="93">
        <f t="shared" si="0"/>
        <v>-204626.47999999998</v>
      </c>
      <c r="R45" s="94">
        <f t="shared" si="1"/>
        <v>276.88605275553465</v>
      </c>
    </row>
    <row r="46" spans="1:18" x14ac:dyDescent="0.55000000000000004">
      <c r="A46" s="100">
        <v>12</v>
      </c>
      <c r="B46" s="101" t="s">
        <v>57</v>
      </c>
      <c r="C46" s="101" t="s">
        <v>180</v>
      </c>
      <c r="D46" s="101" t="s">
        <v>85</v>
      </c>
      <c r="E46" s="101" t="s">
        <v>223</v>
      </c>
      <c r="F46" s="101" t="s">
        <v>178</v>
      </c>
      <c r="G46" s="101" t="s">
        <v>236</v>
      </c>
      <c r="H46" s="102">
        <v>3019</v>
      </c>
      <c r="I46" s="100">
        <v>3</v>
      </c>
      <c r="J46" s="103">
        <f>บึงกาฬ!F46</f>
        <v>118406.22</v>
      </c>
      <c r="K46" s="104">
        <f>บึงกาฬ!AL46</f>
        <v>108404.59000000001</v>
      </c>
      <c r="L46" s="105">
        <f>บึงกาฬ!AM46</f>
        <v>1343760.74</v>
      </c>
      <c r="M46" s="105">
        <f>บึงกาฬ!AN46</f>
        <v>1366582.1400000001</v>
      </c>
      <c r="N46" s="101"/>
      <c r="O46" s="101"/>
      <c r="P46" s="101"/>
      <c r="Q46" s="93">
        <f t="shared" si="0"/>
        <v>-22821.40000000014</v>
      </c>
      <c r="R46" s="94">
        <f t="shared" si="1"/>
        <v>445.10127194435245</v>
      </c>
    </row>
    <row r="47" spans="1:18" s="112" customFormat="1" x14ac:dyDescent="0.55000000000000004">
      <c r="A47" s="106">
        <v>3</v>
      </c>
      <c r="B47" s="107" t="s">
        <v>57</v>
      </c>
      <c r="C47" s="107"/>
      <c r="D47" s="107"/>
      <c r="E47" s="107" t="s">
        <v>75</v>
      </c>
      <c r="F47" s="107"/>
      <c r="G47" s="107" t="s">
        <v>237</v>
      </c>
      <c r="H47" s="113">
        <f>SUM(H36:H46)</f>
        <v>41541</v>
      </c>
      <c r="I47" s="106"/>
      <c r="J47" s="109">
        <f>SUM(J35:J46)</f>
        <v>4480795.33</v>
      </c>
      <c r="K47" s="109">
        <f>SUM(K35:K46)</f>
        <v>3325058.7399999998</v>
      </c>
      <c r="L47" s="109">
        <f>SUM(L35:L46)</f>
        <v>12892061.499999998</v>
      </c>
      <c r="M47" s="109">
        <f>SUM(M35:M46)</f>
        <v>14346529.57</v>
      </c>
      <c r="N47" s="107">
        <v>11</v>
      </c>
      <c r="O47" s="107">
        <v>11</v>
      </c>
      <c r="P47" s="107">
        <f>N47-O47</f>
        <v>0</v>
      </c>
      <c r="Q47" s="110">
        <f t="shared" si="0"/>
        <v>-1454468.0700000022</v>
      </c>
      <c r="R47" s="111">
        <f>L47/H47</f>
        <v>310.34547796153191</v>
      </c>
    </row>
    <row r="48" spans="1:18" x14ac:dyDescent="0.55000000000000004">
      <c r="A48" s="100">
        <v>1</v>
      </c>
      <c r="B48" s="101" t="s">
        <v>57</v>
      </c>
      <c r="C48" s="101" t="s">
        <v>182</v>
      </c>
      <c r="D48" s="101" t="s">
        <v>120</v>
      </c>
      <c r="E48" s="101" t="s">
        <v>238</v>
      </c>
      <c r="F48" s="101" t="s">
        <v>208</v>
      </c>
      <c r="G48" s="101" t="s">
        <v>239</v>
      </c>
      <c r="H48" s="102"/>
      <c r="I48" s="100"/>
      <c r="J48" s="103"/>
      <c r="K48" s="104"/>
      <c r="L48" s="105"/>
      <c r="M48" s="105"/>
      <c r="N48" s="101"/>
      <c r="O48" s="101"/>
      <c r="P48" s="101"/>
    </row>
    <row r="49" spans="1:18" x14ac:dyDescent="0.55000000000000004">
      <c r="A49" s="100">
        <v>2</v>
      </c>
      <c r="B49" s="101" t="s">
        <v>57</v>
      </c>
      <c r="C49" s="101" t="s">
        <v>182</v>
      </c>
      <c r="D49" s="101" t="s">
        <v>120</v>
      </c>
      <c r="E49" s="101" t="s">
        <v>238</v>
      </c>
      <c r="F49" s="101" t="s">
        <v>178</v>
      </c>
      <c r="G49" s="101" t="s">
        <v>240</v>
      </c>
      <c r="H49" s="102">
        <v>2825</v>
      </c>
      <c r="I49" s="100">
        <v>2</v>
      </c>
      <c r="J49" s="103">
        <f>บึงกาฬ!F47</f>
        <v>564002.05000000005</v>
      </c>
      <c r="K49" s="104">
        <f>บึงกาฬ!AL47</f>
        <v>564044.91</v>
      </c>
      <c r="L49" s="105">
        <f>บึงกาฬ!AM47</f>
        <v>834623.12999999989</v>
      </c>
      <c r="M49" s="105">
        <f>บึงกาฬ!AN47</f>
        <v>1148679.2</v>
      </c>
      <c r="N49" s="101"/>
      <c r="O49" s="101"/>
      <c r="P49" s="101"/>
      <c r="Q49" s="93">
        <f t="shared" si="0"/>
        <v>-314056.07000000007</v>
      </c>
      <c r="R49" s="94">
        <f t="shared" si="1"/>
        <v>295.44181592920353</v>
      </c>
    </row>
    <row r="50" spans="1:18" x14ac:dyDescent="0.55000000000000004">
      <c r="A50" s="100">
        <v>3</v>
      </c>
      <c r="B50" s="101" t="s">
        <v>57</v>
      </c>
      <c r="C50" s="101" t="s">
        <v>182</v>
      </c>
      <c r="D50" s="101" t="s">
        <v>120</v>
      </c>
      <c r="E50" s="101" t="s">
        <v>238</v>
      </c>
      <c r="F50" s="101" t="s">
        <v>178</v>
      </c>
      <c r="G50" s="101" t="s">
        <v>241</v>
      </c>
      <c r="H50" s="102">
        <v>3818</v>
      </c>
      <c r="I50" s="100">
        <v>3</v>
      </c>
      <c r="J50" s="103">
        <f>บึงกาฬ!F48</f>
        <v>746090.06</v>
      </c>
      <c r="K50" s="104">
        <f>บึงกาฬ!AL48</f>
        <v>356695.86000000004</v>
      </c>
      <c r="L50" s="105">
        <f>บึงกาฬ!AM48</f>
        <v>797282.96</v>
      </c>
      <c r="M50" s="105">
        <f>บึงกาฬ!AN48</f>
        <v>843361.3</v>
      </c>
      <c r="N50" s="101"/>
      <c r="O50" s="101"/>
      <c r="P50" s="101"/>
      <c r="Q50" s="93">
        <f t="shared" si="0"/>
        <v>-46078.340000000084</v>
      </c>
      <c r="R50" s="94">
        <f t="shared" si="1"/>
        <v>208.82214772132005</v>
      </c>
    </row>
    <row r="51" spans="1:18" x14ac:dyDescent="0.55000000000000004">
      <c r="A51" s="100">
        <v>4</v>
      </c>
      <c r="B51" s="101" t="s">
        <v>57</v>
      </c>
      <c r="C51" s="101" t="s">
        <v>182</v>
      </c>
      <c r="D51" s="101" t="s">
        <v>120</v>
      </c>
      <c r="E51" s="101" t="s">
        <v>238</v>
      </c>
      <c r="F51" s="101" t="s">
        <v>178</v>
      </c>
      <c r="G51" s="101" t="s">
        <v>242</v>
      </c>
      <c r="H51" s="102">
        <v>2042</v>
      </c>
      <c r="I51" s="100">
        <v>2</v>
      </c>
      <c r="J51" s="103">
        <f>บึงกาฬ!F49</f>
        <v>855827.04</v>
      </c>
      <c r="K51" s="104">
        <f>บึงกาฬ!AL49</f>
        <v>865704.04</v>
      </c>
      <c r="L51" s="105">
        <f>บึงกาฬ!AM49</f>
        <v>392654.55</v>
      </c>
      <c r="M51" s="105">
        <f>บึงกาฬ!AN49</f>
        <v>768569.01</v>
      </c>
      <c r="N51" s="101"/>
      <c r="O51" s="101"/>
      <c r="P51" s="101"/>
      <c r="Q51" s="93">
        <f t="shared" si="0"/>
        <v>-375914.46</v>
      </c>
      <c r="R51" s="94">
        <f t="shared" si="1"/>
        <v>192.28920176297746</v>
      </c>
    </row>
    <row r="52" spans="1:18" s="112" customFormat="1" x14ac:dyDescent="0.55000000000000004">
      <c r="A52" s="106">
        <v>4</v>
      </c>
      <c r="B52" s="107" t="s">
        <v>57</v>
      </c>
      <c r="C52" s="107"/>
      <c r="D52" s="107"/>
      <c r="E52" s="107" t="s">
        <v>75</v>
      </c>
      <c r="F52" s="107"/>
      <c r="G52" s="107" t="s">
        <v>243</v>
      </c>
      <c r="H52" s="113">
        <f>SUM(H49:H51)</f>
        <v>8685</v>
      </c>
      <c r="I52" s="106"/>
      <c r="J52" s="109">
        <f>SUM(J48:J51)</f>
        <v>2165919.1500000004</v>
      </c>
      <c r="K52" s="109">
        <f>SUM(K48:K51)</f>
        <v>1786444.81</v>
      </c>
      <c r="L52" s="109">
        <f>SUM(L48:L51)</f>
        <v>2024560.6399999999</v>
      </c>
      <c r="M52" s="109">
        <f>SUM(M48:M51)</f>
        <v>2760609.51</v>
      </c>
      <c r="N52" s="107">
        <v>3</v>
      </c>
      <c r="O52" s="107">
        <v>3</v>
      </c>
      <c r="P52" s="107">
        <f>N52-O52</f>
        <v>0</v>
      </c>
      <c r="Q52" s="110">
        <f t="shared" si="0"/>
        <v>-736048.86999999988</v>
      </c>
      <c r="R52" s="111">
        <f>L52/H52</f>
        <v>233.11003339090385</v>
      </c>
    </row>
    <row r="53" spans="1:18" x14ac:dyDescent="0.55000000000000004">
      <c r="A53" s="100">
        <v>1</v>
      </c>
      <c r="B53" s="101" t="s">
        <v>57</v>
      </c>
      <c r="C53" s="101" t="s">
        <v>184</v>
      </c>
      <c r="D53" s="101" t="s">
        <v>106</v>
      </c>
      <c r="E53" s="101" t="s">
        <v>244</v>
      </c>
      <c r="F53" s="101" t="s">
        <v>208</v>
      </c>
      <c r="G53" s="101" t="s">
        <v>245</v>
      </c>
      <c r="H53" s="102"/>
      <c r="I53" s="100"/>
      <c r="J53" s="103"/>
      <c r="K53" s="104"/>
      <c r="L53" s="105"/>
      <c r="M53" s="105"/>
      <c r="N53" s="101"/>
      <c r="O53" s="101"/>
      <c r="P53" s="101"/>
    </row>
    <row r="54" spans="1:18" x14ac:dyDescent="0.55000000000000004">
      <c r="A54" s="100">
        <v>2</v>
      </c>
      <c r="B54" s="101" t="s">
        <v>57</v>
      </c>
      <c r="C54" s="101" t="s">
        <v>184</v>
      </c>
      <c r="D54" s="101" t="s">
        <v>106</v>
      </c>
      <c r="E54" s="101" t="s">
        <v>244</v>
      </c>
      <c r="F54" s="101" t="s">
        <v>178</v>
      </c>
      <c r="G54" s="101" t="s">
        <v>246</v>
      </c>
      <c r="H54" s="102">
        <v>2916</v>
      </c>
      <c r="I54" s="100">
        <v>2</v>
      </c>
      <c r="J54" s="103">
        <f>บึงกาฬ!F50</f>
        <v>641873.96</v>
      </c>
      <c r="K54" s="104">
        <f>บึงกาฬ!AL50</f>
        <v>436526.87999999995</v>
      </c>
      <c r="L54" s="105">
        <f>บึงกาฬ!AM50</f>
        <v>1082079.56</v>
      </c>
      <c r="M54" s="105">
        <f>บึงกาฬ!AN50</f>
        <v>1184173.74</v>
      </c>
      <c r="N54" s="101"/>
      <c r="O54" s="101"/>
      <c r="P54" s="101"/>
      <c r="Q54" s="93">
        <f t="shared" si="0"/>
        <v>-102094.17999999993</v>
      </c>
      <c r="R54" s="94">
        <f t="shared" si="1"/>
        <v>371.08352537722908</v>
      </c>
    </row>
    <row r="55" spans="1:18" x14ac:dyDescent="0.55000000000000004">
      <c r="A55" s="100">
        <v>3</v>
      </c>
      <c r="B55" s="101" t="s">
        <v>57</v>
      </c>
      <c r="C55" s="101" t="s">
        <v>184</v>
      </c>
      <c r="D55" s="101" t="s">
        <v>106</v>
      </c>
      <c r="E55" s="101" t="s">
        <v>244</v>
      </c>
      <c r="F55" s="101" t="s">
        <v>178</v>
      </c>
      <c r="G55" s="101" t="s">
        <v>247</v>
      </c>
      <c r="H55" s="102">
        <v>9798</v>
      </c>
      <c r="I55" s="100">
        <v>5</v>
      </c>
      <c r="J55" s="103">
        <f>บึงกาฬ!F51</f>
        <v>1933048.46</v>
      </c>
      <c r="K55" s="104">
        <f>บึงกาฬ!AL51</f>
        <v>1076873.32</v>
      </c>
      <c r="L55" s="105">
        <f>บึงกาฬ!AM51</f>
        <v>2402422.3200000003</v>
      </c>
      <c r="M55" s="105">
        <f>บึงกาฬ!AN51</f>
        <v>2920695.1500000004</v>
      </c>
      <c r="N55" s="101"/>
      <c r="O55" s="101"/>
      <c r="P55" s="101"/>
      <c r="Q55" s="93">
        <f t="shared" si="0"/>
        <v>-518272.83000000007</v>
      </c>
      <c r="R55" s="94">
        <f t="shared" si="1"/>
        <v>245.19517452541339</v>
      </c>
    </row>
    <row r="56" spans="1:18" x14ac:dyDescent="0.55000000000000004">
      <c r="A56" s="100">
        <v>4</v>
      </c>
      <c r="B56" s="101" t="s">
        <v>57</v>
      </c>
      <c r="C56" s="101" t="s">
        <v>184</v>
      </c>
      <c r="D56" s="101" t="s">
        <v>106</v>
      </c>
      <c r="E56" s="101" t="s">
        <v>244</v>
      </c>
      <c r="F56" s="101" t="s">
        <v>178</v>
      </c>
      <c r="G56" s="101" t="s">
        <v>248</v>
      </c>
      <c r="H56" s="102">
        <v>4843</v>
      </c>
      <c r="I56" s="100">
        <v>4</v>
      </c>
      <c r="J56" s="103">
        <f>บึงกาฬ!F52</f>
        <v>112528.66</v>
      </c>
      <c r="K56" s="104">
        <f>บึงกาฬ!AL52</f>
        <v>157992.16</v>
      </c>
      <c r="L56" s="105">
        <f>บึงกาฬ!AM52</f>
        <v>1819569.42</v>
      </c>
      <c r="M56" s="105">
        <f>บึงกาฬ!AN52</f>
        <v>1751868.32</v>
      </c>
      <c r="N56" s="101"/>
      <c r="O56" s="101"/>
      <c r="P56" s="101"/>
      <c r="Q56" s="93">
        <f t="shared" si="0"/>
        <v>67701.09999999986</v>
      </c>
      <c r="R56" s="94">
        <f t="shared" si="1"/>
        <v>375.71121618831302</v>
      </c>
    </row>
    <row r="57" spans="1:18" x14ac:dyDescent="0.55000000000000004">
      <c r="A57" s="100">
        <v>5</v>
      </c>
      <c r="B57" s="101" t="s">
        <v>57</v>
      </c>
      <c r="C57" s="101" t="s">
        <v>184</v>
      </c>
      <c r="D57" s="101" t="s">
        <v>106</v>
      </c>
      <c r="E57" s="101" t="s">
        <v>244</v>
      </c>
      <c r="F57" s="101" t="s">
        <v>178</v>
      </c>
      <c r="G57" s="101" t="s">
        <v>249</v>
      </c>
      <c r="H57" s="102">
        <v>5611</v>
      </c>
      <c r="I57" s="100">
        <v>4</v>
      </c>
      <c r="J57" s="103">
        <f>บึงกาฬ!F53</f>
        <v>1417419.42</v>
      </c>
      <c r="K57" s="104">
        <f>บึงกาฬ!AL53</f>
        <v>184239.41999999993</v>
      </c>
      <c r="L57" s="105">
        <f>บึงกาฬ!AM53</f>
        <v>1941791.9</v>
      </c>
      <c r="M57" s="105">
        <f>บึงกาฬ!AN53</f>
        <v>2022171.3699999996</v>
      </c>
      <c r="N57" s="101"/>
      <c r="O57" s="101"/>
      <c r="P57" s="101"/>
      <c r="Q57" s="93">
        <f t="shared" si="0"/>
        <v>-80379.469999999739</v>
      </c>
      <c r="R57" s="94">
        <f t="shared" si="1"/>
        <v>346.06877561931918</v>
      </c>
    </row>
    <row r="58" spans="1:18" s="112" customFormat="1" x14ac:dyDescent="0.55000000000000004">
      <c r="A58" s="106">
        <v>5</v>
      </c>
      <c r="B58" s="107" t="s">
        <v>57</v>
      </c>
      <c r="C58" s="107"/>
      <c r="D58" s="107"/>
      <c r="E58" s="107" t="s">
        <v>75</v>
      </c>
      <c r="F58" s="107"/>
      <c r="G58" s="107" t="s">
        <v>250</v>
      </c>
      <c r="H58" s="113">
        <f>SUM(H54:H57)</f>
        <v>23168</v>
      </c>
      <c r="I58" s="106"/>
      <c r="J58" s="109">
        <f>SUM(J53:J57)</f>
        <v>4104870.5</v>
      </c>
      <c r="K58" s="109">
        <f>SUM(K53:K57)</f>
        <v>1855631.7799999998</v>
      </c>
      <c r="L58" s="109">
        <f>SUM(L53:L57)</f>
        <v>7245863.2000000011</v>
      </c>
      <c r="M58" s="109">
        <f>SUM(M53:M57)</f>
        <v>7878908.5800000001</v>
      </c>
      <c r="N58" s="107">
        <v>4</v>
      </c>
      <c r="O58" s="107">
        <v>4</v>
      </c>
      <c r="P58" s="107">
        <f>N58-O58</f>
        <v>0</v>
      </c>
      <c r="Q58" s="110">
        <f t="shared" si="0"/>
        <v>-633045.37999999896</v>
      </c>
      <c r="R58" s="111">
        <f>L58/H58</f>
        <v>312.75307320441993</v>
      </c>
    </row>
    <row r="59" spans="1:18" x14ac:dyDescent="0.55000000000000004">
      <c r="A59" s="100">
        <v>1</v>
      </c>
      <c r="B59" s="101" t="s">
        <v>57</v>
      </c>
      <c r="C59" s="101" t="s">
        <v>186</v>
      </c>
      <c r="D59" s="101" t="s">
        <v>99</v>
      </c>
      <c r="E59" s="101" t="s">
        <v>251</v>
      </c>
      <c r="F59" s="101" t="s">
        <v>208</v>
      </c>
      <c r="G59" s="101" t="s">
        <v>252</v>
      </c>
      <c r="H59" s="102"/>
      <c r="I59" s="100"/>
      <c r="J59" s="103"/>
      <c r="K59" s="104"/>
      <c r="L59" s="105"/>
      <c r="M59" s="105"/>
      <c r="N59" s="101"/>
      <c r="O59" s="101"/>
      <c r="P59" s="101"/>
    </row>
    <row r="60" spans="1:18" s="120" customFormat="1" x14ac:dyDescent="0.55000000000000004">
      <c r="A60" s="114">
        <v>2</v>
      </c>
      <c r="B60" s="115" t="s">
        <v>57</v>
      </c>
      <c r="C60" s="115" t="s">
        <v>186</v>
      </c>
      <c r="D60" s="115" t="s">
        <v>99</v>
      </c>
      <c r="E60" s="115" t="s">
        <v>251</v>
      </c>
      <c r="F60" s="115" t="s">
        <v>178</v>
      </c>
      <c r="G60" s="115" t="s">
        <v>253</v>
      </c>
      <c r="H60" s="116">
        <v>2845</v>
      </c>
      <c r="I60" s="114">
        <v>2</v>
      </c>
      <c r="J60" s="105">
        <f>บึงกาฬ!F54</f>
        <v>1203411.54</v>
      </c>
      <c r="K60" s="117">
        <f>บึงกาฬ!AL54</f>
        <v>1113382.8700000001</v>
      </c>
      <c r="L60" s="105">
        <f>บึงกาฬ!AM54</f>
        <v>2140340.9700000002</v>
      </c>
      <c r="M60" s="105">
        <f>บึงกาฬ!AN54</f>
        <v>660007.81000000006</v>
      </c>
      <c r="N60" s="115"/>
      <c r="O60" s="115"/>
      <c r="P60" s="115"/>
      <c r="Q60" s="118">
        <f t="shared" si="0"/>
        <v>1480333.1600000001</v>
      </c>
      <c r="R60" s="119">
        <f t="shared" si="1"/>
        <v>752.3166854130053</v>
      </c>
    </row>
    <row r="61" spans="1:18" x14ac:dyDescent="0.55000000000000004">
      <c r="A61" s="100">
        <v>3</v>
      </c>
      <c r="B61" s="101" t="s">
        <v>57</v>
      </c>
      <c r="C61" s="101" t="s">
        <v>186</v>
      </c>
      <c r="D61" s="101" t="s">
        <v>99</v>
      </c>
      <c r="E61" s="101" t="s">
        <v>251</v>
      </c>
      <c r="F61" s="101" t="s">
        <v>178</v>
      </c>
      <c r="G61" s="101" t="s">
        <v>254</v>
      </c>
      <c r="H61" s="102">
        <v>4775</v>
      </c>
      <c r="I61" s="100">
        <v>4</v>
      </c>
      <c r="J61" s="105">
        <f>บึงกาฬ!F55</f>
        <v>1962189.76</v>
      </c>
      <c r="K61" s="117">
        <f>บึงกาฬ!AL55</f>
        <v>459463.99000000022</v>
      </c>
      <c r="L61" s="105">
        <f>บึงกาฬ!AM55</f>
        <v>2331889.25</v>
      </c>
      <c r="M61" s="105">
        <f>บึงกาฬ!AN55</f>
        <v>2497801.9900000002</v>
      </c>
      <c r="N61" s="101"/>
      <c r="O61" s="101"/>
      <c r="P61" s="101"/>
      <c r="Q61" s="93">
        <f t="shared" si="0"/>
        <v>-165912.74000000022</v>
      </c>
      <c r="R61" s="94">
        <f t="shared" si="1"/>
        <v>488.35376963350785</v>
      </c>
    </row>
    <row r="62" spans="1:18" x14ac:dyDescent="0.55000000000000004">
      <c r="A62" s="100">
        <v>4</v>
      </c>
      <c r="B62" s="101" t="s">
        <v>57</v>
      </c>
      <c r="C62" s="101" t="s">
        <v>186</v>
      </c>
      <c r="D62" s="101" t="s">
        <v>99</v>
      </c>
      <c r="E62" s="101" t="s">
        <v>251</v>
      </c>
      <c r="F62" s="101" t="s">
        <v>178</v>
      </c>
      <c r="G62" s="101" t="s">
        <v>255</v>
      </c>
      <c r="H62" s="102">
        <v>2422</v>
      </c>
      <c r="I62" s="100">
        <v>2</v>
      </c>
      <c r="J62" s="105">
        <f>บึงกาฬ!F56</f>
        <v>78372.44</v>
      </c>
      <c r="K62" s="246">
        <f>บึงกาฬ!AL56</f>
        <v>472984.41</v>
      </c>
      <c r="L62" s="105">
        <f>บึงกาฬ!AM56</f>
        <v>1000411.47</v>
      </c>
      <c r="M62" s="105">
        <f>บึงกาฬ!AN56</f>
        <v>1065460.71</v>
      </c>
      <c r="N62" s="101"/>
      <c r="O62" s="101"/>
      <c r="P62" s="101"/>
      <c r="Q62" s="93">
        <f t="shared" si="0"/>
        <v>-65049.239999999991</v>
      </c>
      <c r="R62" s="94">
        <f t="shared" si="1"/>
        <v>413.05180429397194</v>
      </c>
    </row>
    <row r="63" spans="1:18" x14ac:dyDescent="0.55000000000000004">
      <c r="A63" s="100">
        <v>5</v>
      </c>
      <c r="B63" s="101" t="s">
        <v>57</v>
      </c>
      <c r="C63" s="101" t="s">
        <v>186</v>
      </c>
      <c r="D63" s="101" t="s">
        <v>99</v>
      </c>
      <c r="E63" s="101" t="s">
        <v>251</v>
      </c>
      <c r="F63" s="101" t="s">
        <v>178</v>
      </c>
      <c r="G63" s="101" t="s">
        <v>256</v>
      </c>
      <c r="H63" s="102">
        <v>4314</v>
      </c>
      <c r="I63" s="100">
        <v>3</v>
      </c>
      <c r="J63" s="105">
        <f>บึงกาฬ!F57</f>
        <v>402107.75</v>
      </c>
      <c r="K63" s="105">
        <f>บึงกาฬ!AL57</f>
        <v>466441.06</v>
      </c>
      <c r="L63" s="105">
        <f>บึงกาฬ!AM57</f>
        <v>1821171.1099999999</v>
      </c>
      <c r="M63" s="105">
        <f>บึงกาฬ!AN57</f>
        <v>1736891.0299999998</v>
      </c>
      <c r="N63" s="101"/>
      <c r="O63" s="101"/>
      <c r="P63" s="101"/>
      <c r="Q63" s="93">
        <f t="shared" si="0"/>
        <v>84280.080000000075</v>
      </c>
      <c r="R63" s="94">
        <f t="shared" si="1"/>
        <v>422.15371117292534</v>
      </c>
    </row>
    <row r="64" spans="1:18" x14ac:dyDescent="0.55000000000000004">
      <c r="A64" s="100">
        <v>6</v>
      </c>
      <c r="B64" s="101" t="s">
        <v>57</v>
      </c>
      <c r="C64" s="101" t="s">
        <v>186</v>
      </c>
      <c r="D64" s="101" t="s">
        <v>99</v>
      </c>
      <c r="E64" s="101" t="s">
        <v>251</v>
      </c>
      <c r="F64" s="101" t="s">
        <v>178</v>
      </c>
      <c r="G64" s="101" t="s">
        <v>257</v>
      </c>
      <c r="H64" s="102">
        <v>3240</v>
      </c>
      <c r="I64" s="100">
        <v>3</v>
      </c>
      <c r="J64" s="105">
        <f>บึงกาฬ!F58</f>
        <v>484045.01</v>
      </c>
      <c r="K64" s="105">
        <f>บึงกาฬ!AL58</f>
        <v>359540.03</v>
      </c>
      <c r="L64" s="105">
        <f>บึงกาฬ!AM58</f>
        <v>914724.16999999993</v>
      </c>
      <c r="M64" s="105">
        <f>บึงกาฬ!AN58</f>
        <v>506003.56999999995</v>
      </c>
      <c r="N64" s="101"/>
      <c r="O64" s="101"/>
      <c r="P64" s="101"/>
      <c r="Q64" s="93">
        <f t="shared" si="0"/>
        <v>408720.6</v>
      </c>
      <c r="R64" s="94">
        <f t="shared" si="1"/>
        <v>282.32227469135802</v>
      </c>
    </row>
    <row r="65" spans="1:18" s="120" customFormat="1" x14ac:dyDescent="0.55000000000000004">
      <c r="A65" s="114">
        <v>7</v>
      </c>
      <c r="B65" s="115" t="s">
        <v>57</v>
      </c>
      <c r="C65" s="115" t="s">
        <v>186</v>
      </c>
      <c r="D65" s="115" t="s">
        <v>99</v>
      </c>
      <c r="E65" s="115" t="s">
        <v>251</v>
      </c>
      <c r="F65" s="115" t="s">
        <v>178</v>
      </c>
      <c r="G65" s="115" t="s">
        <v>258</v>
      </c>
      <c r="H65" s="116">
        <v>1140</v>
      </c>
      <c r="I65" s="114">
        <v>1</v>
      </c>
      <c r="J65" s="105">
        <f>บึงกาฬ!F59</f>
        <v>404357.04</v>
      </c>
      <c r="K65" s="105">
        <f>บึงกาฬ!AL59</f>
        <v>249281.08999999997</v>
      </c>
      <c r="L65" s="105">
        <f>บึงกาฬ!AM59</f>
        <v>450699.33</v>
      </c>
      <c r="M65" s="105">
        <f>บึงกาฬ!AN59</f>
        <v>400835.33999999997</v>
      </c>
      <c r="N65" s="115"/>
      <c r="O65" s="115"/>
      <c r="P65" s="115"/>
      <c r="Q65" s="118">
        <f t="shared" si="0"/>
        <v>49863.990000000049</v>
      </c>
      <c r="R65" s="119">
        <f t="shared" si="1"/>
        <v>395.3502894736842</v>
      </c>
    </row>
    <row r="66" spans="1:18" s="112" customFormat="1" x14ac:dyDescent="0.55000000000000004">
      <c r="A66" s="106">
        <v>6</v>
      </c>
      <c r="B66" s="107" t="s">
        <v>57</v>
      </c>
      <c r="C66" s="107"/>
      <c r="D66" s="107"/>
      <c r="E66" s="107" t="s">
        <v>75</v>
      </c>
      <c r="F66" s="107"/>
      <c r="G66" s="107" t="s">
        <v>259</v>
      </c>
      <c r="H66" s="113">
        <f>SUM(H59:H65)</f>
        <v>18736</v>
      </c>
      <c r="I66" s="106"/>
      <c r="J66" s="109">
        <f>SUM(J59:J65)</f>
        <v>4534483.54</v>
      </c>
      <c r="K66" s="109">
        <f>SUM(K59:K65)</f>
        <v>3121093.45</v>
      </c>
      <c r="L66" s="109">
        <f>SUM(L59:L65)</f>
        <v>8659236.3000000007</v>
      </c>
      <c r="M66" s="109">
        <f>SUM(M59:M65)</f>
        <v>6867000.4499999993</v>
      </c>
      <c r="N66" s="107">
        <v>6</v>
      </c>
      <c r="O66" s="107">
        <v>6</v>
      </c>
      <c r="P66" s="107">
        <f>N66-O66</f>
        <v>0</v>
      </c>
      <c r="Q66" s="110">
        <f t="shared" si="0"/>
        <v>1792235.8500000015</v>
      </c>
      <c r="R66" s="111">
        <f>L66/H66</f>
        <v>462.1710236976943</v>
      </c>
    </row>
    <row r="67" spans="1:18" x14ac:dyDescent="0.55000000000000004">
      <c r="A67" s="100">
        <v>1</v>
      </c>
      <c r="B67" s="101" t="s">
        <v>57</v>
      </c>
      <c r="C67" s="101" t="s">
        <v>188</v>
      </c>
      <c r="D67" s="101" t="s">
        <v>78</v>
      </c>
      <c r="E67" s="101" t="s">
        <v>260</v>
      </c>
      <c r="F67" s="101" t="s">
        <v>208</v>
      </c>
      <c r="G67" s="101" t="s">
        <v>261</v>
      </c>
      <c r="H67" s="102"/>
      <c r="I67" s="100"/>
      <c r="J67" s="103"/>
      <c r="K67" s="104"/>
      <c r="L67" s="105"/>
      <c r="M67" s="105"/>
      <c r="N67" s="101"/>
      <c r="O67" s="101"/>
      <c r="P67" s="101"/>
    </row>
    <row r="68" spans="1:18" x14ac:dyDescent="0.55000000000000004">
      <c r="A68" s="100">
        <v>2</v>
      </c>
      <c r="B68" s="101" t="s">
        <v>57</v>
      </c>
      <c r="C68" s="101" t="s">
        <v>188</v>
      </c>
      <c r="D68" s="101" t="s">
        <v>78</v>
      </c>
      <c r="E68" s="101" t="s">
        <v>260</v>
      </c>
      <c r="F68" s="101" t="s">
        <v>178</v>
      </c>
      <c r="G68" s="101" t="s">
        <v>1416</v>
      </c>
      <c r="H68" s="102">
        <v>3670</v>
      </c>
      <c r="I68" s="100">
        <v>3</v>
      </c>
      <c r="J68" s="103">
        <f>บึงกาฬ!F60</f>
        <v>352226.94</v>
      </c>
      <c r="K68" s="104">
        <f>บึงกาฬ!AL60</f>
        <v>323126.07</v>
      </c>
      <c r="L68" s="105">
        <f>บึงกาฬ!AM60</f>
        <v>1245479.6999999997</v>
      </c>
      <c r="M68" s="105">
        <f>บึงกาฬ!AN60</f>
        <v>1145744.6499999999</v>
      </c>
      <c r="N68" s="101"/>
      <c r="O68" s="101"/>
      <c r="P68" s="101"/>
      <c r="Q68" s="93">
        <f t="shared" si="0"/>
        <v>99735.049999999814</v>
      </c>
      <c r="R68" s="94">
        <f t="shared" si="1"/>
        <v>339.36776566757487</v>
      </c>
    </row>
    <row r="69" spans="1:18" x14ac:dyDescent="0.55000000000000004">
      <c r="A69" s="100">
        <v>3</v>
      </c>
      <c r="B69" s="101" t="s">
        <v>57</v>
      </c>
      <c r="C69" s="101" t="s">
        <v>188</v>
      </c>
      <c r="D69" s="101" t="s">
        <v>78</v>
      </c>
      <c r="E69" s="101" t="s">
        <v>260</v>
      </c>
      <c r="F69" s="101" t="s">
        <v>178</v>
      </c>
      <c r="G69" s="101" t="s">
        <v>263</v>
      </c>
      <c r="H69" s="102">
        <v>3487</v>
      </c>
      <c r="I69" s="100">
        <v>3</v>
      </c>
      <c r="J69" s="103">
        <f>บึงกาฬ!F61</f>
        <v>429557.08</v>
      </c>
      <c r="K69" s="104">
        <f>บึงกาฬ!AL61</f>
        <v>694025.56</v>
      </c>
      <c r="L69" s="105">
        <f>บึงกาฬ!AM61</f>
        <v>1891633.97</v>
      </c>
      <c r="M69" s="105">
        <f>บึงกาฬ!AN61</f>
        <v>1611823.4899999998</v>
      </c>
      <c r="N69" s="101"/>
      <c r="O69" s="101"/>
      <c r="P69" s="101"/>
      <c r="Q69" s="93">
        <f t="shared" si="0"/>
        <v>279810.48000000021</v>
      </c>
      <c r="R69" s="94">
        <f t="shared" si="1"/>
        <v>542.48178090048748</v>
      </c>
    </row>
    <row r="70" spans="1:18" x14ac:dyDescent="0.55000000000000004">
      <c r="A70" s="100">
        <v>4</v>
      </c>
      <c r="B70" s="101" t="s">
        <v>57</v>
      </c>
      <c r="C70" s="101" t="s">
        <v>188</v>
      </c>
      <c r="D70" s="101" t="s">
        <v>78</v>
      </c>
      <c r="E70" s="101" t="s">
        <v>260</v>
      </c>
      <c r="F70" s="101" t="s">
        <v>178</v>
      </c>
      <c r="G70" s="101" t="s">
        <v>264</v>
      </c>
      <c r="H70" s="102">
        <v>6286</v>
      </c>
      <c r="I70" s="100">
        <v>5</v>
      </c>
      <c r="J70" s="103">
        <f>บึงกาฬ!F62</f>
        <v>118139.41</v>
      </c>
      <c r="K70" s="104">
        <f>บึงกาฬ!AL62</f>
        <v>265785.53000000003</v>
      </c>
      <c r="L70" s="105">
        <f>บึงกาฬ!AM62</f>
        <v>2476890.5699999998</v>
      </c>
      <c r="M70" s="105">
        <f>บึงกาฬ!AN62</f>
        <v>1854679.0599999998</v>
      </c>
      <c r="N70" s="101"/>
      <c r="O70" s="101"/>
      <c r="P70" s="101"/>
      <c r="Q70" s="93">
        <f t="shared" si="0"/>
        <v>622211.51</v>
      </c>
      <c r="R70" s="94">
        <f t="shared" si="1"/>
        <v>394.03286191536745</v>
      </c>
    </row>
    <row r="71" spans="1:18" x14ac:dyDescent="0.55000000000000004">
      <c r="A71" s="100">
        <v>5</v>
      </c>
      <c r="B71" s="101" t="s">
        <v>57</v>
      </c>
      <c r="C71" s="101" t="s">
        <v>188</v>
      </c>
      <c r="D71" s="101" t="s">
        <v>78</v>
      </c>
      <c r="E71" s="101" t="s">
        <v>260</v>
      </c>
      <c r="F71" s="101" t="s">
        <v>178</v>
      </c>
      <c r="G71" s="101" t="s">
        <v>265</v>
      </c>
      <c r="H71" s="102">
        <v>3436</v>
      </c>
      <c r="I71" s="100">
        <v>3</v>
      </c>
      <c r="J71" s="103">
        <f>บึงกาฬ!F63</f>
        <v>595173.06999999995</v>
      </c>
      <c r="K71" s="104">
        <f>บึงกาฬ!AL63</f>
        <v>59725.959999999963</v>
      </c>
      <c r="L71" s="105">
        <f>บึงกาฬ!AM63</f>
        <v>1116123.08</v>
      </c>
      <c r="M71" s="105">
        <f>บึงกาฬ!AN63</f>
        <v>785398.8</v>
      </c>
      <c r="N71" s="101"/>
      <c r="O71" s="101"/>
      <c r="P71" s="101"/>
      <c r="Q71" s="93">
        <f t="shared" ref="Q71:Q134" si="2">L71-M71</f>
        <v>330724.28000000003</v>
      </c>
      <c r="R71" s="94">
        <f t="shared" ref="R71:R134" si="3">L71/H71</f>
        <v>324.83209545983703</v>
      </c>
    </row>
    <row r="72" spans="1:18" x14ac:dyDescent="0.55000000000000004">
      <c r="A72" s="100">
        <v>6</v>
      </c>
      <c r="B72" s="101" t="s">
        <v>57</v>
      </c>
      <c r="C72" s="101" t="s">
        <v>188</v>
      </c>
      <c r="D72" s="101" t="s">
        <v>78</v>
      </c>
      <c r="E72" s="101" t="s">
        <v>260</v>
      </c>
      <c r="F72" s="101" t="s">
        <v>178</v>
      </c>
      <c r="G72" s="101" t="s">
        <v>266</v>
      </c>
      <c r="H72" s="102">
        <v>3629</v>
      </c>
      <c r="I72" s="100">
        <v>3</v>
      </c>
      <c r="J72" s="103">
        <f>บึงกาฬ!F64</f>
        <v>171964.23</v>
      </c>
      <c r="K72" s="104">
        <f>บึงกาฬ!AL64</f>
        <v>69785.800000000017</v>
      </c>
      <c r="L72" s="105">
        <f>บึงกาฬ!AM64</f>
        <v>1506107.92</v>
      </c>
      <c r="M72" s="105">
        <f>บึงกาฬ!AN64</f>
        <v>1239652</v>
      </c>
      <c r="N72" s="101"/>
      <c r="O72" s="101"/>
      <c r="P72" s="101"/>
      <c r="Q72" s="93">
        <f t="shared" si="2"/>
        <v>266455.91999999993</v>
      </c>
      <c r="R72" s="94">
        <f t="shared" si="3"/>
        <v>415.02009368972165</v>
      </c>
    </row>
    <row r="73" spans="1:18" x14ac:dyDescent="0.55000000000000004">
      <c r="A73" s="100">
        <v>7</v>
      </c>
      <c r="B73" s="101" t="s">
        <v>57</v>
      </c>
      <c r="C73" s="101" t="s">
        <v>188</v>
      </c>
      <c r="D73" s="101" t="s">
        <v>78</v>
      </c>
      <c r="E73" s="101" t="s">
        <v>260</v>
      </c>
      <c r="F73" s="101" t="s">
        <v>178</v>
      </c>
      <c r="G73" s="101" t="s">
        <v>267</v>
      </c>
      <c r="H73" s="102">
        <v>4573</v>
      </c>
      <c r="I73" s="100">
        <v>4</v>
      </c>
      <c r="J73" s="103">
        <f>บึงกาฬ!F65</f>
        <v>782121.17</v>
      </c>
      <c r="K73" s="104">
        <f>บึงกาฬ!AL65</f>
        <v>380378.70000000007</v>
      </c>
      <c r="L73" s="105">
        <f>บึงกาฬ!AM65</f>
        <v>1579186.67</v>
      </c>
      <c r="M73" s="105">
        <f>บึงกาฬ!AN65</f>
        <v>1366932.85</v>
      </c>
      <c r="N73" s="101"/>
      <c r="O73" s="101"/>
      <c r="P73" s="101"/>
      <c r="Q73" s="93">
        <f t="shared" si="2"/>
        <v>212253.81999999983</v>
      </c>
      <c r="R73" s="94">
        <f t="shared" si="3"/>
        <v>345.32837743275746</v>
      </c>
    </row>
    <row r="74" spans="1:18" s="112" customFormat="1" x14ac:dyDescent="0.55000000000000004">
      <c r="A74" s="106">
        <v>7</v>
      </c>
      <c r="B74" s="107" t="s">
        <v>57</v>
      </c>
      <c r="C74" s="107"/>
      <c r="D74" s="107"/>
      <c r="E74" s="107" t="s">
        <v>75</v>
      </c>
      <c r="F74" s="107"/>
      <c r="G74" s="107" t="s">
        <v>268</v>
      </c>
      <c r="H74" s="113">
        <f>SUM(H67:H73)</f>
        <v>25081</v>
      </c>
      <c r="I74" s="106"/>
      <c r="J74" s="109">
        <f>SUM(J67:J73)</f>
        <v>2449181.9</v>
      </c>
      <c r="K74" s="109">
        <f>SUM(K67:K73)</f>
        <v>1792827.62</v>
      </c>
      <c r="L74" s="109">
        <f>SUM(L67:L73)</f>
        <v>9815421.9100000001</v>
      </c>
      <c r="M74" s="109">
        <f>SUM(M67:M73)</f>
        <v>8004230.8499999996</v>
      </c>
      <c r="N74" s="107">
        <v>6</v>
      </c>
      <c r="O74" s="107">
        <v>6</v>
      </c>
      <c r="P74" s="107">
        <f>N74-O74</f>
        <v>0</v>
      </c>
      <c r="Q74" s="110">
        <f>L74-M74</f>
        <v>1811191.0600000005</v>
      </c>
      <c r="R74" s="111">
        <f>L74/H74</f>
        <v>391.34890594473904</v>
      </c>
    </row>
    <row r="75" spans="1:18" x14ac:dyDescent="0.55000000000000004">
      <c r="A75" s="100">
        <v>1</v>
      </c>
      <c r="B75" s="101" t="s">
        <v>57</v>
      </c>
      <c r="C75" s="101" t="s">
        <v>190</v>
      </c>
      <c r="D75" s="101" t="s">
        <v>113</v>
      </c>
      <c r="E75" s="101" t="s">
        <v>269</v>
      </c>
      <c r="F75" s="101" t="s">
        <v>208</v>
      </c>
      <c r="G75" s="101" t="s">
        <v>270</v>
      </c>
      <c r="H75" s="102"/>
      <c r="I75" s="100"/>
      <c r="J75" s="103"/>
      <c r="K75" s="104"/>
      <c r="L75" s="105"/>
      <c r="M75" s="105"/>
      <c r="N75" s="101"/>
      <c r="O75" s="101"/>
      <c r="P75" s="101"/>
    </row>
    <row r="76" spans="1:18" x14ac:dyDescent="0.55000000000000004">
      <c r="A76" s="100">
        <v>2</v>
      </c>
      <c r="B76" s="101" t="s">
        <v>57</v>
      </c>
      <c r="C76" s="101" t="s">
        <v>190</v>
      </c>
      <c r="D76" s="101" t="s">
        <v>113</v>
      </c>
      <c r="E76" s="101" t="s">
        <v>269</v>
      </c>
      <c r="F76" s="101" t="s">
        <v>178</v>
      </c>
      <c r="G76" s="101" t="s">
        <v>271</v>
      </c>
      <c r="H76" s="102">
        <v>5752</v>
      </c>
      <c r="I76" s="100">
        <v>4</v>
      </c>
      <c r="J76" s="103">
        <f>บึงกาฬ!F66</f>
        <v>728314.57</v>
      </c>
      <c r="K76" s="104">
        <f>บึงกาฬ!AL66</f>
        <v>690201.32</v>
      </c>
      <c r="L76" s="104">
        <f>บึงกาฬ!AM66</f>
        <v>1272659.29</v>
      </c>
      <c r="M76" s="104">
        <f>บึงกาฬ!AN66</f>
        <v>1283937.18</v>
      </c>
      <c r="N76" s="101"/>
      <c r="O76" s="101"/>
      <c r="P76" s="101"/>
      <c r="Q76" s="93">
        <f t="shared" si="2"/>
        <v>-11277.889999999898</v>
      </c>
      <c r="R76" s="94">
        <f t="shared" si="3"/>
        <v>221.25509214186371</v>
      </c>
    </row>
    <row r="77" spans="1:18" x14ac:dyDescent="0.55000000000000004">
      <c r="A77" s="100">
        <v>3</v>
      </c>
      <c r="B77" s="101" t="s">
        <v>57</v>
      </c>
      <c r="C77" s="101" t="s">
        <v>190</v>
      </c>
      <c r="D77" s="101" t="s">
        <v>113</v>
      </c>
      <c r="E77" s="101" t="s">
        <v>269</v>
      </c>
      <c r="F77" s="101" t="s">
        <v>178</v>
      </c>
      <c r="G77" s="101" t="s">
        <v>272</v>
      </c>
      <c r="H77" s="102">
        <v>4383</v>
      </c>
      <c r="I77" s="100">
        <v>3</v>
      </c>
      <c r="J77" s="103">
        <f>บึงกาฬ!F67</f>
        <v>533364.49</v>
      </c>
      <c r="K77" s="104">
        <f>บึงกาฬ!AL67</f>
        <v>505173.9</v>
      </c>
      <c r="L77" s="104">
        <f>บึงกาฬ!AM67</f>
        <v>775765.21</v>
      </c>
      <c r="M77" s="104">
        <f>บึงกาฬ!AN67</f>
        <v>732474.32</v>
      </c>
      <c r="N77" s="101"/>
      <c r="O77" s="101"/>
      <c r="P77" s="101"/>
      <c r="Q77" s="93">
        <f t="shared" si="2"/>
        <v>43290.890000000014</v>
      </c>
      <c r="R77" s="94">
        <f t="shared" si="3"/>
        <v>176.99411590234999</v>
      </c>
    </row>
    <row r="78" spans="1:18" x14ac:dyDescent="0.55000000000000004">
      <c r="A78" s="100">
        <v>4</v>
      </c>
      <c r="B78" s="101" t="s">
        <v>57</v>
      </c>
      <c r="C78" s="101" t="s">
        <v>190</v>
      </c>
      <c r="D78" s="101" t="s">
        <v>113</v>
      </c>
      <c r="E78" s="101" t="s">
        <v>269</v>
      </c>
      <c r="F78" s="101" t="s">
        <v>178</v>
      </c>
      <c r="G78" s="101" t="s">
        <v>273</v>
      </c>
      <c r="H78" s="102">
        <v>1973</v>
      </c>
      <c r="I78" s="100">
        <v>2</v>
      </c>
      <c r="J78" s="103">
        <f>บึงกาฬ!F68</f>
        <v>203960.92</v>
      </c>
      <c r="K78" s="104">
        <f>บึงกาฬ!AL68</f>
        <v>177205.76000000001</v>
      </c>
      <c r="L78" s="104">
        <f>บึงกาฬ!AM68</f>
        <v>783966.94000000006</v>
      </c>
      <c r="M78" s="104">
        <f>บึงกาฬ!AN68</f>
        <v>609105.21</v>
      </c>
      <c r="N78" s="101"/>
      <c r="O78" s="101"/>
      <c r="P78" s="101"/>
      <c r="Q78" s="93">
        <f t="shared" si="2"/>
        <v>174861.7300000001</v>
      </c>
      <c r="R78" s="94">
        <f t="shared" si="3"/>
        <v>397.34766345666503</v>
      </c>
    </row>
    <row r="79" spans="1:18" x14ac:dyDescent="0.55000000000000004">
      <c r="A79" s="100">
        <v>5</v>
      </c>
      <c r="B79" s="101" t="s">
        <v>57</v>
      </c>
      <c r="C79" s="101" t="s">
        <v>190</v>
      </c>
      <c r="D79" s="101" t="s">
        <v>113</v>
      </c>
      <c r="E79" s="101" t="s">
        <v>269</v>
      </c>
      <c r="F79" s="101" t="s">
        <v>178</v>
      </c>
      <c r="G79" s="101" t="s">
        <v>274</v>
      </c>
      <c r="H79" s="102">
        <v>5007</v>
      </c>
      <c r="I79" s="100">
        <v>4</v>
      </c>
      <c r="J79" s="103">
        <f>บึงกาฬ!F69</f>
        <v>205985</v>
      </c>
      <c r="K79" s="104">
        <f>บึงกาฬ!AL69</f>
        <v>218286.79</v>
      </c>
      <c r="L79" s="104">
        <f>บึงกาฬ!AM69</f>
        <v>1276129.6399999999</v>
      </c>
      <c r="M79" s="104">
        <f>บึงกาฬ!AN69</f>
        <v>987191.11</v>
      </c>
      <c r="N79" s="101"/>
      <c r="O79" s="101"/>
      <c r="P79" s="101"/>
      <c r="Q79" s="93">
        <f t="shared" si="2"/>
        <v>288938.52999999991</v>
      </c>
      <c r="R79" s="94">
        <f t="shared" si="3"/>
        <v>254.86911124425802</v>
      </c>
    </row>
    <row r="80" spans="1:18" x14ac:dyDescent="0.55000000000000004">
      <c r="A80" s="100">
        <v>6</v>
      </c>
      <c r="B80" s="101" t="s">
        <v>57</v>
      </c>
      <c r="C80" s="101" t="s">
        <v>190</v>
      </c>
      <c r="D80" s="101" t="s">
        <v>113</v>
      </c>
      <c r="E80" s="101" t="s">
        <v>269</v>
      </c>
      <c r="F80" s="101" t="s">
        <v>178</v>
      </c>
      <c r="G80" s="101" t="s">
        <v>275</v>
      </c>
      <c r="H80" s="102">
        <v>5318</v>
      </c>
      <c r="I80" s="100">
        <v>4</v>
      </c>
      <c r="J80" s="103">
        <f>บึงกาฬ!F70</f>
        <v>405181.15</v>
      </c>
      <c r="K80" s="104">
        <f>บึงกาฬ!AL70</f>
        <v>236486.52999999997</v>
      </c>
      <c r="L80" s="104">
        <f>บึงกาฬ!AM70</f>
        <v>1191449.8899999999</v>
      </c>
      <c r="M80" s="104">
        <f>บึงกาฬ!AN70</f>
        <v>1252253.7199999997</v>
      </c>
      <c r="N80" s="101"/>
      <c r="O80" s="101"/>
      <c r="P80" s="101"/>
      <c r="Q80" s="93">
        <f t="shared" si="2"/>
        <v>-60803.829999999842</v>
      </c>
      <c r="R80" s="94">
        <f t="shared" si="3"/>
        <v>224.04097216998869</v>
      </c>
    </row>
    <row r="81" spans="1:18" s="112" customFormat="1" x14ac:dyDescent="0.55000000000000004">
      <c r="A81" s="106">
        <v>8</v>
      </c>
      <c r="B81" s="107" t="s">
        <v>57</v>
      </c>
      <c r="C81" s="107"/>
      <c r="D81" s="107"/>
      <c r="E81" s="107" t="s">
        <v>75</v>
      </c>
      <c r="F81" s="107"/>
      <c r="G81" s="107" t="s">
        <v>276</v>
      </c>
      <c r="H81" s="113">
        <f>SUM(H75:H80)</f>
        <v>22433</v>
      </c>
      <c r="I81" s="106"/>
      <c r="J81" s="109">
        <f>SUM(J75:J80)</f>
        <v>2076806.13</v>
      </c>
      <c r="K81" s="109">
        <f>SUM(K75:K80)</f>
        <v>1827354.3</v>
      </c>
      <c r="L81" s="109">
        <f>SUM(L75:L80)</f>
        <v>5299970.97</v>
      </c>
      <c r="M81" s="109">
        <f>SUM(M75:M80)</f>
        <v>4864961.5399999991</v>
      </c>
      <c r="N81" s="107">
        <v>5</v>
      </c>
      <c r="O81" s="107">
        <v>5</v>
      </c>
      <c r="P81" s="107">
        <f>N81-O81</f>
        <v>0</v>
      </c>
      <c r="Q81" s="110">
        <f t="shared" si="2"/>
        <v>435009.43000000063</v>
      </c>
      <c r="R81" s="111">
        <f t="shared" si="3"/>
        <v>236.25778852583247</v>
      </c>
    </row>
    <row r="82" spans="1:18" s="112" customFormat="1" ht="24.75" thickBot="1" x14ac:dyDescent="0.6">
      <c r="A82" s="121"/>
      <c r="B82" s="122" t="s">
        <v>57</v>
      </c>
      <c r="C82" s="122" t="s">
        <v>57</v>
      </c>
      <c r="D82" s="122" t="s">
        <v>57</v>
      </c>
      <c r="E82" s="122" t="s">
        <v>57</v>
      </c>
      <c r="F82" s="122"/>
      <c r="G82" s="122" t="s">
        <v>277</v>
      </c>
      <c r="H82" s="123">
        <f>H20+H34+H47+H52+H58+H66+H74+H81</f>
        <v>250017</v>
      </c>
      <c r="I82" s="121"/>
      <c r="J82" s="124">
        <f t="shared" ref="J82:O82" si="4">J20+J34+J47+J52+J58+J66+J74+J81</f>
        <v>35281725.419999994</v>
      </c>
      <c r="K82" s="125">
        <f t="shared" si="4"/>
        <v>26270418.940000005</v>
      </c>
      <c r="L82" s="124">
        <f t="shared" si="4"/>
        <v>88474955.019999996</v>
      </c>
      <c r="M82" s="124">
        <f t="shared" si="4"/>
        <v>81754889.829999983</v>
      </c>
      <c r="N82" s="122">
        <f t="shared" si="4"/>
        <v>61</v>
      </c>
      <c r="O82" s="122">
        <f t="shared" si="4"/>
        <v>61</v>
      </c>
      <c r="P82" s="122">
        <f>N82-O82</f>
        <v>0</v>
      </c>
      <c r="Q82" s="110">
        <f t="shared" si="2"/>
        <v>6720065.1900000125</v>
      </c>
      <c r="R82" s="111">
        <f t="shared" si="3"/>
        <v>353.87575652855605</v>
      </c>
    </row>
    <row r="83" spans="1:18" s="112" customFormat="1" ht="25.5" thickTop="1" thickBot="1" x14ac:dyDescent="0.6">
      <c r="A83" s="126"/>
      <c r="B83" s="127"/>
      <c r="C83" s="127"/>
      <c r="D83" s="127"/>
      <c r="E83" s="392" t="s">
        <v>278</v>
      </c>
      <c r="F83" s="393"/>
      <c r="G83" s="394"/>
      <c r="H83" s="128"/>
      <c r="I83" s="126"/>
      <c r="J83" s="129">
        <f>J82/O82</f>
        <v>578388.94131147536</v>
      </c>
      <c r="K83" s="130">
        <f>K82/O82</f>
        <v>430662.60557377059</v>
      </c>
      <c r="L83" s="129">
        <f>L82/O82</f>
        <v>1450409.0986885244</v>
      </c>
      <c r="M83" s="129">
        <f>M82/O82</f>
        <v>1340244.0955737701</v>
      </c>
      <c r="N83" s="127"/>
      <c r="O83" s="127"/>
      <c r="P83" s="127"/>
      <c r="Q83" s="93"/>
      <c r="R83" s="94"/>
    </row>
    <row r="84" spans="1:18" ht="24.75" thickTop="1" x14ac:dyDescent="0.55000000000000004">
      <c r="A84" s="131">
        <v>1</v>
      </c>
      <c r="B84" s="132" t="s">
        <v>61</v>
      </c>
      <c r="C84" s="132" t="s">
        <v>279</v>
      </c>
      <c r="D84" s="132" t="s">
        <v>280</v>
      </c>
      <c r="E84" s="132" t="s">
        <v>0</v>
      </c>
      <c r="F84" s="132" t="s">
        <v>175</v>
      </c>
      <c r="G84" s="132" t="s">
        <v>281</v>
      </c>
      <c r="H84" s="133"/>
      <c r="I84" s="131"/>
      <c r="J84" s="134"/>
      <c r="K84" s="135"/>
      <c r="L84" s="136"/>
      <c r="M84" s="136"/>
      <c r="N84" s="132"/>
      <c r="O84" s="132"/>
      <c r="P84" s="132"/>
    </row>
    <row r="85" spans="1:18" x14ac:dyDescent="0.55000000000000004">
      <c r="A85" s="100">
        <v>2</v>
      </c>
      <c r="B85" s="101" t="s">
        <v>61</v>
      </c>
      <c r="C85" s="101" t="s">
        <v>279</v>
      </c>
      <c r="D85" s="101" t="s">
        <v>280</v>
      </c>
      <c r="E85" s="101" t="s">
        <v>0</v>
      </c>
      <c r="F85" s="101" t="s">
        <v>178</v>
      </c>
      <c r="G85" s="101" t="s">
        <v>600</v>
      </c>
      <c r="H85" s="102">
        <v>4951</v>
      </c>
      <c r="I85" s="100">
        <v>4</v>
      </c>
      <c r="J85" s="103">
        <f>หนองบัวลำภู!F4</f>
        <v>913237.23</v>
      </c>
      <c r="K85" s="247">
        <f>หนองบัวลำภู!AD4</f>
        <v>922734.49</v>
      </c>
      <c r="L85" s="105">
        <f>หนองบัวลำภู!AE4</f>
        <v>1271135.6100000001</v>
      </c>
      <c r="M85" s="105">
        <f>หนองบัวลำภู!AF4</f>
        <v>1972114.13</v>
      </c>
      <c r="N85" s="101"/>
      <c r="O85" s="101"/>
      <c r="P85" s="101"/>
      <c r="Q85" s="93">
        <f t="shared" si="2"/>
        <v>-700978.51999999979</v>
      </c>
      <c r="R85" s="94">
        <f t="shared" si="3"/>
        <v>256.74320541304792</v>
      </c>
    </row>
    <row r="86" spans="1:18" x14ac:dyDescent="0.55000000000000004">
      <c r="A86" s="100">
        <v>3</v>
      </c>
      <c r="B86" s="101" t="s">
        <v>61</v>
      </c>
      <c r="C86" s="101" t="s">
        <v>279</v>
      </c>
      <c r="D86" s="101" t="s">
        <v>280</v>
      </c>
      <c r="E86" s="101" t="s">
        <v>0</v>
      </c>
      <c r="F86" s="101" t="s">
        <v>178</v>
      </c>
      <c r="G86" s="101" t="s">
        <v>601</v>
      </c>
      <c r="H86" s="102">
        <v>4392</v>
      </c>
      <c r="I86" s="100">
        <v>3</v>
      </c>
      <c r="J86" s="103">
        <f>หนองบัวลำภู!F5</f>
        <v>1033461.79</v>
      </c>
      <c r="K86" s="247">
        <f>หนองบัวลำภู!AD5</f>
        <v>1067431.51</v>
      </c>
      <c r="L86" s="105">
        <f>หนองบัวลำภู!AE5</f>
        <v>1330287.0899999999</v>
      </c>
      <c r="M86" s="105">
        <f>หนองบัวลำภู!AF5</f>
        <v>1352100.22</v>
      </c>
      <c r="N86" s="101"/>
      <c r="O86" s="101"/>
      <c r="P86" s="101"/>
      <c r="Q86" s="93">
        <f t="shared" si="2"/>
        <v>-21813.130000000121</v>
      </c>
      <c r="R86" s="94">
        <f t="shared" si="3"/>
        <v>302.88868169398904</v>
      </c>
    </row>
    <row r="87" spans="1:18" x14ac:dyDescent="0.55000000000000004">
      <c r="A87" s="100">
        <v>4</v>
      </c>
      <c r="B87" s="101" t="s">
        <v>61</v>
      </c>
      <c r="C87" s="101" t="s">
        <v>279</v>
      </c>
      <c r="D87" s="101" t="s">
        <v>280</v>
      </c>
      <c r="E87" s="101" t="s">
        <v>0</v>
      </c>
      <c r="F87" s="101" t="s">
        <v>178</v>
      </c>
      <c r="G87" s="101" t="s">
        <v>602</v>
      </c>
      <c r="H87" s="102">
        <v>5135</v>
      </c>
      <c r="I87" s="100">
        <v>4</v>
      </c>
      <c r="J87" s="103">
        <f>หนองบัวลำภู!F6</f>
        <v>960900.44</v>
      </c>
      <c r="K87" s="247">
        <f>หนองบัวลำภู!AD6</f>
        <v>1020607.7899999999</v>
      </c>
      <c r="L87" s="105">
        <f>หนองบัวลำภู!AE6</f>
        <v>1951139.3299999998</v>
      </c>
      <c r="M87" s="105">
        <f>หนองบัวลำภู!AF6</f>
        <v>1759725.8099999998</v>
      </c>
      <c r="N87" s="101"/>
      <c r="O87" s="101"/>
      <c r="P87" s="101"/>
      <c r="Q87" s="93">
        <f t="shared" si="2"/>
        <v>191413.52000000002</v>
      </c>
      <c r="R87" s="94">
        <f t="shared" si="3"/>
        <v>379.96871080817914</v>
      </c>
    </row>
    <row r="88" spans="1:18" x14ac:dyDescent="0.55000000000000004">
      <c r="A88" s="100">
        <v>5</v>
      </c>
      <c r="B88" s="101" t="s">
        <v>61</v>
      </c>
      <c r="C88" s="101" t="s">
        <v>279</v>
      </c>
      <c r="D88" s="101" t="s">
        <v>280</v>
      </c>
      <c r="E88" s="101" t="s">
        <v>0</v>
      </c>
      <c r="F88" s="101" t="s">
        <v>178</v>
      </c>
      <c r="G88" s="101" t="s">
        <v>603</v>
      </c>
      <c r="H88" s="102">
        <v>7670</v>
      </c>
      <c r="I88" s="100">
        <v>5</v>
      </c>
      <c r="J88" s="103">
        <f>หนองบัวลำภู!F7</f>
        <v>1537763.28</v>
      </c>
      <c r="K88" s="247">
        <f>หนองบัวลำภู!AD7</f>
        <v>1566840.8900000001</v>
      </c>
      <c r="L88" s="105">
        <f>หนองบัวลำภู!AE7</f>
        <v>3310669.3899999997</v>
      </c>
      <c r="M88" s="105">
        <f>หนองบัวลำภู!AF7</f>
        <v>2801503.65</v>
      </c>
      <c r="N88" s="101"/>
      <c r="O88" s="101"/>
      <c r="P88" s="101"/>
      <c r="Q88" s="93">
        <f t="shared" si="2"/>
        <v>509165.73999999976</v>
      </c>
      <c r="R88" s="94">
        <f t="shared" si="3"/>
        <v>431.63877314211209</v>
      </c>
    </row>
    <row r="89" spans="1:18" x14ac:dyDescent="0.55000000000000004">
      <c r="A89" s="100">
        <v>6</v>
      </c>
      <c r="B89" s="101" t="s">
        <v>61</v>
      </c>
      <c r="C89" s="101" t="s">
        <v>279</v>
      </c>
      <c r="D89" s="101" t="s">
        <v>280</v>
      </c>
      <c r="E89" s="101" t="s">
        <v>0</v>
      </c>
      <c r="F89" s="101" t="s">
        <v>178</v>
      </c>
      <c r="G89" s="101" t="s">
        <v>604</v>
      </c>
      <c r="H89" s="102">
        <v>5043</v>
      </c>
      <c r="I89" s="100">
        <v>4</v>
      </c>
      <c r="J89" s="103">
        <f>หนองบัวลำภู!F8</f>
        <v>1016466.82</v>
      </c>
      <c r="K89" s="247">
        <f>หนองบัวลำภู!AD8</f>
        <v>1000676.96</v>
      </c>
      <c r="L89" s="105">
        <f>หนองบัวลำภู!AE8</f>
        <v>1345866.76</v>
      </c>
      <c r="M89" s="105">
        <f>หนองบัวลำภู!AF8</f>
        <v>1470971.06</v>
      </c>
      <c r="N89" s="101"/>
      <c r="O89" s="101"/>
      <c r="P89" s="101"/>
      <c r="Q89" s="93">
        <f t="shared" si="2"/>
        <v>-125104.30000000005</v>
      </c>
      <c r="R89" s="94">
        <f t="shared" si="3"/>
        <v>266.87819948443388</v>
      </c>
    </row>
    <row r="90" spans="1:18" x14ac:dyDescent="0.55000000000000004">
      <c r="A90" s="100">
        <v>7</v>
      </c>
      <c r="B90" s="101" t="s">
        <v>61</v>
      </c>
      <c r="C90" s="101" t="s">
        <v>279</v>
      </c>
      <c r="D90" s="101" t="s">
        <v>280</v>
      </c>
      <c r="E90" s="101" t="s">
        <v>0</v>
      </c>
      <c r="F90" s="101" t="s">
        <v>178</v>
      </c>
      <c r="G90" s="101" t="s">
        <v>605</v>
      </c>
      <c r="H90" s="102">
        <v>1849</v>
      </c>
      <c r="I90" s="100">
        <v>2</v>
      </c>
      <c r="J90" s="103">
        <f>หนองบัวลำภู!F9</f>
        <v>305869.42</v>
      </c>
      <c r="K90" s="247">
        <f>หนองบัวลำภู!AD9</f>
        <v>350769.5</v>
      </c>
      <c r="L90" s="105">
        <f>หนองบัวลำภู!AE9</f>
        <v>709959.46</v>
      </c>
      <c r="M90" s="105">
        <f>หนองบัวลำภู!AF9</f>
        <v>862878.34</v>
      </c>
      <c r="N90" s="101"/>
      <c r="O90" s="101"/>
      <c r="P90" s="101"/>
      <c r="Q90" s="93">
        <f t="shared" si="2"/>
        <v>-152918.88</v>
      </c>
      <c r="R90" s="94">
        <f t="shared" si="3"/>
        <v>383.96942130881558</v>
      </c>
    </row>
    <row r="91" spans="1:18" x14ac:dyDescent="0.55000000000000004">
      <c r="A91" s="100">
        <v>8</v>
      </c>
      <c r="B91" s="101" t="s">
        <v>61</v>
      </c>
      <c r="C91" s="101" t="s">
        <v>279</v>
      </c>
      <c r="D91" s="101" t="s">
        <v>280</v>
      </c>
      <c r="E91" s="101" t="s">
        <v>0</v>
      </c>
      <c r="F91" s="101" t="s">
        <v>178</v>
      </c>
      <c r="G91" s="101" t="s">
        <v>606</v>
      </c>
      <c r="H91" s="102">
        <v>7078</v>
      </c>
      <c r="I91" s="100">
        <v>5</v>
      </c>
      <c r="J91" s="103">
        <f>หนองบัวลำภู!F10</f>
        <v>1303617.46</v>
      </c>
      <c r="K91" s="104">
        <f>หนองบัวลำภู!AD10</f>
        <v>1457360.85</v>
      </c>
      <c r="L91" s="105">
        <f>หนองบัวลำภู!AE10</f>
        <v>2251557.13</v>
      </c>
      <c r="M91" s="105">
        <f>หนองบัวลำภู!AF10</f>
        <v>1799982.45</v>
      </c>
      <c r="N91" s="101"/>
      <c r="O91" s="101"/>
      <c r="P91" s="101"/>
      <c r="Q91" s="93">
        <f t="shared" si="2"/>
        <v>451574.67999999993</v>
      </c>
      <c r="R91" s="94">
        <f t="shared" si="3"/>
        <v>318.10640435151169</v>
      </c>
    </row>
    <row r="92" spans="1:18" x14ac:dyDescent="0.55000000000000004">
      <c r="A92" s="100">
        <v>9</v>
      </c>
      <c r="B92" s="101" t="s">
        <v>61</v>
      </c>
      <c r="C92" s="101" t="s">
        <v>279</v>
      </c>
      <c r="D92" s="101" t="s">
        <v>280</v>
      </c>
      <c r="E92" s="101" t="s">
        <v>0</v>
      </c>
      <c r="F92" s="101" t="s">
        <v>178</v>
      </c>
      <c r="G92" s="101" t="s">
        <v>607</v>
      </c>
      <c r="H92" s="102">
        <v>2787</v>
      </c>
      <c r="I92" s="100">
        <v>2</v>
      </c>
      <c r="J92" s="103">
        <f>หนองบัวลำภู!F11</f>
        <v>398304.12</v>
      </c>
      <c r="K92" s="247">
        <f>หนองบัวลำภู!AD11</f>
        <v>439188.98</v>
      </c>
      <c r="L92" s="105">
        <f>หนองบัวลำภู!AE11</f>
        <v>644449.68999999994</v>
      </c>
      <c r="M92" s="105">
        <f>หนองบัวลำภู!AF11</f>
        <v>899508.54</v>
      </c>
      <c r="N92" s="101"/>
      <c r="O92" s="101"/>
      <c r="P92" s="101"/>
      <c r="Q92" s="93">
        <f t="shared" si="2"/>
        <v>-255058.85000000009</v>
      </c>
      <c r="R92" s="94">
        <f t="shared" si="3"/>
        <v>231.23419088625761</v>
      </c>
    </row>
    <row r="93" spans="1:18" x14ac:dyDescent="0.55000000000000004">
      <c r="A93" s="100">
        <v>10</v>
      </c>
      <c r="B93" s="101" t="s">
        <v>61</v>
      </c>
      <c r="C93" s="101" t="s">
        <v>279</v>
      </c>
      <c r="D93" s="101" t="s">
        <v>280</v>
      </c>
      <c r="E93" s="101" t="s">
        <v>0</v>
      </c>
      <c r="F93" s="101" t="s">
        <v>178</v>
      </c>
      <c r="G93" s="101" t="s">
        <v>608</v>
      </c>
      <c r="H93" s="102">
        <v>4346</v>
      </c>
      <c r="I93" s="100">
        <v>3</v>
      </c>
      <c r="J93" s="103">
        <f>หนองบัวลำภู!F12</f>
        <v>1042630.43</v>
      </c>
      <c r="K93" s="104">
        <f>หนองบัวลำภู!AD12</f>
        <v>1100775.55</v>
      </c>
      <c r="L93" s="105">
        <f>หนองบัวลำภู!AE12</f>
        <v>1393376.28</v>
      </c>
      <c r="M93" s="105">
        <f>หนองบัวลำภู!AF12</f>
        <v>1459684.54</v>
      </c>
      <c r="N93" s="101"/>
      <c r="O93" s="101"/>
      <c r="P93" s="101"/>
      <c r="Q93" s="93">
        <f t="shared" si="2"/>
        <v>-66308.260000000009</v>
      </c>
      <c r="R93" s="94">
        <f t="shared" si="3"/>
        <v>320.61120110446387</v>
      </c>
    </row>
    <row r="94" spans="1:18" x14ac:dyDescent="0.55000000000000004">
      <c r="A94" s="100">
        <v>11</v>
      </c>
      <c r="B94" s="101" t="s">
        <v>61</v>
      </c>
      <c r="C94" s="101" t="s">
        <v>279</v>
      </c>
      <c r="D94" s="101" t="s">
        <v>280</v>
      </c>
      <c r="E94" s="101" t="s">
        <v>0</v>
      </c>
      <c r="F94" s="101" t="s">
        <v>178</v>
      </c>
      <c r="G94" s="101" t="s">
        <v>609</v>
      </c>
      <c r="H94" s="102">
        <v>2971</v>
      </c>
      <c r="I94" s="100">
        <v>2</v>
      </c>
      <c r="J94" s="103">
        <f>หนองบัวลำภู!F13</f>
        <v>358323.8</v>
      </c>
      <c r="K94" s="104">
        <f>หนองบัวลำภู!AD13</f>
        <v>282717.79999999993</v>
      </c>
      <c r="L94" s="105">
        <f>หนองบัวลำภู!AE13</f>
        <v>652469.82999999996</v>
      </c>
      <c r="M94" s="105">
        <f>หนองบัวลำภู!AF13</f>
        <v>649426.02</v>
      </c>
      <c r="N94" s="101"/>
      <c r="O94" s="101"/>
      <c r="P94" s="101"/>
      <c r="Q94" s="93">
        <f t="shared" si="2"/>
        <v>3043.8099999999395</v>
      </c>
      <c r="R94" s="94">
        <f t="shared" si="3"/>
        <v>219.61286772130595</v>
      </c>
    </row>
    <row r="95" spans="1:18" x14ac:dyDescent="0.55000000000000004">
      <c r="A95" s="100">
        <v>12</v>
      </c>
      <c r="B95" s="101" t="s">
        <v>61</v>
      </c>
      <c r="C95" s="101" t="s">
        <v>279</v>
      </c>
      <c r="D95" s="101" t="s">
        <v>280</v>
      </c>
      <c r="E95" s="101" t="s">
        <v>0</v>
      </c>
      <c r="F95" s="101" t="s">
        <v>178</v>
      </c>
      <c r="G95" s="101" t="s">
        <v>610</v>
      </c>
      <c r="H95" s="102">
        <v>2720</v>
      </c>
      <c r="I95" s="100">
        <v>2</v>
      </c>
      <c r="J95" s="103">
        <f>หนองบัวลำภู!F14</f>
        <v>518286.13</v>
      </c>
      <c r="K95" s="104">
        <f>หนองบัวลำภู!AD14</f>
        <v>527272.67000000004</v>
      </c>
      <c r="L95" s="105">
        <f>หนองบัวลำภู!AE14</f>
        <v>990293.1</v>
      </c>
      <c r="M95" s="105">
        <f>หนองบัวลำภู!AF14</f>
        <v>1168973.6400000001</v>
      </c>
      <c r="N95" s="101"/>
      <c r="O95" s="101"/>
      <c r="P95" s="101"/>
      <c r="Q95" s="93">
        <f t="shared" si="2"/>
        <v>-178680.54000000015</v>
      </c>
      <c r="R95" s="94">
        <f t="shared" si="3"/>
        <v>364.07834558823527</v>
      </c>
    </row>
    <row r="96" spans="1:18" x14ac:dyDescent="0.55000000000000004">
      <c r="A96" s="100">
        <v>13</v>
      </c>
      <c r="B96" s="101" t="s">
        <v>61</v>
      </c>
      <c r="C96" s="101" t="s">
        <v>279</v>
      </c>
      <c r="D96" s="101" t="s">
        <v>280</v>
      </c>
      <c r="E96" s="101" t="s">
        <v>0</v>
      </c>
      <c r="F96" s="101" t="s">
        <v>178</v>
      </c>
      <c r="G96" s="101" t="s">
        <v>611</v>
      </c>
      <c r="H96" s="102">
        <v>4608</v>
      </c>
      <c r="I96" s="100">
        <v>4</v>
      </c>
      <c r="J96" s="103">
        <f>หนองบัวลำภู!F15</f>
        <v>1013690.03</v>
      </c>
      <c r="K96" s="247">
        <f>หนองบัวลำภู!AD15</f>
        <v>1041301.67</v>
      </c>
      <c r="L96" s="105">
        <f>หนองบัวลำภู!AE15</f>
        <v>1921581.76</v>
      </c>
      <c r="M96" s="105">
        <f>หนองบัวลำภู!AF15</f>
        <v>1391735.8</v>
      </c>
      <c r="N96" s="101"/>
      <c r="O96" s="101"/>
      <c r="P96" s="101"/>
      <c r="Q96" s="93">
        <f t="shared" si="2"/>
        <v>529845.96</v>
      </c>
      <c r="R96" s="94">
        <f t="shared" si="3"/>
        <v>417.00993055555557</v>
      </c>
    </row>
    <row r="97" spans="1:18" x14ac:dyDescent="0.55000000000000004">
      <c r="A97" s="100">
        <v>14</v>
      </c>
      <c r="B97" s="101" t="s">
        <v>61</v>
      </c>
      <c r="C97" s="101" t="s">
        <v>279</v>
      </c>
      <c r="D97" s="101" t="s">
        <v>280</v>
      </c>
      <c r="E97" s="101" t="s">
        <v>0</v>
      </c>
      <c r="F97" s="101" t="s">
        <v>178</v>
      </c>
      <c r="G97" s="101" t="s">
        <v>612</v>
      </c>
      <c r="H97" s="102">
        <v>4866</v>
      </c>
      <c r="I97" s="100">
        <v>4</v>
      </c>
      <c r="J97" s="103">
        <f>หนองบัวลำภู!F16</f>
        <v>404274.05</v>
      </c>
      <c r="K97" s="104">
        <f>หนองบัวลำภู!AD16</f>
        <v>407665.06</v>
      </c>
      <c r="L97" s="105">
        <f>หนองบัวลำภู!AE16</f>
        <v>1750153.58</v>
      </c>
      <c r="M97" s="105">
        <f>หนองบัวลำภู!AF16</f>
        <v>1862157.23</v>
      </c>
      <c r="N97" s="101"/>
      <c r="O97" s="101"/>
      <c r="P97" s="101"/>
      <c r="Q97" s="93">
        <f t="shared" si="2"/>
        <v>-112003.64999999991</v>
      </c>
      <c r="R97" s="94">
        <f t="shared" si="3"/>
        <v>359.66986847513357</v>
      </c>
    </row>
    <row r="98" spans="1:18" x14ac:dyDescent="0.55000000000000004">
      <c r="A98" s="100">
        <v>15</v>
      </c>
      <c r="B98" s="101" t="s">
        <v>61</v>
      </c>
      <c r="C98" s="101" t="s">
        <v>279</v>
      </c>
      <c r="D98" s="101" t="s">
        <v>280</v>
      </c>
      <c r="E98" s="101" t="s">
        <v>0</v>
      </c>
      <c r="F98" s="101" t="s">
        <v>178</v>
      </c>
      <c r="G98" s="101" t="s">
        <v>613</v>
      </c>
      <c r="H98" s="102">
        <v>3427</v>
      </c>
      <c r="I98" s="100">
        <v>3</v>
      </c>
      <c r="J98" s="103">
        <f>หนองบัวลำภู!F17</f>
        <v>873180.22</v>
      </c>
      <c r="K98" s="104">
        <f>หนองบัวลำภู!AD17</f>
        <v>822110.04999999993</v>
      </c>
      <c r="L98" s="105">
        <f>หนองบัวลำภู!AE17</f>
        <v>1394035.8599999999</v>
      </c>
      <c r="M98" s="105">
        <f>หนองบัวลำภู!AF17</f>
        <v>1620465.3699999999</v>
      </c>
      <c r="N98" s="101"/>
      <c r="O98" s="101"/>
      <c r="P98" s="101"/>
      <c r="Q98" s="93">
        <f t="shared" si="2"/>
        <v>-226429.51</v>
      </c>
      <c r="R98" s="94">
        <f t="shared" si="3"/>
        <v>406.78023344032675</v>
      </c>
    </row>
    <row r="99" spans="1:18" x14ac:dyDescent="0.55000000000000004">
      <c r="A99" s="100">
        <v>16</v>
      </c>
      <c r="B99" s="101" t="s">
        <v>61</v>
      </c>
      <c r="C99" s="101" t="s">
        <v>279</v>
      </c>
      <c r="D99" s="101" t="s">
        <v>280</v>
      </c>
      <c r="E99" s="101" t="s">
        <v>0</v>
      </c>
      <c r="F99" s="101" t="s">
        <v>178</v>
      </c>
      <c r="G99" s="101" t="s">
        <v>614</v>
      </c>
      <c r="H99" s="102">
        <v>5652</v>
      </c>
      <c r="I99" s="100">
        <v>4</v>
      </c>
      <c r="J99" s="103">
        <f>หนองบัวลำภู!F18</f>
        <v>964192.51</v>
      </c>
      <c r="K99" s="104">
        <f>หนองบัวลำภู!AD18</f>
        <v>974687.43</v>
      </c>
      <c r="L99" s="105">
        <f>หนองบัวลำภู!AE18</f>
        <v>1500904.9100000001</v>
      </c>
      <c r="M99" s="105">
        <f>หนองบัวลำภู!AF18</f>
        <v>1546521.6099999999</v>
      </c>
      <c r="N99" s="101"/>
      <c r="O99" s="101"/>
      <c r="P99" s="101"/>
      <c r="Q99" s="93">
        <f t="shared" si="2"/>
        <v>-45616.699999999721</v>
      </c>
      <c r="R99" s="94">
        <f t="shared" si="3"/>
        <v>265.55288570417554</v>
      </c>
    </row>
    <row r="100" spans="1:18" x14ac:dyDescent="0.55000000000000004">
      <c r="A100" s="100">
        <v>17</v>
      </c>
      <c r="B100" s="101" t="s">
        <v>61</v>
      </c>
      <c r="C100" s="101" t="s">
        <v>279</v>
      </c>
      <c r="D100" s="101" t="s">
        <v>280</v>
      </c>
      <c r="E100" s="101" t="s">
        <v>0</v>
      </c>
      <c r="F100" s="101" t="s">
        <v>178</v>
      </c>
      <c r="G100" s="101" t="s">
        <v>615</v>
      </c>
      <c r="H100" s="102">
        <v>3912</v>
      </c>
      <c r="I100" s="100">
        <v>3</v>
      </c>
      <c r="J100" s="103">
        <f>หนองบัวลำภู!F19</f>
        <v>966245.72</v>
      </c>
      <c r="K100" s="247">
        <f>หนองบัวลำภู!AD19</f>
        <v>944120.29999999993</v>
      </c>
      <c r="L100" s="105">
        <f>หนองบัวลำภู!AE19</f>
        <v>2047109.84</v>
      </c>
      <c r="M100" s="105">
        <f>หนองบัวลำภู!AF19</f>
        <v>1783258.9899999998</v>
      </c>
      <c r="N100" s="101"/>
      <c r="O100" s="101"/>
      <c r="P100" s="101"/>
      <c r="Q100" s="93">
        <f t="shared" si="2"/>
        <v>263850.85000000033</v>
      </c>
      <c r="R100" s="94">
        <f t="shared" si="3"/>
        <v>523.28983640081799</v>
      </c>
    </row>
    <row r="101" spans="1:18" x14ac:dyDescent="0.55000000000000004">
      <c r="A101" s="100">
        <v>18</v>
      </c>
      <c r="B101" s="101" t="s">
        <v>61</v>
      </c>
      <c r="C101" s="101" t="s">
        <v>279</v>
      </c>
      <c r="D101" s="101" t="s">
        <v>280</v>
      </c>
      <c r="E101" s="101" t="s">
        <v>0</v>
      </c>
      <c r="F101" s="101" t="s">
        <v>178</v>
      </c>
      <c r="G101" s="101" t="s">
        <v>616</v>
      </c>
      <c r="H101" s="102">
        <v>2731</v>
      </c>
      <c r="I101" s="100">
        <v>2</v>
      </c>
      <c r="J101" s="103">
        <f>หนองบัวลำภู!F20</f>
        <v>939504.36</v>
      </c>
      <c r="K101" s="247">
        <f>หนองบัวลำภู!AD20</f>
        <v>957564.54999999993</v>
      </c>
      <c r="L101" s="105">
        <f>หนองบัวลำภู!AE20</f>
        <v>1317343.67</v>
      </c>
      <c r="M101" s="105">
        <f>หนองบัวลำภู!AF20</f>
        <v>1370157.74</v>
      </c>
      <c r="N101" s="101"/>
      <c r="O101" s="101"/>
      <c r="P101" s="101"/>
      <c r="Q101" s="93">
        <f t="shared" si="2"/>
        <v>-52814.070000000065</v>
      </c>
      <c r="R101" s="94">
        <f t="shared" si="3"/>
        <v>482.3667777370926</v>
      </c>
    </row>
    <row r="102" spans="1:18" x14ac:dyDescent="0.55000000000000004">
      <c r="A102" s="100">
        <v>19</v>
      </c>
      <c r="B102" s="101" t="s">
        <v>61</v>
      </c>
      <c r="C102" s="101" t="s">
        <v>279</v>
      </c>
      <c r="D102" s="101" t="s">
        <v>280</v>
      </c>
      <c r="E102" s="101" t="s">
        <v>0</v>
      </c>
      <c r="F102" s="101" t="s">
        <v>178</v>
      </c>
      <c r="G102" s="101" t="s">
        <v>617</v>
      </c>
      <c r="H102" s="102">
        <v>2945</v>
      </c>
      <c r="I102" s="100">
        <v>2</v>
      </c>
      <c r="J102" s="103">
        <f>หนองบัวลำภู!F21</f>
        <v>479789.81</v>
      </c>
      <c r="K102" s="104">
        <f>หนองบัวลำภู!AD21</f>
        <v>504015.87</v>
      </c>
      <c r="L102" s="105">
        <f>หนองบัวลำภู!AE21</f>
        <v>1180361.56</v>
      </c>
      <c r="M102" s="105">
        <f>หนองบัวลำภู!AF21</f>
        <v>1328892.23</v>
      </c>
      <c r="N102" s="101"/>
      <c r="O102" s="101"/>
      <c r="P102" s="101"/>
      <c r="Q102" s="93">
        <f t="shared" si="2"/>
        <v>-148530.66999999993</v>
      </c>
      <c r="R102" s="94">
        <f t="shared" si="3"/>
        <v>400.80188794567067</v>
      </c>
    </row>
    <row r="103" spans="1:18" x14ac:dyDescent="0.55000000000000004">
      <c r="A103" s="100">
        <v>20</v>
      </c>
      <c r="B103" s="101" t="s">
        <v>61</v>
      </c>
      <c r="C103" s="101" t="s">
        <v>279</v>
      </c>
      <c r="D103" s="101" t="s">
        <v>280</v>
      </c>
      <c r="E103" s="101" t="s">
        <v>0</v>
      </c>
      <c r="F103" s="101" t="s">
        <v>178</v>
      </c>
      <c r="G103" s="101" t="s">
        <v>618</v>
      </c>
      <c r="H103" s="102">
        <v>3678</v>
      </c>
      <c r="I103" s="100">
        <v>3</v>
      </c>
      <c r="J103" s="103">
        <f>หนองบัวลำภู!F22</f>
        <v>587090.43000000005</v>
      </c>
      <c r="K103" s="247">
        <f>หนองบัวลำภู!AD22</f>
        <v>698721.68</v>
      </c>
      <c r="L103" s="105">
        <f>หนองบัวลำภู!AE22</f>
        <v>1319382.6000000001</v>
      </c>
      <c r="M103" s="105">
        <f>หนองบัวลำภู!AF22</f>
        <v>1238332.5</v>
      </c>
      <c r="N103" s="101"/>
      <c r="O103" s="101"/>
      <c r="P103" s="101"/>
      <c r="Q103" s="93">
        <f t="shared" si="2"/>
        <v>81050.100000000093</v>
      </c>
      <c r="R103" s="94">
        <f t="shared" si="3"/>
        <v>358.72283849918438</v>
      </c>
    </row>
    <row r="104" spans="1:18" x14ac:dyDescent="0.55000000000000004">
      <c r="A104" s="100">
        <v>21</v>
      </c>
      <c r="B104" s="101" t="s">
        <v>61</v>
      </c>
      <c r="C104" s="101" t="s">
        <v>279</v>
      </c>
      <c r="D104" s="101" t="s">
        <v>280</v>
      </c>
      <c r="E104" s="101" t="s">
        <v>0</v>
      </c>
      <c r="F104" s="101" t="s">
        <v>178</v>
      </c>
      <c r="G104" s="101" t="s">
        <v>619</v>
      </c>
      <c r="H104" s="102">
        <v>4213</v>
      </c>
      <c r="I104" s="100">
        <v>3</v>
      </c>
      <c r="J104" s="103">
        <f>หนองบัวลำภู!F23</f>
        <v>1640672.11</v>
      </c>
      <c r="K104" s="104">
        <f>หนองบัวลำภู!AD23</f>
        <v>1631428.35</v>
      </c>
      <c r="L104" s="105">
        <f>หนองบัวลำภู!AE23</f>
        <v>1417248.21</v>
      </c>
      <c r="M104" s="105">
        <f>หนองบัวลำภู!AF23</f>
        <v>1055488.29</v>
      </c>
      <c r="N104" s="101"/>
      <c r="O104" s="101"/>
      <c r="P104" s="101"/>
      <c r="Q104" s="93">
        <f t="shared" si="2"/>
        <v>361759.91999999993</v>
      </c>
      <c r="R104" s="94">
        <f t="shared" si="3"/>
        <v>336.39881557085209</v>
      </c>
    </row>
    <row r="105" spans="1:18" s="112" customFormat="1" x14ac:dyDescent="0.55000000000000004">
      <c r="A105" s="106">
        <v>1</v>
      </c>
      <c r="B105" s="107" t="s">
        <v>61</v>
      </c>
      <c r="C105" s="107"/>
      <c r="D105" s="107"/>
      <c r="E105" s="107" t="s">
        <v>75</v>
      </c>
      <c r="F105" s="107"/>
      <c r="G105" s="107" t="s">
        <v>282</v>
      </c>
      <c r="H105" s="113">
        <f>SUM(H84:H104)</f>
        <v>84974</v>
      </c>
      <c r="I105" s="106"/>
      <c r="J105" s="109">
        <f>SUM(J84:J104)</f>
        <v>17257500.160000004</v>
      </c>
      <c r="K105" s="109">
        <f>SUM(K84:K104)</f>
        <v>17717991.950000003</v>
      </c>
      <c r="L105" s="109">
        <f>SUM(L84:L104)</f>
        <v>29699325.66</v>
      </c>
      <c r="M105" s="109">
        <f>SUM(M84:M104)</f>
        <v>29393878.159999996</v>
      </c>
      <c r="N105" s="107">
        <v>20</v>
      </c>
      <c r="O105" s="107">
        <v>20</v>
      </c>
      <c r="P105" s="107">
        <f>N105-O105</f>
        <v>0</v>
      </c>
      <c r="Q105" s="110">
        <f t="shared" si="2"/>
        <v>305447.50000000373</v>
      </c>
      <c r="R105" s="111">
        <f>L105/H105</f>
        <v>349.51074046178832</v>
      </c>
    </row>
    <row r="106" spans="1:18" x14ac:dyDescent="0.55000000000000004">
      <c r="A106" s="100">
        <v>1</v>
      </c>
      <c r="B106" s="101" t="s">
        <v>61</v>
      </c>
      <c r="C106" s="101" t="s">
        <v>283</v>
      </c>
      <c r="D106" s="101" t="s">
        <v>82</v>
      </c>
      <c r="E106" s="101" t="s">
        <v>1</v>
      </c>
      <c r="F106" s="101" t="s">
        <v>208</v>
      </c>
      <c r="G106" s="101" t="s">
        <v>284</v>
      </c>
      <c r="H106" s="102"/>
      <c r="I106" s="100"/>
      <c r="J106" s="103"/>
      <c r="K106" s="104"/>
      <c r="L106" s="105"/>
      <c r="M106" s="105"/>
      <c r="N106" s="101"/>
      <c r="O106" s="101"/>
      <c r="P106" s="101"/>
    </row>
    <row r="107" spans="1:18" x14ac:dyDescent="0.55000000000000004">
      <c r="A107" s="100">
        <v>2</v>
      </c>
      <c r="B107" s="101" t="s">
        <v>61</v>
      </c>
      <c r="C107" s="101" t="s">
        <v>283</v>
      </c>
      <c r="D107" s="101" t="s">
        <v>82</v>
      </c>
      <c r="E107" s="101" t="s">
        <v>1</v>
      </c>
      <c r="F107" s="101" t="s">
        <v>178</v>
      </c>
      <c r="G107" s="101" t="s">
        <v>620</v>
      </c>
      <c r="H107" s="102">
        <v>7384</v>
      </c>
      <c r="I107" s="100">
        <v>5</v>
      </c>
      <c r="J107" s="103">
        <f>หนองบัวลำภู!F24</f>
        <v>1474786.62</v>
      </c>
      <c r="K107" s="104">
        <f>หนองบัวลำภู!AD24</f>
        <v>1553229.07</v>
      </c>
      <c r="L107" s="105">
        <f>หนองบัวลำภู!AE24</f>
        <v>2074043.74</v>
      </c>
      <c r="M107" s="105">
        <f>หนองบัวลำภู!AF24</f>
        <v>1800357.2899999998</v>
      </c>
      <c r="N107" s="101"/>
      <c r="O107" s="101"/>
      <c r="P107" s="101"/>
      <c r="Q107" s="93">
        <f t="shared" si="2"/>
        <v>273686.45000000019</v>
      </c>
      <c r="R107" s="94">
        <f t="shared" si="3"/>
        <v>280.88349674972915</v>
      </c>
    </row>
    <row r="108" spans="1:18" x14ac:dyDescent="0.55000000000000004">
      <c r="A108" s="100">
        <v>3</v>
      </c>
      <c r="B108" s="101" t="s">
        <v>61</v>
      </c>
      <c r="C108" s="101" t="s">
        <v>283</v>
      </c>
      <c r="D108" s="101" t="s">
        <v>82</v>
      </c>
      <c r="E108" s="101" t="s">
        <v>1</v>
      </c>
      <c r="F108" s="101" t="s">
        <v>178</v>
      </c>
      <c r="G108" s="101" t="s">
        <v>621</v>
      </c>
      <c r="H108" s="102">
        <v>4311</v>
      </c>
      <c r="I108" s="100">
        <v>3</v>
      </c>
      <c r="J108" s="103">
        <f>หนองบัวลำภู!F25</f>
        <v>170453.38</v>
      </c>
      <c r="K108" s="103">
        <f>หนองบัวลำภู!AD25</f>
        <v>288645.38</v>
      </c>
      <c r="L108" s="105">
        <f>หนองบัวลำภู!AE25</f>
        <v>1408884.32</v>
      </c>
      <c r="M108" s="105">
        <f>หนองบัวลำภู!AF25</f>
        <v>1332019.28</v>
      </c>
      <c r="N108" s="101"/>
      <c r="O108" s="101"/>
      <c r="P108" s="101"/>
      <c r="Q108" s="93">
        <f t="shared" si="2"/>
        <v>76865.040000000037</v>
      </c>
      <c r="R108" s="94">
        <f t="shared" si="3"/>
        <v>326.81148689399214</v>
      </c>
    </row>
    <row r="109" spans="1:18" x14ac:dyDescent="0.55000000000000004">
      <c r="A109" s="100">
        <v>4</v>
      </c>
      <c r="B109" s="101" t="s">
        <v>61</v>
      </c>
      <c r="C109" s="101" t="s">
        <v>283</v>
      </c>
      <c r="D109" s="101" t="s">
        <v>82</v>
      </c>
      <c r="E109" s="101" t="s">
        <v>1</v>
      </c>
      <c r="F109" s="101" t="s">
        <v>178</v>
      </c>
      <c r="G109" s="101" t="s">
        <v>622</v>
      </c>
      <c r="H109" s="102">
        <v>7424</v>
      </c>
      <c r="I109" s="100">
        <v>5</v>
      </c>
      <c r="J109" s="103">
        <f>หนองบัวลำภู!F26</f>
        <v>656142.71</v>
      </c>
      <c r="K109" s="104">
        <f>หนองบัวลำภู!AD26</f>
        <v>708614.33</v>
      </c>
      <c r="L109" s="105">
        <f>หนองบัวลำภู!AE26</f>
        <v>2984554.76</v>
      </c>
      <c r="M109" s="105">
        <f>หนองบัวลำภู!AF26</f>
        <v>2702180.8499999996</v>
      </c>
      <c r="N109" s="101"/>
      <c r="O109" s="101"/>
      <c r="P109" s="101"/>
      <c r="Q109" s="93">
        <f t="shared" si="2"/>
        <v>282373.91000000015</v>
      </c>
      <c r="R109" s="94">
        <f t="shared" si="3"/>
        <v>402.014380387931</v>
      </c>
    </row>
    <row r="110" spans="1:18" x14ac:dyDescent="0.55000000000000004">
      <c r="A110" s="100">
        <v>5</v>
      </c>
      <c r="B110" s="101" t="s">
        <v>61</v>
      </c>
      <c r="C110" s="101" t="s">
        <v>283</v>
      </c>
      <c r="D110" s="101" t="s">
        <v>82</v>
      </c>
      <c r="E110" s="101" t="s">
        <v>1</v>
      </c>
      <c r="F110" s="101" t="s">
        <v>178</v>
      </c>
      <c r="G110" s="101" t="s">
        <v>623</v>
      </c>
      <c r="H110" s="102">
        <v>4841</v>
      </c>
      <c r="I110" s="100">
        <v>4</v>
      </c>
      <c r="J110" s="103">
        <f>หนองบัวลำภู!F27</f>
        <v>745924.39</v>
      </c>
      <c r="K110" s="104">
        <f>หนองบัวลำภู!AD27</f>
        <v>780374.08000000007</v>
      </c>
      <c r="L110" s="105">
        <f>หนองบัวลำภู!AE27</f>
        <v>1801272.98</v>
      </c>
      <c r="M110" s="105">
        <f>หนองบัวลำภู!AF27</f>
        <v>1629436.4700000002</v>
      </c>
      <c r="N110" s="101"/>
      <c r="O110" s="101"/>
      <c r="P110" s="101"/>
      <c r="Q110" s="93">
        <f t="shared" si="2"/>
        <v>171836.50999999978</v>
      </c>
      <c r="R110" s="94">
        <f t="shared" si="3"/>
        <v>372.08696137161741</v>
      </c>
    </row>
    <row r="111" spans="1:18" x14ac:dyDescent="0.55000000000000004">
      <c r="A111" s="100">
        <v>6</v>
      </c>
      <c r="B111" s="101" t="s">
        <v>61</v>
      </c>
      <c r="C111" s="101" t="s">
        <v>283</v>
      </c>
      <c r="D111" s="101" t="s">
        <v>82</v>
      </c>
      <c r="E111" s="101" t="s">
        <v>1</v>
      </c>
      <c r="F111" s="101" t="s">
        <v>178</v>
      </c>
      <c r="G111" s="101" t="s">
        <v>624</v>
      </c>
      <c r="H111" s="102">
        <v>3165</v>
      </c>
      <c r="I111" s="100">
        <v>3</v>
      </c>
      <c r="J111" s="103">
        <f>หนองบัวลำภู!F28</f>
        <v>569231.55000000005</v>
      </c>
      <c r="K111" s="104">
        <f>หนองบัวลำภู!AD28</f>
        <v>596015.07999999996</v>
      </c>
      <c r="L111" s="105">
        <f>หนองบัวลำภู!AE28</f>
        <v>1835749.28</v>
      </c>
      <c r="M111" s="105">
        <f>หนองบัวลำภู!AF28</f>
        <v>1600823.2799999998</v>
      </c>
      <c r="N111" s="101"/>
      <c r="O111" s="101"/>
      <c r="P111" s="101"/>
      <c r="Q111" s="93">
        <f t="shared" si="2"/>
        <v>234926.00000000023</v>
      </c>
      <c r="R111" s="94">
        <f t="shared" si="3"/>
        <v>580.01557030015795</v>
      </c>
    </row>
    <row r="112" spans="1:18" x14ac:dyDescent="0.55000000000000004">
      <c r="A112" s="100">
        <v>7</v>
      </c>
      <c r="B112" s="101" t="s">
        <v>61</v>
      </c>
      <c r="C112" s="101" t="s">
        <v>283</v>
      </c>
      <c r="D112" s="101" t="s">
        <v>82</v>
      </c>
      <c r="E112" s="101" t="s">
        <v>1</v>
      </c>
      <c r="F112" s="101" t="s">
        <v>178</v>
      </c>
      <c r="G112" s="101" t="s">
        <v>625</v>
      </c>
      <c r="H112" s="102">
        <v>3662</v>
      </c>
      <c r="I112" s="100">
        <v>3</v>
      </c>
      <c r="J112" s="103">
        <f>หนองบัวลำภู!F29</f>
        <v>550731.64</v>
      </c>
      <c r="K112" s="104">
        <f>หนองบัวลำภู!AD29</f>
        <v>579336.48</v>
      </c>
      <c r="L112" s="105">
        <f>หนองบัวลำภู!AE29</f>
        <v>1646041.42</v>
      </c>
      <c r="M112" s="105">
        <f>หนองบัวลำภู!AF29</f>
        <v>1607812.85</v>
      </c>
      <c r="N112" s="101"/>
      <c r="O112" s="101"/>
      <c r="P112" s="101"/>
      <c r="Q112" s="93">
        <f t="shared" si="2"/>
        <v>38228.569999999832</v>
      </c>
      <c r="R112" s="94">
        <f t="shared" si="3"/>
        <v>449.49246859639538</v>
      </c>
    </row>
    <row r="113" spans="1:18" x14ac:dyDescent="0.55000000000000004">
      <c r="A113" s="100">
        <v>8</v>
      </c>
      <c r="B113" s="101" t="s">
        <v>61</v>
      </c>
      <c r="C113" s="101" t="s">
        <v>283</v>
      </c>
      <c r="D113" s="101" t="s">
        <v>82</v>
      </c>
      <c r="E113" s="101" t="s">
        <v>1</v>
      </c>
      <c r="F113" s="101" t="s">
        <v>178</v>
      </c>
      <c r="G113" s="101" t="s">
        <v>626</v>
      </c>
      <c r="H113" s="102">
        <v>2860</v>
      </c>
      <c r="I113" s="100">
        <v>2</v>
      </c>
      <c r="J113" s="103">
        <f>หนองบัวลำภู!F30</f>
        <v>384089.33</v>
      </c>
      <c r="K113" s="104">
        <f>หนองบัวลำภู!AD30</f>
        <v>493482.33</v>
      </c>
      <c r="L113" s="105">
        <f>หนองบัวลำภู!AE30</f>
        <v>1180662.1400000001</v>
      </c>
      <c r="M113" s="105">
        <f>หนองบัวลำภู!AF30</f>
        <v>1015135.23</v>
      </c>
      <c r="N113" s="101"/>
      <c r="O113" s="101"/>
      <c r="P113" s="101"/>
      <c r="Q113" s="93">
        <f t="shared" si="2"/>
        <v>165526.91000000015</v>
      </c>
      <c r="R113" s="94">
        <f t="shared" si="3"/>
        <v>412.8189300699301</v>
      </c>
    </row>
    <row r="114" spans="1:18" x14ac:dyDescent="0.55000000000000004">
      <c r="A114" s="100">
        <v>9</v>
      </c>
      <c r="B114" s="101" t="s">
        <v>61</v>
      </c>
      <c r="C114" s="101" t="s">
        <v>283</v>
      </c>
      <c r="D114" s="101" t="s">
        <v>82</v>
      </c>
      <c r="E114" s="101" t="s">
        <v>1</v>
      </c>
      <c r="F114" s="101" t="s">
        <v>178</v>
      </c>
      <c r="G114" s="101" t="s">
        <v>627</v>
      </c>
      <c r="H114" s="102">
        <v>6859</v>
      </c>
      <c r="I114" s="100">
        <v>5</v>
      </c>
      <c r="J114" s="103">
        <f>หนองบัวลำภู!F31</f>
        <v>866792.26</v>
      </c>
      <c r="K114" s="104">
        <f>หนองบัวลำภู!AD31</f>
        <v>940585.16</v>
      </c>
      <c r="L114" s="105">
        <f>หนองบัวลำภู!AE31</f>
        <v>1821888.98</v>
      </c>
      <c r="M114" s="105">
        <f>หนองบัวลำภู!AF31</f>
        <v>1667180.01</v>
      </c>
      <c r="N114" s="101"/>
      <c r="O114" s="101"/>
      <c r="P114" s="101"/>
      <c r="Q114" s="93">
        <f t="shared" si="2"/>
        <v>154708.96999999997</v>
      </c>
      <c r="R114" s="94">
        <f t="shared" si="3"/>
        <v>265.6202041113865</v>
      </c>
    </row>
    <row r="115" spans="1:18" x14ac:dyDescent="0.55000000000000004">
      <c r="A115" s="100">
        <v>10</v>
      </c>
      <c r="B115" s="101" t="s">
        <v>61</v>
      </c>
      <c r="C115" s="101" t="s">
        <v>283</v>
      </c>
      <c r="D115" s="101" t="s">
        <v>82</v>
      </c>
      <c r="E115" s="101" t="s">
        <v>1</v>
      </c>
      <c r="F115" s="101" t="s">
        <v>178</v>
      </c>
      <c r="G115" s="101" t="s">
        <v>628</v>
      </c>
      <c r="H115" s="102">
        <v>2919</v>
      </c>
      <c r="I115" s="100">
        <v>2</v>
      </c>
      <c r="J115" s="103">
        <f>หนองบัวลำภู!F32</f>
        <v>531783.43999999994</v>
      </c>
      <c r="K115" s="104">
        <f>หนองบัวลำภู!AD32</f>
        <v>564650.12</v>
      </c>
      <c r="L115" s="105">
        <f>หนองบัวลำภู!AE32</f>
        <v>1484054.5899999999</v>
      </c>
      <c r="M115" s="105">
        <f>หนองบัวลำภู!AF32</f>
        <v>1064981.3499999999</v>
      </c>
      <c r="N115" s="101"/>
      <c r="O115" s="101"/>
      <c r="P115" s="101"/>
      <c r="Q115" s="93">
        <f t="shared" si="2"/>
        <v>419073.24</v>
      </c>
      <c r="R115" s="94">
        <f t="shared" si="3"/>
        <v>508.41198698184303</v>
      </c>
    </row>
    <row r="116" spans="1:18" x14ac:dyDescent="0.55000000000000004">
      <c r="A116" s="100">
        <v>11</v>
      </c>
      <c r="B116" s="101" t="s">
        <v>61</v>
      </c>
      <c r="C116" s="101" t="s">
        <v>283</v>
      </c>
      <c r="D116" s="101" t="s">
        <v>82</v>
      </c>
      <c r="E116" s="101" t="s">
        <v>1</v>
      </c>
      <c r="F116" s="101" t="s">
        <v>178</v>
      </c>
      <c r="G116" s="101" t="s">
        <v>629</v>
      </c>
      <c r="H116" s="102">
        <v>5877</v>
      </c>
      <c r="I116" s="100">
        <v>4</v>
      </c>
      <c r="J116" s="103">
        <f>หนองบัวลำภู!F33</f>
        <v>556767.29</v>
      </c>
      <c r="K116" s="104">
        <f>หนองบัวลำภู!AD33</f>
        <v>564991.82000000007</v>
      </c>
      <c r="L116" s="105">
        <f>หนองบัวลำภู!AE33</f>
        <v>2438102.83</v>
      </c>
      <c r="M116" s="105">
        <f>หนองบัวลำภู!AF33</f>
        <v>1888288.7399999998</v>
      </c>
      <c r="N116" s="101"/>
      <c r="O116" s="101"/>
      <c r="P116" s="101"/>
      <c r="Q116" s="93">
        <f t="shared" si="2"/>
        <v>549814.09000000032</v>
      </c>
      <c r="R116" s="94">
        <f t="shared" si="3"/>
        <v>414.85499914922582</v>
      </c>
    </row>
    <row r="117" spans="1:18" x14ac:dyDescent="0.55000000000000004">
      <c r="A117" s="100">
        <v>12</v>
      </c>
      <c r="B117" s="101" t="s">
        <v>61</v>
      </c>
      <c r="C117" s="101" t="s">
        <v>283</v>
      </c>
      <c r="D117" s="101" t="s">
        <v>82</v>
      </c>
      <c r="E117" s="101" t="s">
        <v>1</v>
      </c>
      <c r="F117" s="101" t="s">
        <v>178</v>
      </c>
      <c r="G117" s="101" t="s">
        <v>630</v>
      </c>
      <c r="H117" s="102">
        <v>5647</v>
      </c>
      <c r="I117" s="100">
        <v>4</v>
      </c>
      <c r="J117" s="103">
        <f>หนองบัวลำภู!F34</f>
        <v>910916.91</v>
      </c>
      <c r="K117" s="104">
        <f>หนองบัวลำภู!AD34</f>
        <v>922475.13</v>
      </c>
      <c r="L117" s="105">
        <f>หนองบัวลำภู!AE34</f>
        <v>2551017.17</v>
      </c>
      <c r="M117" s="105">
        <f>หนองบัวลำภู!AF34</f>
        <v>2115249.62</v>
      </c>
      <c r="N117" s="101"/>
      <c r="O117" s="101"/>
      <c r="P117" s="101"/>
      <c r="Q117" s="93">
        <f t="shared" si="2"/>
        <v>435767.54999999981</v>
      </c>
      <c r="R117" s="94">
        <f t="shared" si="3"/>
        <v>451.74732955551622</v>
      </c>
    </row>
    <row r="118" spans="1:18" x14ac:dyDescent="0.55000000000000004">
      <c r="A118" s="100">
        <v>13</v>
      </c>
      <c r="B118" s="101" t="s">
        <v>61</v>
      </c>
      <c r="C118" s="101" t="s">
        <v>283</v>
      </c>
      <c r="D118" s="101" t="s">
        <v>82</v>
      </c>
      <c r="E118" s="101" t="s">
        <v>1</v>
      </c>
      <c r="F118" s="101" t="s">
        <v>178</v>
      </c>
      <c r="G118" s="101" t="s">
        <v>631</v>
      </c>
      <c r="H118" s="102">
        <v>4300</v>
      </c>
      <c r="I118" s="100">
        <v>3</v>
      </c>
      <c r="J118" s="103">
        <f>หนองบัวลำภู!F35</f>
        <v>828702.95</v>
      </c>
      <c r="K118" s="104">
        <f>หนองบัวลำภู!AD35</f>
        <v>939981.04999999993</v>
      </c>
      <c r="L118" s="105">
        <f>หนองบัวลำภู!AE35</f>
        <v>1725464.8699999999</v>
      </c>
      <c r="M118" s="105">
        <f>หนองบัวลำภู!AF35</f>
        <v>1191117.07</v>
      </c>
      <c r="N118" s="101"/>
      <c r="O118" s="101"/>
      <c r="P118" s="101"/>
      <c r="Q118" s="93">
        <f t="shared" si="2"/>
        <v>534347.79999999981</v>
      </c>
      <c r="R118" s="94">
        <f t="shared" si="3"/>
        <v>401.27089999999998</v>
      </c>
    </row>
    <row r="119" spans="1:18" s="112" customFormat="1" x14ac:dyDescent="0.55000000000000004">
      <c r="A119" s="106">
        <v>2</v>
      </c>
      <c r="B119" s="107" t="s">
        <v>61</v>
      </c>
      <c r="C119" s="107"/>
      <c r="D119" s="107"/>
      <c r="E119" s="107" t="s">
        <v>75</v>
      </c>
      <c r="F119" s="107"/>
      <c r="G119" s="107" t="s">
        <v>285</v>
      </c>
      <c r="H119" s="113">
        <f>SUM(H106:H118)</f>
        <v>59249</v>
      </c>
      <c r="I119" s="106"/>
      <c r="J119" s="109">
        <f>SUM(J106:J118)</f>
        <v>8246322.4700000007</v>
      </c>
      <c r="K119" s="109">
        <f>SUM(K106:K118)</f>
        <v>8932380.0300000012</v>
      </c>
      <c r="L119" s="109">
        <f>SUM(L106:L118)</f>
        <v>22951737.080000002</v>
      </c>
      <c r="M119" s="109">
        <f>SUM(M106:M118)</f>
        <v>19614582.039999999</v>
      </c>
      <c r="N119" s="107">
        <v>12</v>
      </c>
      <c r="O119" s="107">
        <v>12</v>
      </c>
      <c r="P119" s="107">
        <f>N119-O119</f>
        <v>0</v>
      </c>
      <c r="Q119" s="110">
        <f t="shared" si="2"/>
        <v>3337155.0400000028</v>
      </c>
      <c r="R119" s="111">
        <f>L119/H119</f>
        <v>387.37762797684354</v>
      </c>
    </row>
    <row r="120" spans="1:18" x14ac:dyDescent="0.55000000000000004">
      <c r="A120" s="100">
        <v>1</v>
      </c>
      <c r="B120" s="101" t="s">
        <v>61</v>
      </c>
      <c r="C120" s="101" t="s">
        <v>286</v>
      </c>
      <c r="D120" s="101" t="s">
        <v>89</v>
      </c>
      <c r="E120" s="101" t="s">
        <v>2</v>
      </c>
      <c r="F120" s="101" t="s">
        <v>208</v>
      </c>
      <c r="G120" s="101" t="s">
        <v>287</v>
      </c>
      <c r="H120" s="102"/>
      <c r="I120" s="100"/>
      <c r="J120" s="103"/>
      <c r="K120" s="104"/>
      <c r="L120" s="105"/>
      <c r="M120" s="105"/>
      <c r="N120" s="101"/>
      <c r="O120" s="101"/>
      <c r="P120" s="101"/>
    </row>
    <row r="121" spans="1:18" x14ac:dyDescent="0.55000000000000004">
      <c r="A121" s="100">
        <v>2</v>
      </c>
      <c r="B121" s="101" t="s">
        <v>61</v>
      </c>
      <c r="C121" s="101" t="s">
        <v>286</v>
      </c>
      <c r="D121" s="101" t="s">
        <v>89</v>
      </c>
      <c r="E121" s="101" t="s">
        <v>2</v>
      </c>
      <c r="F121" s="101" t="s">
        <v>178</v>
      </c>
      <c r="G121" s="101" t="s">
        <v>632</v>
      </c>
      <c r="H121" s="102">
        <v>1926</v>
      </c>
      <c r="I121" s="100">
        <v>2</v>
      </c>
      <c r="J121" s="103">
        <f>หนองบัวลำภู!F36</f>
        <v>424382.2</v>
      </c>
      <c r="K121" s="104">
        <f>หนองบัวลำภู!AD36</f>
        <v>447858.14</v>
      </c>
      <c r="L121" s="105">
        <f>หนองบัวลำภู!AE36</f>
        <v>1183091.8</v>
      </c>
      <c r="M121" s="105">
        <f>หนองบัวลำภู!AF36</f>
        <v>1050820.21</v>
      </c>
      <c r="N121" s="101"/>
      <c r="O121" s="101"/>
      <c r="P121" s="101"/>
      <c r="Q121" s="93">
        <f t="shared" si="2"/>
        <v>132271.59000000008</v>
      </c>
      <c r="R121" s="94">
        <f t="shared" si="3"/>
        <v>614.27403946002084</v>
      </c>
    </row>
    <row r="122" spans="1:18" x14ac:dyDescent="0.55000000000000004">
      <c r="A122" s="100">
        <v>3</v>
      </c>
      <c r="B122" s="101" t="s">
        <v>61</v>
      </c>
      <c r="C122" s="101" t="s">
        <v>286</v>
      </c>
      <c r="D122" s="101" t="s">
        <v>89</v>
      </c>
      <c r="E122" s="101" t="s">
        <v>2</v>
      </c>
      <c r="F122" s="101" t="s">
        <v>178</v>
      </c>
      <c r="G122" s="101" t="s">
        <v>633</v>
      </c>
      <c r="H122" s="102">
        <v>4146</v>
      </c>
      <c r="I122" s="100">
        <v>3</v>
      </c>
      <c r="J122" s="103">
        <f>หนองบัวลำภู!F37</f>
        <v>741971.04</v>
      </c>
      <c r="K122" s="104">
        <f>หนองบัวลำภู!AD37</f>
        <v>815151.6100000001</v>
      </c>
      <c r="L122" s="105">
        <f>หนองบัวลำภู!AE37</f>
        <v>2051757.9300000002</v>
      </c>
      <c r="M122" s="105">
        <f>หนองบัวลำภู!AF37</f>
        <v>1782811.82</v>
      </c>
      <c r="N122" s="101"/>
      <c r="O122" s="101"/>
      <c r="P122" s="101"/>
      <c r="Q122" s="93">
        <f t="shared" si="2"/>
        <v>268946.1100000001</v>
      </c>
      <c r="R122" s="94">
        <f t="shared" si="3"/>
        <v>494.87649059334302</v>
      </c>
    </row>
    <row r="123" spans="1:18" x14ac:dyDescent="0.55000000000000004">
      <c r="A123" s="100">
        <v>4</v>
      </c>
      <c r="B123" s="101" t="s">
        <v>61</v>
      </c>
      <c r="C123" s="101" t="s">
        <v>286</v>
      </c>
      <c r="D123" s="101" t="s">
        <v>89</v>
      </c>
      <c r="E123" s="101" t="s">
        <v>2</v>
      </c>
      <c r="F123" s="101" t="s">
        <v>178</v>
      </c>
      <c r="G123" s="101" t="s">
        <v>634</v>
      </c>
      <c r="H123" s="102">
        <v>1218</v>
      </c>
      <c r="I123" s="100">
        <v>1</v>
      </c>
      <c r="J123" s="103">
        <f>หนองบัวลำภู!F38</f>
        <v>459084.91</v>
      </c>
      <c r="K123" s="104">
        <f>หนองบัวลำภู!AD38</f>
        <v>495475.18</v>
      </c>
      <c r="L123" s="105">
        <f>หนองบัวลำภู!AE38</f>
        <v>1224373.9500000002</v>
      </c>
      <c r="M123" s="105">
        <f>หนองบัวลำภู!AF38</f>
        <v>1151683.93</v>
      </c>
      <c r="N123" s="101"/>
      <c r="O123" s="101"/>
      <c r="P123" s="101"/>
      <c r="Q123" s="93">
        <f t="shared" si="2"/>
        <v>72690.020000000251</v>
      </c>
      <c r="R123" s="94">
        <f t="shared" si="3"/>
        <v>1005.2331280788179</v>
      </c>
    </row>
    <row r="124" spans="1:18" x14ac:dyDescent="0.55000000000000004">
      <c r="A124" s="100">
        <v>5</v>
      </c>
      <c r="B124" s="101" t="s">
        <v>61</v>
      </c>
      <c r="C124" s="101" t="s">
        <v>286</v>
      </c>
      <c r="D124" s="101" t="s">
        <v>89</v>
      </c>
      <c r="E124" s="101" t="s">
        <v>2</v>
      </c>
      <c r="F124" s="101" t="s">
        <v>178</v>
      </c>
      <c r="G124" s="101" t="s">
        <v>635</v>
      </c>
      <c r="H124" s="102">
        <v>5296</v>
      </c>
      <c r="I124" s="100">
        <v>4</v>
      </c>
      <c r="J124" s="103">
        <f>หนองบัวลำภู!F39</f>
        <v>873337.25</v>
      </c>
      <c r="K124" s="104">
        <f>หนองบัวลำภู!AD39</f>
        <v>900026.75</v>
      </c>
      <c r="L124" s="105">
        <f>หนองบัวลำภู!AE39</f>
        <v>69719.41</v>
      </c>
      <c r="M124" s="105">
        <f>หนองบัวลำภู!AF39</f>
        <v>317696.12</v>
      </c>
      <c r="N124" s="101"/>
      <c r="O124" s="101"/>
      <c r="P124" s="101"/>
      <c r="Q124" s="93">
        <f t="shared" si="2"/>
        <v>-247976.71</v>
      </c>
      <c r="R124" s="94">
        <f t="shared" si="3"/>
        <v>13.164541163141994</v>
      </c>
    </row>
    <row r="125" spans="1:18" x14ac:dyDescent="0.55000000000000004">
      <c r="A125" s="100">
        <v>6</v>
      </c>
      <c r="B125" s="101" t="s">
        <v>61</v>
      </c>
      <c r="C125" s="101" t="s">
        <v>286</v>
      </c>
      <c r="D125" s="101" t="s">
        <v>89</v>
      </c>
      <c r="E125" s="101" t="s">
        <v>2</v>
      </c>
      <c r="F125" s="101" t="s">
        <v>178</v>
      </c>
      <c r="G125" s="101" t="s">
        <v>636</v>
      </c>
      <c r="H125" s="102">
        <v>3642</v>
      </c>
      <c r="I125" s="100">
        <v>3</v>
      </c>
      <c r="J125" s="103">
        <f>หนองบัวลำภู!F40</f>
        <v>1246676.01</v>
      </c>
      <c r="K125" s="104">
        <f>หนองบัวลำภู!AD40</f>
        <v>1375759.05</v>
      </c>
      <c r="L125" s="105">
        <f>หนองบัวลำภู!AE40</f>
        <v>1807225.53</v>
      </c>
      <c r="M125" s="105">
        <f>หนองบัวลำภู!AF40</f>
        <v>1395651.9</v>
      </c>
      <c r="N125" s="101"/>
      <c r="O125" s="101"/>
      <c r="P125" s="101"/>
      <c r="Q125" s="93">
        <f t="shared" si="2"/>
        <v>411573.63000000012</v>
      </c>
      <c r="R125" s="94">
        <f t="shared" si="3"/>
        <v>496.21788303130148</v>
      </c>
    </row>
    <row r="126" spans="1:18" x14ac:dyDescent="0.55000000000000004">
      <c r="A126" s="100">
        <v>7</v>
      </c>
      <c r="B126" s="101" t="s">
        <v>61</v>
      </c>
      <c r="C126" s="101" t="s">
        <v>286</v>
      </c>
      <c r="D126" s="101" t="s">
        <v>89</v>
      </c>
      <c r="E126" s="101" t="s">
        <v>2</v>
      </c>
      <c r="F126" s="101" t="s">
        <v>178</v>
      </c>
      <c r="G126" s="101" t="s">
        <v>637</v>
      </c>
      <c r="H126" s="102">
        <v>3621</v>
      </c>
      <c r="I126" s="100">
        <v>3</v>
      </c>
      <c r="J126" s="103">
        <f>หนองบัวลำภู!F41</f>
        <v>1275051.1299999999</v>
      </c>
      <c r="K126" s="104">
        <f>หนองบัวลำภู!AD41</f>
        <v>1413414.7599999998</v>
      </c>
      <c r="L126" s="105">
        <f>หนองบัวลำภู!AE41</f>
        <v>2372778</v>
      </c>
      <c r="M126" s="105">
        <f>หนองบัวลำภู!AF41</f>
        <v>1806622.89</v>
      </c>
      <c r="N126" s="101"/>
      <c r="O126" s="101"/>
      <c r="P126" s="101"/>
      <c r="Q126" s="93">
        <f t="shared" si="2"/>
        <v>566155.1100000001</v>
      </c>
      <c r="R126" s="94">
        <f t="shared" si="3"/>
        <v>655.28251864125934</v>
      </c>
    </row>
    <row r="127" spans="1:18" x14ac:dyDescent="0.55000000000000004">
      <c r="A127" s="100">
        <v>8</v>
      </c>
      <c r="B127" s="101" t="s">
        <v>61</v>
      </c>
      <c r="C127" s="101" t="s">
        <v>286</v>
      </c>
      <c r="D127" s="101" t="s">
        <v>89</v>
      </c>
      <c r="E127" s="101" t="s">
        <v>2</v>
      </c>
      <c r="F127" s="101" t="s">
        <v>178</v>
      </c>
      <c r="G127" s="101" t="s">
        <v>638</v>
      </c>
      <c r="H127" s="102">
        <v>1853</v>
      </c>
      <c r="I127" s="100">
        <v>2</v>
      </c>
      <c r="J127" s="103">
        <f>หนองบัวลำภู!F42</f>
        <v>586235.16</v>
      </c>
      <c r="K127" s="104">
        <f>หนองบัวลำภู!AD42</f>
        <v>632188.38</v>
      </c>
      <c r="L127" s="105">
        <f>หนองบัวลำภู!AE42</f>
        <v>1358396.4100000001</v>
      </c>
      <c r="M127" s="105">
        <f>หนองบัวลำภู!AF42</f>
        <v>1190772.2400000002</v>
      </c>
      <c r="N127" s="101"/>
      <c r="O127" s="101"/>
      <c r="P127" s="101"/>
      <c r="Q127" s="93">
        <f t="shared" si="2"/>
        <v>167624.16999999993</v>
      </c>
      <c r="R127" s="94">
        <f t="shared" si="3"/>
        <v>733.07955207771192</v>
      </c>
    </row>
    <row r="128" spans="1:18" x14ac:dyDescent="0.55000000000000004">
      <c r="A128" s="100">
        <v>9</v>
      </c>
      <c r="B128" s="101" t="s">
        <v>61</v>
      </c>
      <c r="C128" s="101" t="s">
        <v>286</v>
      </c>
      <c r="D128" s="101" t="s">
        <v>89</v>
      </c>
      <c r="E128" s="101" t="s">
        <v>2</v>
      </c>
      <c r="F128" s="101" t="s">
        <v>178</v>
      </c>
      <c r="G128" s="101" t="s">
        <v>639</v>
      </c>
      <c r="H128" s="102">
        <v>1606</v>
      </c>
      <c r="I128" s="100">
        <v>2</v>
      </c>
      <c r="J128" s="103">
        <f>หนองบัวลำภู!F43</f>
        <v>618749.56000000006</v>
      </c>
      <c r="K128" s="104">
        <f>หนองบัวลำภู!AD43</f>
        <v>655884.92000000004</v>
      </c>
      <c r="L128" s="105">
        <f>หนองบัวลำภู!AE43</f>
        <v>1118089.77</v>
      </c>
      <c r="M128" s="105">
        <f>หนองบัวลำภู!AF43</f>
        <v>848850.5</v>
      </c>
      <c r="N128" s="101"/>
      <c r="O128" s="101"/>
      <c r="P128" s="101"/>
      <c r="Q128" s="93">
        <f t="shared" si="2"/>
        <v>269239.27</v>
      </c>
      <c r="R128" s="94">
        <f t="shared" si="3"/>
        <v>696.1953735990038</v>
      </c>
    </row>
    <row r="129" spans="1:18" x14ac:dyDescent="0.55000000000000004">
      <c r="A129" s="100">
        <v>10</v>
      </c>
      <c r="B129" s="101" t="s">
        <v>61</v>
      </c>
      <c r="C129" s="101" t="s">
        <v>286</v>
      </c>
      <c r="D129" s="101" t="s">
        <v>89</v>
      </c>
      <c r="E129" s="101" t="s">
        <v>2</v>
      </c>
      <c r="F129" s="101" t="s">
        <v>178</v>
      </c>
      <c r="G129" s="101" t="s">
        <v>640</v>
      </c>
      <c r="H129" s="102">
        <v>4293</v>
      </c>
      <c r="I129" s="100">
        <v>3</v>
      </c>
      <c r="J129" s="103">
        <f>หนองบัวลำภู!F44</f>
        <v>801952.3</v>
      </c>
      <c r="K129" s="104">
        <f>หนองบัวลำภู!AD44</f>
        <v>902397.92</v>
      </c>
      <c r="L129" s="105">
        <f>หนองบัวลำภู!AE44</f>
        <v>1393915.49</v>
      </c>
      <c r="M129" s="105">
        <f>หนองบัวลำภู!AF44</f>
        <v>1269083.04</v>
      </c>
      <c r="N129" s="101"/>
      <c r="O129" s="101"/>
      <c r="P129" s="101"/>
      <c r="Q129" s="93">
        <f t="shared" si="2"/>
        <v>124832.44999999995</v>
      </c>
      <c r="R129" s="94">
        <f t="shared" si="3"/>
        <v>324.6949662240857</v>
      </c>
    </row>
    <row r="130" spans="1:18" x14ac:dyDescent="0.55000000000000004">
      <c r="A130" s="100">
        <v>11</v>
      </c>
      <c r="B130" s="101" t="s">
        <v>61</v>
      </c>
      <c r="C130" s="101" t="s">
        <v>286</v>
      </c>
      <c r="D130" s="101" t="s">
        <v>89</v>
      </c>
      <c r="E130" s="101" t="s">
        <v>2</v>
      </c>
      <c r="F130" s="101" t="s">
        <v>178</v>
      </c>
      <c r="G130" s="101" t="s">
        <v>641</v>
      </c>
      <c r="H130" s="102">
        <v>2536</v>
      </c>
      <c r="I130" s="100">
        <v>2</v>
      </c>
      <c r="J130" s="103">
        <f>หนองบัวลำภู!F45</f>
        <v>363289.7</v>
      </c>
      <c r="K130" s="104">
        <f>หนองบัวลำภู!AD45</f>
        <v>448914.17000000004</v>
      </c>
      <c r="L130" s="105">
        <f>หนองบัวลำภู!AE45</f>
        <v>759039.36</v>
      </c>
      <c r="M130" s="105">
        <f>หนองบัวลำภู!AF45</f>
        <v>763359.79</v>
      </c>
      <c r="N130" s="101"/>
      <c r="O130" s="101"/>
      <c r="P130" s="101"/>
      <c r="Q130" s="93">
        <f t="shared" si="2"/>
        <v>-4320.4300000000512</v>
      </c>
      <c r="R130" s="94">
        <f t="shared" si="3"/>
        <v>299.30574132492114</v>
      </c>
    </row>
    <row r="131" spans="1:18" x14ac:dyDescent="0.55000000000000004">
      <c r="A131" s="100">
        <v>12</v>
      </c>
      <c r="B131" s="101" t="s">
        <v>61</v>
      </c>
      <c r="C131" s="101" t="s">
        <v>286</v>
      </c>
      <c r="D131" s="101" t="s">
        <v>89</v>
      </c>
      <c r="E131" s="101" t="s">
        <v>2</v>
      </c>
      <c r="F131" s="101" t="s">
        <v>178</v>
      </c>
      <c r="G131" s="101" t="s">
        <v>642</v>
      </c>
      <c r="H131" s="102">
        <v>3568</v>
      </c>
      <c r="I131" s="100">
        <v>3</v>
      </c>
      <c r="J131" s="103">
        <f>หนองบัวลำภู!F46</f>
        <v>428736.81</v>
      </c>
      <c r="K131" s="104">
        <f>หนองบัวลำภู!AD46</f>
        <v>452742.55</v>
      </c>
      <c r="L131" s="105">
        <f>หนองบัวลำภู!AE46</f>
        <v>1459065.23</v>
      </c>
      <c r="M131" s="105">
        <f>หนองบัวลำภู!AF46</f>
        <v>1227690.43</v>
      </c>
      <c r="N131" s="101"/>
      <c r="O131" s="101"/>
      <c r="P131" s="101"/>
      <c r="Q131" s="93">
        <f t="shared" si="2"/>
        <v>231374.80000000005</v>
      </c>
      <c r="R131" s="94">
        <f t="shared" si="3"/>
        <v>408.93083800448431</v>
      </c>
    </row>
    <row r="132" spans="1:18" x14ac:dyDescent="0.55000000000000004">
      <c r="A132" s="100">
        <v>13</v>
      </c>
      <c r="B132" s="101" t="s">
        <v>61</v>
      </c>
      <c r="C132" s="101" t="s">
        <v>286</v>
      </c>
      <c r="D132" s="101" t="s">
        <v>89</v>
      </c>
      <c r="E132" s="101" t="s">
        <v>2</v>
      </c>
      <c r="F132" s="101" t="s">
        <v>178</v>
      </c>
      <c r="G132" s="101" t="s">
        <v>643</v>
      </c>
      <c r="H132" s="102">
        <v>2724</v>
      </c>
      <c r="I132" s="100">
        <v>2</v>
      </c>
      <c r="J132" s="103">
        <f>หนองบัวลำภู!F47</f>
        <v>288290.90999999997</v>
      </c>
      <c r="K132" s="104">
        <f>หนองบัวลำภู!AD47</f>
        <v>347218.49</v>
      </c>
      <c r="L132" s="105">
        <f>หนองบัวลำภู!AE47</f>
        <v>1092186.24</v>
      </c>
      <c r="M132" s="105">
        <f>หนองบัวลำภู!AF47</f>
        <v>1096566.76</v>
      </c>
      <c r="N132" s="101"/>
      <c r="O132" s="101"/>
      <c r="P132" s="101"/>
      <c r="Q132" s="93">
        <f t="shared" si="2"/>
        <v>-4380.5200000000186</v>
      </c>
      <c r="R132" s="94">
        <f t="shared" si="3"/>
        <v>400.9494273127753</v>
      </c>
    </row>
    <row r="133" spans="1:18" x14ac:dyDescent="0.55000000000000004">
      <c r="A133" s="100">
        <v>14</v>
      </c>
      <c r="B133" s="101" t="s">
        <v>61</v>
      </c>
      <c r="C133" s="101" t="s">
        <v>286</v>
      </c>
      <c r="D133" s="101" t="s">
        <v>89</v>
      </c>
      <c r="E133" s="101" t="s">
        <v>2</v>
      </c>
      <c r="F133" s="101" t="s">
        <v>178</v>
      </c>
      <c r="G133" s="101" t="s">
        <v>644</v>
      </c>
      <c r="H133" s="102">
        <v>1550</v>
      </c>
      <c r="I133" s="100">
        <v>2</v>
      </c>
      <c r="J133" s="103">
        <f>หนองบัวลำภู!F48</f>
        <v>547776.86</v>
      </c>
      <c r="K133" s="104">
        <f>หนองบัวลำภู!AD48</f>
        <v>590803.03</v>
      </c>
      <c r="L133" s="105">
        <f>หนองบัวลำภู!AE48</f>
        <v>979892.60000000009</v>
      </c>
      <c r="M133" s="105">
        <f>หนองบัวลำภู!AF48</f>
        <v>929064.58</v>
      </c>
      <c r="N133" s="101"/>
      <c r="O133" s="101"/>
      <c r="P133" s="101"/>
      <c r="Q133" s="93">
        <f t="shared" si="2"/>
        <v>50828.020000000135</v>
      </c>
      <c r="R133" s="94">
        <f t="shared" si="3"/>
        <v>632.1887741935484</v>
      </c>
    </row>
    <row r="134" spans="1:18" x14ac:dyDescent="0.55000000000000004">
      <c r="A134" s="100">
        <v>15</v>
      </c>
      <c r="B134" s="101" t="s">
        <v>61</v>
      </c>
      <c r="C134" s="101" t="s">
        <v>286</v>
      </c>
      <c r="D134" s="101" t="s">
        <v>89</v>
      </c>
      <c r="E134" s="101" t="s">
        <v>2</v>
      </c>
      <c r="F134" s="101" t="s">
        <v>178</v>
      </c>
      <c r="G134" s="101" t="s">
        <v>645</v>
      </c>
      <c r="H134" s="102">
        <v>2348</v>
      </c>
      <c r="I134" s="100">
        <v>2</v>
      </c>
      <c r="J134" s="103">
        <f>หนองบัวลำภู!F49</f>
        <v>231017.74</v>
      </c>
      <c r="K134" s="104">
        <f>หนองบัวลำภู!AD49</f>
        <v>270347.44</v>
      </c>
      <c r="L134" s="105">
        <f>หนองบัวลำภู!AE49</f>
        <v>47637.74</v>
      </c>
      <c r="M134" s="105">
        <f>หนองบัวลำภู!AF49</f>
        <v>237174.19</v>
      </c>
      <c r="N134" s="101"/>
      <c r="O134" s="101"/>
      <c r="P134" s="101"/>
      <c r="Q134" s="93">
        <f t="shared" si="2"/>
        <v>-189536.45</v>
      </c>
      <c r="R134" s="94">
        <f t="shared" si="3"/>
        <v>20.288645655877342</v>
      </c>
    </row>
    <row r="135" spans="1:18" s="112" customFormat="1" x14ac:dyDescent="0.55000000000000004">
      <c r="A135" s="106">
        <v>3</v>
      </c>
      <c r="B135" s="107" t="s">
        <v>61</v>
      </c>
      <c r="C135" s="107"/>
      <c r="D135" s="107"/>
      <c r="E135" s="107" t="s">
        <v>75</v>
      </c>
      <c r="F135" s="107"/>
      <c r="G135" s="107" t="s">
        <v>288</v>
      </c>
      <c r="H135" s="113">
        <f>SUM(H120:H134)</f>
        <v>40327</v>
      </c>
      <c r="I135" s="106"/>
      <c r="J135" s="109">
        <f>SUM(J121:J134)</f>
        <v>8886551.5800000001</v>
      </c>
      <c r="K135" s="109">
        <f>SUM(K120:K134)</f>
        <v>9748182.3899999987</v>
      </c>
      <c r="L135" s="109">
        <f>SUM(L120:L134)</f>
        <v>16917169.460000001</v>
      </c>
      <c r="M135" s="109">
        <f>SUM(M120:M134)</f>
        <v>15067848.399999997</v>
      </c>
      <c r="N135" s="107">
        <v>14</v>
      </c>
      <c r="O135" s="107">
        <v>14</v>
      </c>
      <c r="P135" s="107">
        <f>N135-O135</f>
        <v>0</v>
      </c>
      <c r="Q135" s="110">
        <f t="shared" ref="Q135:Q198" si="5">L135-M135</f>
        <v>1849321.0600000042</v>
      </c>
      <c r="R135" s="111">
        <f>L135/H135</f>
        <v>419.4998254271332</v>
      </c>
    </row>
    <row r="136" spans="1:18" x14ac:dyDescent="0.55000000000000004">
      <c r="A136" s="100">
        <v>1</v>
      </c>
      <c r="B136" s="101" t="s">
        <v>61</v>
      </c>
      <c r="C136" s="101" t="s">
        <v>289</v>
      </c>
      <c r="D136" s="101" t="s">
        <v>96</v>
      </c>
      <c r="E136" s="101" t="s">
        <v>3</v>
      </c>
      <c r="F136" s="101" t="s">
        <v>208</v>
      </c>
      <c r="G136" s="101" t="s">
        <v>290</v>
      </c>
      <c r="H136" s="102"/>
      <c r="I136" s="100"/>
      <c r="J136" s="103"/>
      <c r="K136" s="104"/>
      <c r="L136" s="105"/>
      <c r="M136" s="105"/>
      <c r="N136" s="101"/>
      <c r="O136" s="101"/>
      <c r="P136" s="101"/>
    </row>
    <row r="137" spans="1:18" x14ac:dyDescent="0.55000000000000004">
      <c r="A137" s="100">
        <v>2</v>
      </c>
      <c r="B137" s="101" t="s">
        <v>61</v>
      </c>
      <c r="C137" s="101" t="s">
        <v>289</v>
      </c>
      <c r="D137" s="101" t="s">
        <v>96</v>
      </c>
      <c r="E137" s="101" t="s">
        <v>3</v>
      </c>
      <c r="F137" s="101" t="s">
        <v>178</v>
      </c>
      <c r="G137" s="101" t="s">
        <v>646</v>
      </c>
      <c r="H137" s="102">
        <v>5674</v>
      </c>
      <c r="I137" s="100">
        <v>4</v>
      </c>
      <c r="J137" s="103">
        <f>หนองบัวลำภู!F50</f>
        <v>974467.25</v>
      </c>
      <c r="K137" s="104">
        <f>หนองบัวลำภู!AD50</f>
        <v>1019167.71</v>
      </c>
      <c r="L137" s="105">
        <f>หนองบัวลำภู!AE50</f>
        <v>2548503.88</v>
      </c>
      <c r="M137" s="105">
        <f>หนองบัวลำภู!AF50</f>
        <v>2078279.2</v>
      </c>
      <c r="N137" s="101"/>
      <c r="O137" s="101"/>
      <c r="P137" s="101"/>
      <c r="Q137" s="93">
        <f t="shared" si="5"/>
        <v>470224.67999999993</v>
      </c>
      <c r="R137" s="94">
        <f t="shared" ref="R137:R198" si="6">L137/H137</f>
        <v>449.15471977440956</v>
      </c>
    </row>
    <row r="138" spans="1:18" x14ac:dyDescent="0.55000000000000004">
      <c r="A138" s="100">
        <v>3</v>
      </c>
      <c r="B138" s="101" t="s">
        <v>61</v>
      </c>
      <c r="C138" s="101" t="s">
        <v>289</v>
      </c>
      <c r="D138" s="101" t="s">
        <v>96</v>
      </c>
      <c r="E138" s="101" t="s">
        <v>3</v>
      </c>
      <c r="F138" s="101" t="s">
        <v>178</v>
      </c>
      <c r="G138" s="101" t="s">
        <v>647</v>
      </c>
      <c r="H138" s="102">
        <v>5329</v>
      </c>
      <c r="I138" s="100">
        <v>4</v>
      </c>
      <c r="J138" s="103">
        <f>หนองบัวลำภู!F51</f>
        <v>1171370.3700000001</v>
      </c>
      <c r="K138" s="104">
        <f>หนองบัวลำภู!AD51</f>
        <v>1251406.9500000002</v>
      </c>
      <c r="L138" s="105">
        <f>หนองบัวลำภู!AE51</f>
        <v>2553181.06</v>
      </c>
      <c r="M138" s="105">
        <f>หนองบัวลำภู!AF51</f>
        <v>2100884.39</v>
      </c>
      <c r="N138" s="101"/>
      <c r="O138" s="101"/>
      <c r="P138" s="101"/>
      <c r="Q138" s="93">
        <f t="shared" si="5"/>
        <v>452296.66999999993</v>
      </c>
      <c r="R138" s="94">
        <f t="shared" si="6"/>
        <v>479.11072621504974</v>
      </c>
    </row>
    <row r="139" spans="1:18" x14ac:dyDescent="0.55000000000000004">
      <c r="A139" s="100">
        <v>4</v>
      </c>
      <c r="B139" s="101" t="s">
        <v>61</v>
      </c>
      <c r="C139" s="101" t="s">
        <v>289</v>
      </c>
      <c r="D139" s="101" t="s">
        <v>96</v>
      </c>
      <c r="E139" s="101" t="s">
        <v>3</v>
      </c>
      <c r="F139" s="101" t="s">
        <v>178</v>
      </c>
      <c r="G139" s="101" t="s">
        <v>648</v>
      </c>
      <c r="H139" s="102">
        <v>3741</v>
      </c>
      <c r="I139" s="100">
        <v>3</v>
      </c>
      <c r="J139" s="103">
        <f>หนองบัวลำภู!F52</f>
        <v>765684.44</v>
      </c>
      <c r="K139" s="104">
        <f>หนองบัวลำภู!AD52</f>
        <v>875302.28999999992</v>
      </c>
      <c r="L139" s="105">
        <f>หนองบัวลำภู!AE52</f>
        <v>1406102.03</v>
      </c>
      <c r="M139" s="105">
        <f>หนองบัวลำภู!AF52</f>
        <v>1008239.49</v>
      </c>
      <c r="N139" s="101"/>
      <c r="O139" s="101"/>
      <c r="P139" s="101"/>
      <c r="Q139" s="93">
        <f t="shared" si="5"/>
        <v>397862.54000000004</v>
      </c>
      <c r="R139" s="94">
        <f t="shared" si="6"/>
        <v>375.86261160117618</v>
      </c>
    </row>
    <row r="140" spans="1:18" x14ac:dyDescent="0.55000000000000004">
      <c r="A140" s="100">
        <v>5</v>
      </c>
      <c r="B140" s="101" t="s">
        <v>61</v>
      </c>
      <c r="C140" s="101" t="s">
        <v>289</v>
      </c>
      <c r="D140" s="101" t="s">
        <v>96</v>
      </c>
      <c r="E140" s="101" t="s">
        <v>3</v>
      </c>
      <c r="F140" s="101" t="s">
        <v>178</v>
      </c>
      <c r="G140" s="101" t="s">
        <v>649</v>
      </c>
      <c r="H140" s="102">
        <v>10085</v>
      </c>
      <c r="I140" s="100">
        <v>5</v>
      </c>
      <c r="J140" s="103">
        <f>หนองบัวลำภู!F53</f>
        <v>1153136.74</v>
      </c>
      <c r="K140" s="104">
        <f>หนองบัวลำภู!AD53</f>
        <v>1368150.38</v>
      </c>
      <c r="L140" s="105">
        <f>หนองบัวลำภู!AE53</f>
        <v>3211033.16</v>
      </c>
      <c r="M140" s="105">
        <f>หนองบัวลำภู!AF53</f>
        <v>2418793.62</v>
      </c>
      <c r="N140" s="101"/>
      <c r="O140" s="101"/>
      <c r="P140" s="101"/>
      <c r="Q140" s="93">
        <f t="shared" si="5"/>
        <v>792239.54</v>
      </c>
      <c r="R140" s="94">
        <f t="shared" si="6"/>
        <v>318.39694199305899</v>
      </c>
    </row>
    <row r="141" spans="1:18" x14ac:dyDescent="0.55000000000000004">
      <c r="A141" s="100">
        <v>6</v>
      </c>
      <c r="B141" s="101" t="s">
        <v>61</v>
      </c>
      <c r="C141" s="101" t="s">
        <v>289</v>
      </c>
      <c r="D141" s="101" t="s">
        <v>96</v>
      </c>
      <c r="E141" s="101" t="s">
        <v>3</v>
      </c>
      <c r="F141" s="101" t="s">
        <v>178</v>
      </c>
      <c r="G141" s="101" t="s">
        <v>650</v>
      </c>
      <c r="H141" s="102">
        <v>1758</v>
      </c>
      <c r="I141" s="100">
        <v>2</v>
      </c>
      <c r="J141" s="103">
        <f>หนองบัวลำภู!F54</f>
        <v>537748.56999999995</v>
      </c>
      <c r="K141" s="104">
        <f>หนองบัวลำภู!AD54</f>
        <v>575286.89999999991</v>
      </c>
      <c r="L141" s="105">
        <f>หนองบัวลำภู!AE54</f>
        <v>1306369.1599999999</v>
      </c>
      <c r="M141" s="105">
        <f>หนองบัวลำภู!AF54</f>
        <v>1110747.4999999998</v>
      </c>
      <c r="N141" s="101"/>
      <c r="O141" s="101"/>
      <c r="P141" s="101"/>
      <c r="Q141" s="93">
        <f t="shared" si="5"/>
        <v>195621.66000000015</v>
      </c>
      <c r="R141" s="94">
        <f t="shared" si="6"/>
        <v>743.09963594994304</v>
      </c>
    </row>
    <row r="142" spans="1:18" x14ac:dyDescent="0.55000000000000004">
      <c r="A142" s="100">
        <v>7</v>
      </c>
      <c r="B142" s="101" t="s">
        <v>61</v>
      </c>
      <c r="C142" s="101" t="s">
        <v>289</v>
      </c>
      <c r="D142" s="101" t="s">
        <v>96</v>
      </c>
      <c r="E142" s="101" t="s">
        <v>3</v>
      </c>
      <c r="F142" s="101" t="s">
        <v>178</v>
      </c>
      <c r="G142" s="101" t="s">
        <v>651</v>
      </c>
      <c r="H142" s="102">
        <v>3359</v>
      </c>
      <c r="I142" s="100">
        <v>3</v>
      </c>
      <c r="J142" s="103">
        <f>หนองบัวลำภู!F55</f>
        <v>401229.73</v>
      </c>
      <c r="K142" s="104">
        <f>หนองบัวลำภู!AD55</f>
        <v>406601.75</v>
      </c>
      <c r="L142" s="105">
        <f>หนองบัวลำภู!AE55</f>
        <v>2030534.69</v>
      </c>
      <c r="M142" s="105">
        <f>หนองบัวลำภู!AF55</f>
        <v>1828916.4200000002</v>
      </c>
      <c r="N142" s="101"/>
      <c r="O142" s="101"/>
      <c r="P142" s="101"/>
      <c r="Q142" s="93">
        <f t="shared" si="5"/>
        <v>201618.26999999979</v>
      </c>
      <c r="R142" s="94">
        <f t="shared" si="6"/>
        <v>604.50571300982438</v>
      </c>
    </row>
    <row r="143" spans="1:18" x14ac:dyDescent="0.55000000000000004">
      <c r="A143" s="100">
        <v>8</v>
      </c>
      <c r="B143" s="101" t="s">
        <v>61</v>
      </c>
      <c r="C143" s="101" t="s">
        <v>289</v>
      </c>
      <c r="D143" s="101" t="s">
        <v>96</v>
      </c>
      <c r="E143" s="101" t="s">
        <v>3</v>
      </c>
      <c r="F143" s="101" t="s">
        <v>178</v>
      </c>
      <c r="G143" s="101" t="s">
        <v>1417</v>
      </c>
      <c r="H143" s="102">
        <v>5691</v>
      </c>
      <c r="I143" s="100">
        <v>4</v>
      </c>
      <c r="J143" s="103">
        <f>หนองบัวลำภู!F56</f>
        <v>987752.95999999996</v>
      </c>
      <c r="K143" s="104">
        <f>หนองบัวลำภู!AD56</f>
        <v>1020908.57</v>
      </c>
      <c r="L143" s="105">
        <f>หนองบัวลำภู!AE56</f>
        <v>1960895.36</v>
      </c>
      <c r="M143" s="105">
        <f>หนองบัวลำภู!AF56</f>
        <v>1392604.59</v>
      </c>
      <c r="N143" s="101"/>
      <c r="O143" s="101"/>
      <c r="P143" s="101"/>
      <c r="Q143" s="93">
        <f t="shared" si="5"/>
        <v>568290.77</v>
      </c>
      <c r="R143" s="94">
        <f t="shared" si="6"/>
        <v>344.56077315058866</v>
      </c>
    </row>
    <row r="144" spans="1:18" x14ac:dyDescent="0.55000000000000004">
      <c r="A144" s="100">
        <v>9</v>
      </c>
      <c r="B144" s="101" t="s">
        <v>61</v>
      </c>
      <c r="C144" s="101" t="s">
        <v>289</v>
      </c>
      <c r="D144" s="101" t="s">
        <v>96</v>
      </c>
      <c r="E144" s="101" t="s">
        <v>3</v>
      </c>
      <c r="F144" s="101" t="s">
        <v>178</v>
      </c>
      <c r="G144" s="101" t="s">
        <v>653</v>
      </c>
      <c r="H144" s="102">
        <v>2989</v>
      </c>
      <c r="I144" s="100">
        <v>2</v>
      </c>
      <c r="J144" s="103">
        <f>หนองบัวลำภู!F57</f>
        <v>391446.34</v>
      </c>
      <c r="K144" s="104">
        <f>หนองบัวลำภู!AD57</f>
        <v>414136.64</v>
      </c>
      <c r="L144" s="105">
        <f>หนองบัวลำภู!AE57</f>
        <v>1501021.19</v>
      </c>
      <c r="M144" s="105">
        <f>หนองบัวลำภู!AF57</f>
        <v>1388187.05</v>
      </c>
      <c r="N144" s="101"/>
      <c r="O144" s="101"/>
      <c r="P144" s="101"/>
      <c r="Q144" s="93">
        <f t="shared" si="5"/>
        <v>112834.1399999999</v>
      </c>
      <c r="R144" s="94">
        <f t="shared" si="6"/>
        <v>502.18172967547673</v>
      </c>
    </row>
    <row r="145" spans="1:18" x14ac:dyDescent="0.55000000000000004">
      <c r="A145" s="100">
        <v>10</v>
      </c>
      <c r="B145" s="101" t="s">
        <v>61</v>
      </c>
      <c r="C145" s="101" t="s">
        <v>289</v>
      </c>
      <c r="D145" s="101" t="s">
        <v>96</v>
      </c>
      <c r="E145" s="101" t="s">
        <v>3</v>
      </c>
      <c r="F145" s="101" t="s">
        <v>178</v>
      </c>
      <c r="G145" s="101" t="s">
        <v>654</v>
      </c>
      <c r="H145" s="102">
        <v>5028</v>
      </c>
      <c r="I145" s="100">
        <v>4</v>
      </c>
      <c r="J145" s="103">
        <f>หนองบัวลำภู!F58</f>
        <v>380438.5</v>
      </c>
      <c r="K145" s="104">
        <f>หนองบัวลำภู!AD58</f>
        <v>493914.98</v>
      </c>
      <c r="L145" s="105">
        <f>หนองบัวลำภู!AE58</f>
        <v>2560401.15</v>
      </c>
      <c r="M145" s="105">
        <f>หนองบัวลำภู!AF58</f>
        <v>2064740.24</v>
      </c>
      <c r="N145" s="101"/>
      <c r="O145" s="101"/>
      <c r="P145" s="101"/>
      <c r="Q145" s="93">
        <f t="shared" si="5"/>
        <v>495660.90999999992</v>
      </c>
      <c r="R145" s="94">
        <f t="shared" si="6"/>
        <v>509.22855011933171</v>
      </c>
    </row>
    <row r="146" spans="1:18" x14ac:dyDescent="0.55000000000000004">
      <c r="A146" s="100">
        <v>11</v>
      </c>
      <c r="B146" s="101" t="s">
        <v>61</v>
      </c>
      <c r="C146" s="101" t="s">
        <v>289</v>
      </c>
      <c r="D146" s="101" t="s">
        <v>96</v>
      </c>
      <c r="E146" s="101" t="s">
        <v>3</v>
      </c>
      <c r="F146" s="101" t="s">
        <v>178</v>
      </c>
      <c r="G146" s="101" t="s">
        <v>655</v>
      </c>
      <c r="H146" s="102">
        <v>3475</v>
      </c>
      <c r="I146" s="100">
        <v>3</v>
      </c>
      <c r="J146" s="103">
        <f>หนองบัวลำภู!F59</f>
        <v>572068.09</v>
      </c>
      <c r="K146" s="104">
        <f>หนองบัวลำภู!AD59</f>
        <v>683464.12</v>
      </c>
      <c r="L146" s="105">
        <f>หนองบัวลำภู!AE59</f>
        <v>1352042.91</v>
      </c>
      <c r="M146" s="105">
        <f>หนองบัวลำภู!AF59</f>
        <v>1006256.3</v>
      </c>
      <c r="N146" s="101"/>
      <c r="O146" s="101"/>
      <c r="P146" s="101"/>
      <c r="Q146" s="93">
        <f t="shared" si="5"/>
        <v>345786.60999999987</v>
      </c>
      <c r="R146" s="94">
        <f t="shared" si="6"/>
        <v>389.07709640287766</v>
      </c>
    </row>
    <row r="147" spans="1:18" x14ac:dyDescent="0.55000000000000004">
      <c r="A147" s="100">
        <v>12</v>
      </c>
      <c r="B147" s="101" t="s">
        <v>61</v>
      </c>
      <c r="C147" s="101" t="s">
        <v>289</v>
      </c>
      <c r="D147" s="101" t="s">
        <v>96</v>
      </c>
      <c r="E147" s="101" t="s">
        <v>3</v>
      </c>
      <c r="F147" s="101" t="s">
        <v>178</v>
      </c>
      <c r="G147" s="101" t="s">
        <v>656</v>
      </c>
      <c r="H147" s="102">
        <v>2888</v>
      </c>
      <c r="I147" s="100">
        <v>2</v>
      </c>
      <c r="J147" s="103">
        <f>หนองบัวลำภู!F60</f>
        <v>229013.28</v>
      </c>
      <c r="K147" s="104">
        <f>หนองบัวลำภู!AD60</f>
        <v>235973.28</v>
      </c>
      <c r="L147" s="105">
        <f>หนองบัวลำภู!AE60</f>
        <v>1215422.8399999999</v>
      </c>
      <c r="M147" s="105">
        <f>หนองบัวลำภู!AF60</f>
        <v>1056265.78</v>
      </c>
      <c r="N147" s="101"/>
      <c r="O147" s="101"/>
      <c r="P147" s="101"/>
      <c r="Q147" s="93">
        <f t="shared" si="5"/>
        <v>159157.05999999982</v>
      </c>
      <c r="R147" s="94">
        <f t="shared" si="6"/>
        <v>420.85278393351797</v>
      </c>
    </row>
    <row r="148" spans="1:18" x14ac:dyDescent="0.55000000000000004">
      <c r="A148" s="100">
        <v>13</v>
      </c>
      <c r="B148" s="101" t="s">
        <v>61</v>
      </c>
      <c r="C148" s="101" t="s">
        <v>289</v>
      </c>
      <c r="D148" s="101" t="s">
        <v>96</v>
      </c>
      <c r="E148" s="101" t="s">
        <v>3</v>
      </c>
      <c r="F148" s="101" t="s">
        <v>178</v>
      </c>
      <c r="G148" s="101" t="s">
        <v>657</v>
      </c>
      <c r="H148" s="102">
        <v>1354</v>
      </c>
      <c r="I148" s="100">
        <v>1</v>
      </c>
      <c r="J148" s="103">
        <f>หนองบัวลำภู!F61</f>
        <v>371124.35</v>
      </c>
      <c r="K148" s="104">
        <f>หนองบัวลำภู!AD61</f>
        <v>458267.23</v>
      </c>
      <c r="L148" s="105">
        <f>หนองบัวลำภู!AE61</f>
        <v>1160318.1400000001</v>
      </c>
      <c r="M148" s="105">
        <f>หนองบัวลำภู!AF61</f>
        <v>1004833.87</v>
      </c>
      <c r="N148" s="101"/>
      <c r="O148" s="101"/>
      <c r="P148" s="101"/>
      <c r="Q148" s="93">
        <f t="shared" si="5"/>
        <v>155484.27000000014</v>
      </c>
      <c r="R148" s="94">
        <f t="shared" si="6"/>
        <v>856.95579025110794</v>
      </c>
    </row>
    <row r="149" spans="1:18" x14ac:dyDescent="0.55000000000000004">
      <c r="A149" s="100">
        <v>14</v>
      </c>
      <c r="B149" s="101" t="s">
        <v>61</v>
      </c>
      <c r="C149" s="101" t="s">
        <v>289</v>
      </c>
      <c r="D149" s="101" t="s">
        <v>96</v>
      </c>
      <c r="E149" s="101" t="s">
        <v>3</v>
      </c>
      <c r="F149" s="101" t="s">
        <v>178</v>
      </c>
      <c r="G149" s="101" t="s">
        <v>658</v>
      </c>
      <c r="H149" s="102">
        <v>3500</v>
      </c>
      <c r="I149" s="100">
        <v>3</v>
      </c>
      <c r="J149" s="103">
        <f>หนองบัวลำภู!F62</f>
        <v>694143.83</v>
      </c>
      <c r="K149" s="104">
        <f>หนองบัวลำภู!AD62</f>
        <v>705300</v>
      </c>
      <c r="L149" s="105">
        <f>หนองบัวลำภู!AE62</f>
        <v>1459892.8399999999</v>
      </c>
      <c r="M149" s="105">
        <f>หนองบัวลำภู!AF62</f>
        <v>1285560.06</v>
      </c>
      <c r="N149" s="101"/>
      <c r="O149" s="101"/>
      <c r="P149" s="101"/>
      <c r="Q149" s="93">
        <f t="shared" si="5"/>
        <v>174332.7799999998</v>
      </c>
      <c r="R149" s="94">
        <f t="shared" si="6"/>
        <v>417.11223999999999</v>
      </c>
    </row>
    <row r="150" spans="1:18" x14ac:dyDescent="0.55000000000000004">
      <c r="A150" s="100">
        <v>15</v>
      </c>
      <c r="B150" s="101" t="s">
        <v>61</v>
      </c>
      <c r="C150" s="101" t="s">
        <v>289</v>
      </c>
      <c r="D150" s="101" t="s">
        <v>96</v>
      </c>
      <c r="E150" s="101" t="s">
        <v>3</v>
      </c>
      <c r="F150" s="101" t="s">
        <v>178</v>
      </c>
      <c r="G150" s="101" t="s">
        <v>659</v>
      </c>
      <c r="H150" s="102">
        <v>6506</v>
      </c>
      <c r="I150" s="100">
        <v>5</v>
      </c>
      <c r="J150" s="103">
        <f>หนองบัวลำภู!F63</f>
        <v>1140195.23</v>
      </c>
      <c r="K150" s="104">
        <f>หนองบัวลำภู!AD63</f>
        <v>1160665.2</v>
      </c>
      <c r="L150" s="105">
        <f>หนองบัวลำภู!AE63</f>
        <v>2533389.2400000002</v>
      </c>
      <c r="M150" s="105">
        <f>หนองบัวลำภู!AF63</f>
        <v>2126399.1500000004</v>
      </c>
      <c r="N150" s="101"/>
      <c r="O150" s="101"/>
      <c r="P150" s="101"/>
      <c r="Q150" s="93">
        <f t="shared" si="5"/>
        <v>406990.08999999985</v>
      </c>
      <c r="R150" s="94">
        <f t="shared" si="6"/>
        <v>389.39275130648633</v>
      </c>
    </row>
    <row r="151" spans="1:18" x14ac:dyDescent="0.55000000000000004">
      <c r="A151" s="100">
        <v>16</v>
      </c>
      <c r="B151" s="101" t="s">
        <v>61</v>
      </c>
      <c r="C151" s="101" t="s">
        <v>289</v>
      </c>
      <c r="D151" s="101" t="s">
        <v>96</v>
      </c>
      <c r="E151" s="101" t="s">
        <v>3</v>
      </c>
      <c r="F151" s="101" t="s">
        <v>178</v>
      </c>
      <c r="G151" s="101" t="s">
        <v>660</v>
      </c>
      <c r="H151" s="102">
        <v>4556</v>
      </c>
      <c r="I151" s="100">
        <v>4</v>
      </c>
      <c r="J151" s="103">
        <f>หนองบัวลำภู!F64</f>
        <v>989312.37</v>
      </c>
      <c r="K151" s="104">
        <f>หนองบัวลำภู!AD64</f>
        <v>1250953.2400000002</v>
      </c>
      <c r="L151" s="105">
        <f>หนองบัวลำภู!AE64</f>
        <v>1962546.24</v>
      </c>
      <c r="M151" s="105">
        <f>หนองบัวลำภู!AF64</f>
        <v>1444926.71</v>
      </c>
      <c r="N151" s="101"/>
      <c r="O151" s="101"/>
      <c r="P151" s="101"/>
      <c r="Q151" s="93">
        <f t="shared" si="5"/>
        <v>517619.53</v>
      </c>
      <c r="R151" s="94">
        <f t="shared" si="6"/>
        <v>430.76080772607548</v>
      </c>
    </row>
    <row r="152" spans="1:18" x14ac:dyDescent="0.55000000000000004">
      <c r="A152" s="100">
        <v>17</v>
      </c>
      <c r="B152" s="101" t="s">
        <v>61</v>
      </c>
      <c r="C152" s="101" t="s">
        <v>289</v>
      </c>
      <c r="D152" s="101" t="s">
        <v>96</v>
      </c>
      <c r="E152" s="101" t="s">
        <v>3</v>
      </c>
      <c r="F152" s="101" t="s">
        <v>178</v>
      </c>
      <c r="G152" s="101" t="s">
        <v>661</v>
      </c>
      <c r="H152" s="102">
        <v>3413</v>
      </c>
      <c r="I152" s="100">
        <v>3</v>
      </c>
      <c r="J152" s="103">
        <f>หนองบัวลำภู!F65</f>
        <v>627799.9</v>
      </c>
      <c r="K152" s="104">
        <f>หนองบัวลำภู!AD65</f>
        <v>715254.18</v>
      </c>
      <c r="L152" s="105">
        <f>หนองบัวลำภู!AE65</f>
        <v>1850061.99</v>
      </c>
      <c r="M152" s="105">
        <f>หนองบัวลำภู!AF65</f>
        <v>1508359.31</v>
      </c>
      <c r="N152" s="101"/>
      <c r="O152" s="101"/>
      <c r="P152" s="101"/>
      <c r="Q152" s="93">
        <f t="shared" si="5"/>
        <v>341702.67999999993</v>
      </c>
      <c r="R152" s="94">
        <f t="shared" si="6"/>
        <v>542.06328450043952</v>
      </c>
    </row>
    <row r="153" spans="1:18" x14ac:dyDescent="0.55000000000000004">
      <c r="A153" s="100">
        <v>18</v>
      </c>
      <c r="B153" s="101" t="s">
        <v>61</v>
      </c>
      <c r="C153" s="101" t="s">
        <v>289</v>
      </c>
      <c r="D153" s="101" t="s">
        <v>96</v>
      </c>
      <c r="E153" s="101" t="s">
        <v>3</v>
      </c>
      <c r="F153" s="101" t="s">
        <v>178</v>
      </c>
      <c r="G153" s="101" t="s">
        <v>662</v>
      </c>
      <c r="H153" s="102">
        <v>3744</v>
      </c>
      <c r="I153" s="100">
        <v>3</v>
      </c>
      <c r="J153" s="103">
        <f>หนองบัวลำภู!F66</f>
        <v>761093.28</v>
      </c>
      <c r="K153" s="104">
        <f>หนองบัวลำภู!AD66</f>
        <v>811415.86</v>
      </c>
      <c r="L153" s="105">
        <f>หนองบัวลำภู!AE66</f>
        <v>1420731.7</v>
      </c>
      <c r="M153" s="105">
        <f>หนองบัวลำภู!AF66</f>
        <v>1077096.3800000001</v>
      </c>
      <c r="N153" s="101"/>
      <c r="O153" s="101"/>
      <c r="P153" s="101"/>
      <c r="Q153" s="93">
        <f t="shared" si="5"/>
        <v>343635.31999999983</v>
      </c>
      <c r="R153" s="94">
        <f t="shared" si="6"/>
        <v>379.46893696581196</v>
      </c>
    </row>
    <row r="154" spans="1:18" s="112" customFormat="1" x14ac:dyDescent="0.55000000000000004">
      <c r="A154" s="106">
        <v>4</v>
      </c>
      <c r="B154" s="107" t="s">
        <v>61</v>
      </c>
      <c r="C154" s="107"/>
      <c r="D154" s="107"/>
      <c r="E154" s="107" t="s">
        <v>75</v>
      </c>
      <c r="F154" s="107"/>
      <c r="G154" s="107" t="s">
        <v>291</v>
      </c>
      <c r="H154" s="113">
        <f>SUM(H136:H153)</f>
        <v>73090</v>
      </c>
      <c r="I154" s="106"/>
      <c r="J154" s="109">
        <f>SUM(J136:J153)</f>
        <v>12148025.229999999</v>
      </c>
      <c r="K154" s="109">
        <f>SUM(K136:K153)</f>
        <v>13446169.279999999</v>
      </c>
      <c r="L154" s="109">
        <f>SUM(L136:L153)</f>
        <v>32032447.579999994</v>
      </c>
      <c r="M154" s="109">
        <f>SUM(M136:M153)</f>
        <v>25901090.060000002</v>
      </c>
      <c r="N154" s="107">
        <v>17</v>
      </c>
      <c r="O154" s="107">
        <v>17</v>
      </c>
      <c r="P154" s="107">
        <f>N154-O154</f>
        <v>0</v>
      </c>
      <c r="Q154" s="110">
        <f t="shared" si="5"/>
        <v>6131357.5199999921</v>
      </c>
      <c r="R154" s="111">
        <f>L154/H154</f>
        <v>438.26033082501016</v>
      </c>
    </row>
    <row r="155" spans="1:18" x14ac:dyDescent="0.55000000000000004">
      <c r="A155" s="100">
        <v>1</v>
      </c>
      <c r="B155" s="101" t="s">
        <v>61</v>
      </c>
      <c r="C155" s="101" t="s">
        <v>292</v>
      </c>
      <c r="D155" s="101" t="s">
        <v>103</v>
      </c>
      <c r="E155" s="101" t="s">
        <v>4</v>
      </c>
      <c r="F155" s="101" t="s">
        <v>208</v>
      </c>
      <c r="G155" s="101" t="s">
        <v>293</v>
      </c>
      <c r="H155" s="102"/>
      <c r="I155" s="100"/>
      <c r="J155" s="103"/>
      <c r="K155" s="104"/>
      <c r="L155" s="105"/>
      <c r="M155" s="105"/>
      <c r="N155" s="101"/>
      <c r="O155" s="101"/>
      <c r="P155" s="101"/>
    </row>
    <row r="156" spans="1:18" x14ac:dyDescent="0.55000000000000004">
      <c r="A156" s="100">
        <v>2</v>
      </c>
      <c r="B156" s="101" t="s">
        <v>61</v>
      </c>
      <c r="C156" s="101" t="s">
        <v>292</v>
      </c>
      <c r="D156" s="101" t="s">
        <v>103</v>
      </c>
      <c r="E156" s="101" t="s">
        <v>4</v>
      </c>
      <c r="F156" s="101" t="s">
        <v>178</v>
      </c>
      <c r="G156" s="101" t="s">
        <v>663</v>
      </c>
      <c r="H156" s="102">
        <v>3395</v>
      </c>
      <c r="I156" s="100">
        <v>3</v>
      </c>
      <c r="J156" s="103">
        <f>หนองบัวลำภู!F67</f>
        <v>904739.56</v>
      </c>
      <c r="K156" s="104">
        <f>หนองบัวลำภู!AD67</f>
        <v>942516.92</v>
      </c>
      <c r="L156" s="105">
        <f>หนองบัวลำภู!AE67</f>
        <v>1272701.8</v>
      </c>
      <c r="M156" s="105">
        <f>หนองบัวลำภู!AF67</f>
        <v>1216414.58</v>
      </c>
      <c r="N156" s="101"/>
      <c r="O156" s="101"/>
      <c r="P156" s="101"/>
      <c r="Q156" s="93">
        <f t="shared" si="5"/>
        <v>56287.219999999972</v>
      </c>
      <c r="R156" s="94">
        <f t="shared" si="6"/>
        <v>374.87534609720177</v>
      </c>
    </row>
    <row r="157" spans="1:18" x14ac:dyDescent="0.55000000000000004">
      <c r="A157" s="100">
        <v>3</v>
      </c>
      <c r="B157" s="101" t="s">
        <v>61</v>
      </c>
      <c r="C157" s="101" t="s">
        <v>292</v>
      </c>
      <c r="D157" s="101" t="s">
        <v>103</v>
      </c>
      <c r="E157" s="101" t="s">
        <v>4</v>
      </c>
      <c r="F157" s="101" t="s">
        <v>178</v>
      </c>
      <c r="G157" s="101" t="s">
        <v>664</v>
      </c>
      <c r="H157" s="102">
        <v>3310</v>
      </c>
      <c r="I157" s="100">
        <v>3</v>
      </c>
      <c r="J157" s="103">
        <f>หนองบัวลำภู!F68</f>
        <v>579340.53</v>
      </c>
      <c r="K157" s="103">
        <f>หนองบัวลำภู!AD68</f>
        <v>605980.43000000005</v>
      </c>
      <c r="L157" s="105">
        <f>หนองบัวลำภู!AE68</f>
        <v>1417740.1600000001</v>
      </c>
      <c r="M157" s="105">
        <f>หนองบัวลำภู!AF68</f>
        <v>1188821.76</v>
      </c>
      <c r="N157" s="101"/>
      <c r="O157" s="101"/>
      <c r="P157" s="101"/>
      <c r="Q157" s="93">
        <f t="shared" si="5"/>
        <v>228918.40000000014</v>
      </c>
      <c r="R157" s="94">
        <f t="shared" si="6"/>
        <v>428.32029003021154</v>
      </c>
    </row>
    <row r="158" spans="1:18" x14ac:dyDescent="0.55000000000000004">
      <c r="A158" s="100">
        <v>4</v>
      </c>
      <c r="B158" s="101" t="s">
        <v>61</v>
      </c>
      <c r="C158" s="101" t="s">
        <v>292</v>
      </c>
      <c r="D158" s="101" t="s">
        <v>103</v>
      </c>
      <c r="E158" s="101" t="s">
        <v>4</v>
      </c>
      <c r="F158" s="101" t="s">
        <v>178</v>
      </c>
      <c r="G158" s="101" t="s">
        <v>665</v>
      </c>
      <c r="H158" s="102">
        <v>9421</v>
      </c>
      <c r="I158" s="100">
        <v>5</v>
      </c>
      <c r="J158" s="103">
        <f>หนองบัวลำภู!F69</f>
        <v>1102695.42</v>
      </c>
      <c r="K158" s="104">
        <f>หนองบัวลำภู!AD69</f>
        <v>1057053.8699999999</v>
      </c>
      <c r="L158" s="105">
        <f>หนองบัวลำภู!AE69</f>
        <v>2751908.6399999997</v>
      </c>
      <c r="M158" s="105">
        <f>หนองบัวลำภู!AF69</f>
        <v>2131614.81</v>
      </c>
      <c r="N158" s="101"/>
      <c r="O158" s="101"/>
      <c r="P158" s="101"/>
      <c r="Q158" s="93">
        <f t="shared" si="5"/>
        <v>620293.82999999961</v>
      </c>
      <c r="R158" s="94">
        <f t="shared" si="6"/>
        <v>292.10366627746521</v>
      </c>
    </row>
    <row r="159" spans="1:18" x14ac:dyDescent="0.55000000000000004">
      <c r="A159" s="100">
        <v>5</v>
      </c>
      <c r="B159" s="101" t="s">
        <v>61</v>
      </c>
      <c r="C159" s="101" t="s">
        <v>292</v>
      </c>
      <c r="D159" s="101" t="s">
        <v>103</v>
      </c>
      <c r="E159" s="101" t="s">
        <v>4</v>
      </c>
      <c r="F159" s="101" t="s">
        <v>178</v>
      </c>
      <c r="G159" s="101" t="s">
        <v>666</v>
      </c>
      <c r="H159" s="102">
        <v>2850</v>
      </c>
      <c r="I159" s="100">
        <v>2</v>
      </c>
      <c r="J159" s="103">
        <f>หนองบัวลำภู!F70</f>
        <v>89530.07</v>
      </c>
      <c r="K159" s="103">
        <f>หนองบัวลำภู!AD70</f>
        <v>151495.96000000002</v>
      </c>
      <c r="L159" s="105">
        <f>หนองบัวลำภู!AE70</f>
        <v>926456.16999999993</v>
      </c>
      <c r="M159" s="105">
        <f>หนองบัวลำภู!AF70</f>
        <v>1006341.7999999999</v>
      </c>
      <c r="N159" s="101"/>
      <c r="O159" s="101"/>
      <c r="P159" s="101"/>
      <c r="Q159" s="93">
        <f t="shared" si="5"/>
        <v>-79885.63</v>
      </c>
      <c r="R159" s="94">
        <f t="shared" si="6"/>
        <v>325.07234035087714</v>
      </c>
    </row>
    <row r="160" spans="1:18" x14ac:dyDescent="0.55000000000000004">
      <c r="A160" s="100">
        <v>6</v>
      </c>
      <c r="B160" s="101" t="s">
        <v>61</v>
      </c>
      <c r="C160" s="101" t="s">
        <v>292</v>
      </c>
      <c r="D160" s="101" t="s">
        <v>103</v>
      </c>
      <c r="E160" s="101" t="s">
        <v>4</v>
      </c>
      <c r="F160" s="101" t="s">
        <v>178</v>
      </c>
      <c r="G160" s="101" t="s">
        <v>667</v>
      </c>
      <c r="H160" s="102">
        <v>3674</v>
      </c>
      <c r="I160" s="100">
        <v>3</v>
      </c>
      <c r="J160" s="103">
        <f>หนองบัวลำภู!F71</f>
        <v>620165.92000000004</v>
      </c>
      <c r="K160" s="104">
        <f>หนองบัวลำภู!AD71</f>
        <v>825045.88</v>
      </c>
      <c r="L160" s="105">
        <f>หนองบัวลำภู!AE71</f>
        <v>1616654.0699999998</v>
      </c>
      <c r="M160" s="105">
        <f>หนองบัวลำภู!AF71</f>
        <v>1656623.21</v>
      </c>
      <c r="N160" s="101"/>
      <c r="O160" s="101"/>
      <c r="P160" s="101"/>
      <c r="Q160" s="93">
        <f t="shared" si="5"/>
        <v>-39969.14000000013</v>
      </c>
      <c r="R160" s="94">
        <f t="shared" si="6"/>
        <v>440.02560424605332</v>
      </c>
    </row>
    <row r="161" spans="1:18" x14ac:dyDescent="0.55000000000000004">
      <c r="A161" s="100">
        <v>7</v>
      </c>
      <c r="B161" s="101" t="s">
        <v>61</v>
      </c>
      <c r="C161" s="101" t="s">
        <v>292</v>
      </c>
      <c r="D161" s="101" t="s">
        <v>103</v>
      </c>
      <c r="E161" s="101" t="s">
        <v>4</v>
      </c>
      <c r="F161" s="101" t="s">
        <v>178</v>
      </c>
      <c r="G161" s="101" t="s">
        <v>668</v>
      </c>
      <c r="H161" s="102">
        <v>3134</v>
      </c>
      <c r="I161" s="100">
        <v>3</v>
      </c>
      <c r="J161" s="103">
        <f>หนองบัวลำภู!F72</f>
        <v>294590.94</v>
      </c>
      <c r="K161" s="104">
        <f>หนองบัวลำภู!AD72</f>
        <v>292624.84999999998</v>
      </c>
      <c r="L161" s="105">
        <f>หนองบัวลำภู!AE72</f>
        <v>1103269.24</v>
      </c>
      <c r="M161" s="105">
        <f>หนองบัวลำภู!AF72</f>
        <v>1102203.8899999999</v>
      </c>
      <c r="N161" s="101"/>
      <c r="O161" s="101"/>
      <c r="P161" s="101"/>
      <c r="Q161" s="93">
        <f t="shared" si="5"/>
        <v>1065.3500000000931</v>
      </c>
      <c r="R161" s="94">
        <f t="shared" si="6"/>
        <v>352.03230376515637</v>
      </c>
    </row>
    <row r="162" spans="1:18" x14ac:dyDescent="0.55000000000000004">
      <c r="A162" s="100">
        <v>8</v>
      </c>
      <c r="B162" s="101" t="s">
        <v>61</v>
      </c>
      <c r="C162" s="101" t="s">
        <v>292</v>
      </c>
      <c r="D162" s="101" t="s">
        <v>103</v>
      </c>
      <c r="E162" s="101" t="s">
        <v>4</v>
      </c>
      <c r="F162" s="101" t="s">
        <v>178</v>
      </c>
      <c r="G162" s="101" t="s">
        <v>669</v>
      </c>
      <c r="H162" s="102">
        <v>3983</v>
      </c>
      <c r="I162" s="100">
        <v>3</v>
      </c>
      <c r="J162" s="103">
        <f>หนองบัวลำภู!F73</f>
        <v>581598.74</v>
      </c>
      <c r="K162" s="103">
        <f>หนองบัวลำภู!AD73</f>
        <v>680723.51</v>
      </c>
      <c r="L162" s="105">
        <f>หนองบัวลำภู!AE73</f>
        <v>1438854.81</v>
      </c>
      <c r="M162" s="105">
        <f>หนองบัวลำภู!AF73</f>
        <v>1173247.6600000001</v>
      </c>
      <c r="N162" s="101"/>
      <c r="O162" s="101"/>
      <c r="P162" s="101"/>
      <c r="Q162" s="93">
        <f t="shared" si="5"/>
        <v>265607.14999999991</v>
      </c>
      <c r="R162" s="94">
        <f t="shared" si="6"/>
        <v>361.2490107958825</v>
      </c>
    </row>
    <row r="163" spans="1:18" x14ac:dyDescent="0.55000000000000004">
      <c r="A163" s="100">
        <v>9</v>
      </c>
      <c r="B163" s="101" t="s">
        <v>61</v>
      </c>
      <c r="C163" s="101" t="s">
        <v>292</v>
      </c>
      <c r="D163" s="101" t="s">
        <v>103</v>
      </c>
      <c r="E163" s="101" t="s">
        <v>4</v>
      </c>
      <c r="F163" s="101" t="s">
        <v>178</v>
      </c>
      <c r="G163" s="101" t="s">
        <v>670</v>
      </c>
      <c r="H163" s="102">
        <v>4514</v>
      </c>
      <c r="I163" s="100">
        <v>4</v>
      </c>
      <c r="J163" s="103">
        <f>หนองบัวลำภู!F74</f>
        <v>694245.32</v>
      </c>
      <c r="K163" s="103">
        <f>หนองบัวลำภู!AD74</f>
        <v>549524.5</v>
      </c>
      <c r="L163" s="105">
        <f>หนองบัวลำภู!AE74</f>
        <v>1780992.88</v>
      </c>
      <c r="M163" s="105">
        <f>หนองบัวลำภู!AF74</f>
        <v>1650090.5</v>
      </c>
      <c r="N163" s="101"/>
      <c r="O163" s="101"/>
      <c r="P163" s="101"/>
      <c r="Q163" s="93">
        <f t="shared" si="5"/>
        <v>130902.37999999989</v>
      </c>
      <c r="R163" s="94">
        <f t="shared" si="6"/>
        <v>394.54871067789099</v>
      </c>
    </row>
    <row r="164" spans="1:18" x14ac:dyDescent="0.55000000000000004">
      <c r="A164" s="100">
        <v>10</v>
      </c>
      <c r="B164" s="101" t="s">
        <v>61</v>
      </c>
      <c r="C164" s="101" t="s">
        <v>292</v>
      </c>
      <c r="D164" s="101" t="s">
        <v>103</v>
      </c>
      <c r="E164" s="101" t="s">
        <v>4</v>
      </c>
      <c r="F164" s="101" t="s">
        <v>178</v>
      </c>
      <c r="G164" s="101" t="s">
        <v>671</v>
      </c>
      <c r="H164" s="102">
        <v>2730</v>
      </c>
      <c r="I164" s="100">
        <v>2</v>
      </c>
      <c r="J164" s="103">
        <f>หนองบัวลำภู!F75</f>
        <v>247340.04</v>
      </c>
      <c r="K164" s="103">
        <f>หนองบัวลำภู!AD75</f>
        <v>317238.2</v>
      </c>
      <c r="L164" s="105">
        <f>หนองบัวลำภู!AE75</f>
        <v>1090032.3599999999</v>
      </c>
      <c r="M164" s="105">
        <f>หนองบัวลำภู!AF75</f>
        <v>1101465.1599999999</v>
      </c>
      <c r="N164" s="101"/>
      <c r="O164" s="101"/>
      <c r="P164" s="101"/>
      <c r="Q164" s="93">
        <f t="shared" si="5"/>
        <v>-11432.800000000047</v>
      </c>
      <c r="R164" s="94">
        <f t="shared" si="6"/>
        <v>399.27925274725271</v>
      </c>
    </row>
    <row r="165" spans="1:18" x14ac:dyDescent="0.55000000000000004">
      <c r="A165" s="100">
        <v>11</v>
      </c>
      <c r="B165" s="101" t="s">
        <v>61</v>
      </c>
      <c r="C165" s="101" t="s">
        <v>292</v>
      </c>
      <c r="D165" s="101" t="s">
        <v>103</v>
      </c>
      <c r="E165" s="101" t="s">
        <v>4</v>
      </c>
      <c r="F165" s="101" t="s">
        <v>178</v>
      </c>
      <c r="G165" s="101" t="s">
        <v>672</v>
      </c>
      <c r="H165" s="102">
        <v>2300</v>
      </c>
      <c r="I165" s="100">
        <v>2</v>
      </c>
      <c r="J165" s="103">
        <f>หนองบัวลำภู!F76</f>
        <v>129375.76</v>
      </c>
      <c r="K165" s="104">
        <f>หนองบัวลำภู!AD76</f>
        <v>182292.36</v>
      </c>
      <c r="L165" s="105">
        <f>หนองบัวลำภู!AE76</f>
        <v>945239.01</v>
      </c>
      <c r="M165" s="105">
        <f>หนองบัวลำภู!AF76</f>
        <v>920068.08000000007</v>
      </c>
      <c r="N165" s="101"/>
      <c r="O165" s="101"/>
      <c r="P165" s="101"/>
      <c r="Q165" s="93">
        <f t="shared" si="5"/>
        <v>25170.929999999935</v>
      </c>
      <c r="R165" s="94">
        <f t="shared" si="6"/>
        <v>410.97348260869563</v>
      </c>
    </row>
    <row r="166" spans="1:18" x14ac:dyDescent="0.55000000000000004">
      <c r="A166" s="100">
        <v>12</v>
      </c>
      <c r="B166" s="101" t="s">
        <v>61</v>
      </c>
      <c r="C166" s="101" t="s">
        <v>292</v>
      </c>
      <c r="D166" s="101" t="s">
        <v>103</v>
      </c>
      <c r="E166" s="101" t="s">
        <v>4</v>
      </c>
      <c r="F166" s="101" t="s">
        <v>178</v>
      </c>
      <c r="G166" s="101" t="s">
        <v>673</v>
      </c>
      <c r="H166" s="102">
        <v>4344</v>
      </c>
      <c r="I166" s="100">
        <v>3</v>
      </c>
      <c r="J166" s="103">
        <f>หนองบัวลำภู!F77</f>
        <v>730764.04</v>
      </c>
      <c r="K166" s="104">
        <f>หนองบัวลำภู!AD77</f>
        <v>771079.60000000009</v>
      </c>
      <c r="L166" s="105">
        <f>หนองบัวลำภู!AE77</f>
        <v>1982788.58</v>
      </c>
      <c r="M166" s="105">
        <f>หนองบัวลำภู!AF77</f>
        <v>1724537.01</v>
      </c>
      <c r="N166" s="101"/>
      <c r="O166" s="101"/>
      <c r="P166" s="101"/>
      <c r="Q166" s="93">
        <f t="shared" si="5"/>
        <v>258251.57000000007</v>
      </c>
      <c r="R166" s="94">
        <f t="shared" si="6"/>
        <v>456.44304327808476</v>
      </c>
    </row>
    <row r="167" spans="1:18" x14ac:dyDescent="0.55000000000000004">
      <c r="A167" s="100">
        <v>13</v>
      </c>
      <c r="B167" s="101" t="s">
        <v>61</v>
      </c>
      <c r="C167" s="101" t="s">
        <v>292</v>
      </c>
      <c r="D167" s="101" t="s">
        <v>103</v>
      </c>
      <c r="E167" s="101" t="s">
        <v>4</v>
      </c>
      <c r="F167" s="101" t="s">
        <v>178</v>
      </c>
      <c r="G167" s="101" t="s">
        <v>674</v>
      </c>
      <c r="H167" s="102">
        <v>1502</v>
      </c>
      <c r="I167" s="100">
        <v>1</v>
      </c>
      <c r="J167" s="103">
        <f>หนองบัวลำภู!F78</f>
        <v>112291.16</v>
      </c>
      <c r="K167" s="103">
        <f>หนองบัวลำภู!AD78</f>
        <v>136166.79999999999</v>
      </c>
      <c r="L167" s="105">
        <f>หนองบัวลำภู!AE78</f>
        <v>776782.17999999993</v>
      </c>
      <c r="M167" s="105">
        <f>หนองบัวลำภู!AF78</f>
        <v>751764.27</v>
      </c>
      <c r="N167" s="101"/>
      <c r="O167" s="101"/>
      <c r="P167" s="101"/>
      <c r="Q167" s="93">
        <f t="shared" si="5"/>
        <v>25017.909999999916</v>
      </c>
      <c r="R167" s="94">
        <f t="shared" si="6"/>
        <v>517.16523302263647</v>
      </c>
    </row>
    <row r="168" spans="1:18" x14ac:dyDescent="0.55000000000000004">
      <c r="A168" s="100">
        <v>14</v>
      </c>
      <c r="B168" s="101" t="s">
        <v>61</v>
      </c>
      <c r="C168" s="101" t="s">
        <v>292</v>
      </c>
      <c r="D168" s="101" t="s">
        <v>103</v>
      </c>
      <c r="E168" s="101" t="s">
        <v>4</v>
      </c>
      <c r="F168" s="101" t="s">
        <v>178</v>
      </c>
      <c r="G168" s="101" t="s">
        <v>675</v>
      </c>
      <c r="H168" s="102">
        <v>2803</v>
      </c>
      <c r="I168" s="100">
        <v>2</v>
      </c>
      <c r="J168" s="103">
        <f>หนองบัวลำภู!F79</f>
        <v>504853.02</v>
      </c>
      <c r="K168" s="104">
        <f>หนองบัวลำภู!AD79</f>
        <v>572241.4</v>
      </c>
      <c r="L168" s="105">
        <f>หนองบัวลำภู!AE79</f>
        <v>1696037.6400000001</v>
      </c>
      <c r="M168" s="105">
        <f>หนองบัวลำภู!AF79</f>
        <v>1536936.58</v>
      </c>
      <c r="N168" s="101"/>
      <c r="O168" s="101"/>
      <c r="P168" s="101"/>
      <c r="Q168" s="93">
        <f t="shared" si="5"/>
        <v>159101.06000000006</v>
      </c>
      <c r="R168" s="94">
        <f t="shared" si="6"/>
        <v>605.07942918301819</v>
      </c>
    </row>
    <row r="169" spans="1:18" s="112" customFormat="1" x14ac:dyDescent="0.55000000000000004">
      <c r="A169" s="106">
        <v>5</v>
      </c>
      <c r="B169" s="107" t="s">
        <v>61</v>
      </c>
      <c r="C169" s="107"/>
      <c r="D169" s="107"/>
      <c r="E169" s="107" t="s">
        <v>75</v>
      </c>
      <c r="F169" s="107"/>
      <c r="G169" s="107" t="s">
        <v>294</v>
      </c>
      <c r="H169" s="113">
        <f>SUM(H155:H168)</f>
        <v>47960</v>
      </c>
      <c r="I169" s="106"/>
      <c r="J169" s="109">
        <f>SUM(J155:J168)</f>
        <v>6591530.5199999996</v>
      </c>
      <c r="K169" s="109">
        <f>SUM(K155:K168)</f>
        <v>7083984.2800000003</v>
      </c>
      <c r="L169" s="109">
        <f>SUM(L155:L168)</f>
        <v>18799457.539999999</v>
      </c>
      <c r="M169" s="109">
        <f>SUM(M155:M168)</f>
        <v>17160129.310000002</v>
      </c>
      <c r="N169" s="107">
        <v>13</v>
      </c>
      <c r="O169" s="107">
        <v>13</v>
      </c>
      <c r="P169" s="107">
        <f>N169-O169</f>
        <v>0</v>
      </c>
      <c r="Q169" s="110">
        <f t="shared" si="5"/>
        <v>1639328.2299999967</v>
      </c>
      <c r="R169" s="111">
        <f>L169/H169</f>
        <v>391.98201709758132</v>
      </c>
    </row>
    <row r="170" spans="1:18" x14ac:dyDescent="0.55000000000000004">
      <c r="A170" s="100">
        <v>1</v>
      </c>
      <c r="B170" s="101" t="s">
        <v>61</v>
      </c>
      <c r="C170" s="101" t="s">
        <v>295</v>
      </c>
      <c r="D170" s="101" t="s">
        <v>110</v>
      </c>
      <c r="E170" s="101" t="s">
        <v>5</v>
      </c>
      <c r="F170" s="101" t="s">
        <v>208</v>
      </c>
      <c r="G170" s="101" t="s">
        <v>296</v>
      </c>
      <c r="H170" s="102"/>
      <c r="I170" s="100"/>
      <c r="J170" s="103"/>
      <c r="K170" s="104"/>
      <c r="L170" s="105"/>
      <c r="M170" s="105"/>
      <c r="N170" s="101"/>
      <c r="O170" s="101"/>
      <c r="P170" s="101"/>
    </row>
    <row r="171" spans="1:18" x14ac:dyDescent="0.55000000000000004">
      <c r="A171" s="100">
        <v>2</v>
      </c>
      <c r="B171" s="101" t="s">
        <v>61</v>
      </c>
      <c r="C171" s="101" t="s">
        <v>295</v>
      </c>
      <c r="D171" s="101" t="s">
        <v>110</v>
      </c>
      <c r="E171" s="101" t="s">
        <v>5</v>
      </c>
      <c r="F171" s="101" t="s">
        <v>178</v>
      </c>
      <c r="G171" s="101" t="s">
        <v>676</v>
      </c>
      <c r="H171" s="102">
        <v>4273</v>
      </c>
      <c r="I171" s="100">
        <v>3</v>
      </c>
      <c r="J171" s="103">
        <f>หนองบัวลำภู!F80</f>
        <v>876023.65</v>
      </c>
      <c r="K171" s="104">
        <f>หนองบัวลำภู!AD80</f>
        <v>878680.53</v>
      </c>
      <c r="L171" s="105">
        <f>หนองบัวลำภู!AE80</f>
        <v>1641294.85</v>
      </c>
      <c r="M171" s="105">
        <f>หนองบัวลำภู!AF80</f>
        <v>1499715.8299999998</v>
      </c>
      <c r="N171" s="101"/>
      <c r="O171" s="101"/>
      <c r="P171" s="101"/>
      <c r="Q171" s="93">
        <f t="shared" si="5"/>
        <v>141579.02000000025</v>
      </c>
      <c r="R171" s="94">
        <f t="shared" si="6"/>
        <v>384.10831968172249</v>
      </c>
    </row>
    <row r="172" spans="1:18" x14ac:dyDescent="0.55000000000000004">
      <c r="A172" s="100">
        <v>3</v>
      </c>
      <c r="B172" s="101" t="s">
        <v>61</v>
      </c>
      <c r="C172" s="101" t="s">
        <v>295</v>
      </c>
      <c r="D172" s="101" t="s">
        <v>110</v>
      </c>
      <c r="E172" s="101" t="s">
        <v>5</v>
      </c>
      <c r="F172" s="101" t="s">
        <v>178</v>
      </c>
      <c r="G172" s="101" t="s">
        <v>677</v>
      </c>
      <c r="H172" s="102">
        <v>1852</v>
      </c>
      <c r="I172" s="100">
        <v>2</v>
      </c>
      <c r="J172" s="103">
        <f>หนองบัวลำภู!F81</f>
        <v>443217.24</v>
      </c>
      <c r="K172" s="104">
        <f>หนองบัวลำภู!AD81</f>
        <v>487649.36</v>
      </c>
      <c r="L172" s="105">
        <f>หนองบัวลำภู!AE81</f>
        <v>1203577.6200000001</v>
      </c>
      <c r="M172" s="105">
        <f>หนองบัวลำภู!AF81</f>
        <v>1054834.26</v>
      </c>
      <c r="N172" s="101"/>
      <c r="O172" s="101"/>
      <c r="P172" s="101"/>
      <c r="Q172" s="93">
        <f t="shared" si="5"/>
        <v>148743.3600000001</v>
      </c>
      <c r="R172" s="94">
        <f t="shared" si="6"/>
        <v>649.87992440604762</v>
      </c>
    </row>
    <row r="173" spans="1:18" x14ac:dyDescent="0.55000000000000004">
      <c r="A173" s="100">
        <v>4</v>
      </c>
      <c r="B173" s="101" t="s">
        <v>61</v>
      </c>
      <c r="C173" s="101" t="s">
        <v>295</v>
      </c>
      <c r="D173" s="101" t="s">
        <v>110</v>
      </c>
      <c r="E173" s="101" t="s">
        <v>5</v>
      </c>
      <c r="F173" s="101" t="s">
        <v>178</v>
      </c>
      <c r="G173" s="101" t="s">
        <v>678</v>
      </c>
      <c r="H173" s="102">
        <v>4269</v>
      </c>
      <c r="I173" s="100">
        <v>3</v>
      </c>
      <c r="J173" s="103">
        <f>หนองบัวลำภู!F82</f>
        <v>1056915.3899999999</v>
      </c>
      <c r="K173" s="104">
        <f>หนองบัวลำภู!AD82</f>
        <v>1062403.7899999998</v>
      </c>
      <c r="L173" s="105">
        <f>หนองบัวลำภู!AE82</f>
        <v>1370453.03</v>
      </c>
      <c r="M173" s="105">
        <f>หนองบัวลำภู!AF82</f>
        <v>954358.48</v>
      </c>
      <c r="N173" s="101"/>
      <c r="O173" s="101"/>
      <c r="P173" s="101"/>
      <c r="Q173" s="93">
        <f t="shared" si="5"/>
        <v>416094.55000000005</v>
      </c>
      <c r="R173" s="94">
        <f t="shared" si="6"/>
        <v>321.02436870461469</v>
      </c>
    </row>
    <row r="174" spans="1:18" x14ac:dyDescent="0.55000000000000004">
      <c r="A174" s="100">
        <v>5</v>
      </c>
      <c r="B174" s="101" t="s">
        <v>61</v>
      </c>
      <c r="C174" s="101" t="s">
        <v>295</v>
      </c>
      <c r="D174" s="101" t="s">
        <v>110</v>
      </c>
      <c r="E174" s="101" t="s">
        <v>5</v>
      </c>
      <c r="F174" s="101" t="s">
        <v>178</v>
      </c>
      <c r="G174" s="101" t="s">
        <v>679</v>
      </c>
      <c r="H174" s="102">
        <v>4484</v>
      </c>
      <c r="I174" s="100">
        <v>3</v>
      </c>
      <c r="J174" s="103">
        <f>หนองบัวลำภู!F83</f>
        <v>1083275.48</v>
      </c>
      <c r="K174" s="104">
        <f>หนองบัวลำภู!AD83</f>
        <v>1127455.92</v>
      </c>
      <c r="L174" s="105">
        <f>หนองบัวลำภู!AE83</f>
        <v>1810502.44</v>
      </c>
      <c r="M174" s="105">
        <f>หนองบัวลำภู!AF83</f>
        <v>1580690.1700000002</v>
      </c>
      <c r="N174" s="101"/>
      <c r="O174" s="101"/>
      <c r="P174" s="101"/>
      <c r="Q174" s="93">
        <f t="shared" si="5"/>
        <v>229812.26999999979</v>
      </c>
      <c r="R174" s="94">
        <f t="shared" si="6"/>
        <v>403.76950044603029</v>
      </c>
    </row>
    <row r="175" spans="1:18" x14ac:dyDescent="0.55000000000000004">
      <c r="A175" s="100">
        <v>6</v>
      </c>
      <c r="B175" s="101" t="s">
        <v>61</v>
      </c>
      <c r="C175" s="101" t="s">
        <v>295</v>
      </c>
      <c r="D175" s="101" t="s">
        <v>110</v>
      </c>
      <c r="E175" s="101" t="s">
        <v>5</v>
      </c>
      <c r="F175" s="101" t="s">
        <v>178</v>
      </c>
      <c r="G175" s="101" t="s">
        <v>680</v>
      </c>
      <c r="H175" s="102">
        <v>2010</v>
      </c>
      <c r="I175" s="100">
        <v>2</v>
      </c>
      <c r="J175" s="103">
        <f>หนองบัวลำภู!F84</f>
        <v>356389.31</v>
      </c>
      <c r="K175" s="104">
        <f>หนองบัวลำภู!AD84</f>
        <v>385935.11</v>
      </c>
      <c r="L175" s="105">
        <f>หนองบัวลำภู!AE84</f>
        <v>1113243.33</v>
      </c>
      <c r="M175" s="105">
        <f>หนองบัวลำภู!AF84</f>
        <v>1059797.56</v>
      </c>
      <c r="N175" s="101"/>
      <c r="O175" s="101"/>
      <c r="P175" s="101"/>
      <c r="Q175" s="93">
        <f t="shared" si="5"/>
        <v>53445.770000000019</v>
      </c>
      <c r="R175" s="94">
        <f t="shared" si="6"/>
        <v>553.85240298507472</v>
      </c>
    </row>
    <row r="176" spans="1:18" x14ac:dyDescent="0.55000000000000004">
      <c r="A176" s="100">
        <v>7</v>
      </c>
      <c r="B176" s="101" t="s">
        <v>61</v>
      </c>
      <c r="C176" s="101" t="s">
        <v>295</v>
      </c>
      <c r="D176" s="101" t="s">
        <v>110</v>
      </c>
      <c r="E176" s="101" t="s">
        <v>5</v>
      </c>
      <c r="F176" s="101" t="s">
        <v>178</v>
      </c>
      <c r="G176" s="101" t="s">
        <v>681</v>
      </c>
      <c r="H176" s="102">
        <v>5203</v>
      </c>
      <c r="I176" s="100">
        <v>4</v>
      </c>
      <c r="J176" s="103">
        <f>หนองบัวลำภู!F85</f>
        <v>867570.66</v>
      </c>
      <c r="K176" s="104">
        <f>หนองบัวลำภู!AD85</f>
        <v>910085.55</v>
      </c>
      <c r="L176" s="105">
        <f>หนองบัวลำภู!AE85</f>
        <v>1968547.88</v>
      </c>
      <c r="M176" s="105">
        <f>หนองบัวลำภู!AF85</f>
        <v>1495543.85</v>
      </c>
      <c r="N176" s="101"/>
      <c r="O176" s="101"/>
      <c r="P176" s="101"/>
      <c r="Q176" s="93">
        <f t="shared" si="5"/>
        <v>473004.0299999998</v>
      </c>
      <c r="R176" s="94">
        <f t="shared" si="6"/>
        <v>378.34862194887563</v>
      </c>
    </row>
    <row r="177" spans="1:18" x14ac:dyDescent="0.55000000000000004">
      <c r="A177" s="100">
        <v>8</v>
      </c>
      <c r="B177" s="101" t="s">
        <v>61</v>
      </c>
      <c r="C177" s="101" t="s">
        <v>295</v>
      </c>
      <c r="D177" s="101" t="s">
        <v>110</v>
      </c>
      <c r="E177" s="101" t="s">
        <v>5</v>
      </c>
      <c r="F177" s="101" t="s">
        <v>178</v>
      </c>
      <c r="G177" s="101" t="s">
        <v>682</v>
      </c>
      <c r="H177" s="102">
        <v>3490</v>
      </c>
      <c r="I177" s="100">
        <v>3</v>
      </c>
      <c r="J177" s="103">
        <f>หนองบัวลำภู!F86</f>
        <v>1012968.84</v>
      </c>
      <c r="K177" s="104">
        <f>หนองบัวลำภู!AD86</f>
        <v>1052716.1400000001</v>
      </c>
      <c r="L177" s="105">
        <f>หนองบัวลำภู!AE86</f>
        <v>1499842.5</v>
      </c>
      <c r="M177" s="105">
        <f>หนองบัวลำภู!AF86</f>
        <v>1200155.68</v>
      </c>
      <c r="N177" s="101"/>
      <c r="O177" s="101"/>
      <c r="P177" s="101"/>
      <c r="Q177" s="93">
        <f t="shared" si="5"/>
        <v>299686.82000000007</v>
      </c>
      <c r="R177" s="94">
        <f t="shared" si="6"/>
        <v>429.75429799426934</v>
      </c>
    </row>
    <row r="178" spans="1:18" s="112" customFormat="1" x14ac:dyDescent="0.55000000000000004">
      <c r="A178" s="106">
        <v>6</v>
      </c>
      <c r="B178" s="107" t="s">
        <v>61</v>
      </c>
      <c r="C178" s="107"/>
      <c r="D178" s="107"/>
      <c r="E178" s="107" t="s">
        <v>75</v>
      </c>
      <c r="F178" s="107"/>
      <c r="G178" s="107" t="s">
        <v>297</v>
      </c>
      <c r="H178" s="113">
        <f>SUM(H170:H177)</f>
        <v>25581</v>
      </c>
      <c r="I178" s="106"/>
      <c r="J178" s="109">
        <f>SUM(J170:J177)</f>
        <v>5696360.5700000003</v>
      </c>
      <c r="K178" s="109">
        <f>SUM(K170:K177)</f>
        <v>5904926.4000000004</v>
      </c>
      <c r="L178" s="109">
        <f>SUM(L170:L177)</f>
        <v>10607461.649999999</v>
      </c>
      <c r="M178" s="109">
        <f>SUM(M170:M177)</f>
        <v>8845095.8300000001</v>
      </c>
      <c r="N178" s="107">
        <v>7</v>
      </c>
      <c r="O178" s="107">
        <v>7</v>
      </c>
      <c r="P178" s="107">
        <v>0</v>
      </c>
      <c r="Q178" s="110">
        <f t="shared" si="5"/>
        <v>1762365.8199999984</v>
      </c>
      <c r="R178" s="111">
        <f t="shared" si="6"/>
        <v>414.66172745396966</v>
      </c>
    </row>
    <row r="179" spans="1:18" s="112" customFormat="1" ht="24.75" thickBot="1" x14ac:dyDescent="0.6">
      <c r="A179" s="121"/>
      <c r="B179" s="122" t="s">
        <v>61</v>
      </c>
      <c r="C179" s="122" t="s">
        <v>61</v>
      </c>
      <c r="D179" s="122" t="s">
        <v>61</v>
      </c>
      <c r="E179" s="122" t="s">
        <v>61</v>
      </c>
      <c r="F179" s="122"/>
      <c r="G179" s="122" t="s">
        <v>298</v>
      </c>
      <c r="H179" s="123">
        <f>H105+H119+H135+H154+H169+H178</f>
        <v>331181</v>
      </c>
      <c r="I179" s="121"/>
      <c r="J179" s="124">
        <f t="shared" ref="J179:N179" si="7">J105+J119+J135+J154+J169+J178</f>
        <v>58826290.529999994</v>
      </c>
      <c r="K179" s="125">
        <f t="shared" si="7"/>
        <v>62833634.330000006</v>
      </c>
      <c r="L179" s="124">
        <f t="shared" si="7"/>
        <v>131007598.97</v>
      </c>
      <c r="M179" s="124">
        <f t="shared" si="7"/>
        <v>115982623.8</v>
      </c>
      <c r="N179" s="122">
        <f t="shared" si="7"/>
        <v>83</v>
      </c>
      <c r="O179" s="122">
        <f>O105+O119+O135+O154+O169+O178</f>
        <v>83</v>
      </c>
      <c r="P179" s="122">
        <f>N179-O179</f>
        <v>0</v>
      </c>
      <c r="Q179" s="110">
        <f t="shared" si="5"/>
        <v>15024975.170000002</v>
      </c>
      <c r="R179" s="111">
        <f t="shared" si="6"/>
        <v>395.57703784335456</v>
      </c>
    </row>
    <row r="180" spans="1:18" s="112" customFormat="1" ht="25.5" thickTop="1" thickBot="1" x14ac:dyDescent="0.6">
      <c r="A180" s="126"/>
      <c r="B180" s="127"/>
      <c r="C180" s="127"/>
      <c r="D180" s="127"/>
      <c r="E180" s="392" t="s">
        <v>299</v>
      </c>
      <c r="F180" s="393"/>
      <c r="G180" s="394"/>
      <c r="H180" s="128"/>
      <c r="I180" s="126"/>
      <c r="J180" s="129">
        <f>J179/O179</f>
        <v>708750.48831325292</v>
      </c>
      <c r="K180" s="130">
        <f>K179/O179</f>
        <v>757031.73891566275</v>
      </c>
      <c r="L180" s="129">
        <f>L179/O179</f>
        <v>1578404.8068674698</v>
      </c>
      <c r="M180" s="129">
        <f>M179/O179</f>
        <v>1397381.0096385542</v>
      </c>
      <c r="N180" s="127"/>
      <c r="O180" s="127"/>
      <c r="P180" s="127"/>
      <c r="Q180" s="93">
        <f t="shared" si="5"/>
        <v>181023.79722891562</v>
      </c>
      <c r="R180" s="94"/>
    </row>
    <row r="181" spans="1:18" s="112" customFormat="1" ht="24.75" thickTop="1" x14ac:dyDescent="0.55000000000000004">
      <c r="A181" s="137">
        <v>1</v>
      </c>
      <c r="B181" s="138" t="s">
        <v>62</v>
      </c>
      <c r="C181" s="138" t="s">
        <v>300</v>
      </c>
      <c r="D181" s="138" t="s">
        <v>301</v>
      </c>
      <c r="E181" s="138" t="s">
        <v>41</v>
      </c>
      <c r="F181" s="138" t="s">
        <v>302</v>
      </c>
      <c r="G181" s="138" t="s">
        <v>41</v>
      </c>
      <c r="H181" s="139"/>
      <c r="I181" s="137"/>
      <c r="J181" s="140"/>
      <c r="K181" s="141"/>
      <c r="L181" s="142"/>
      <c r="M181" s="142"/>
      <c r="N181" s="143"/>
      <c r="O181" s="143"/>
      <c r="P181" s="143"/>
      <c r="Q181" s="110"/>
      <c r="R181" s="111"/>
    </row>
    <row r="182" spans="1:18" x14ac:dyDescent="0.55000000000000004">
      <c r="A182" s="100">
        <v>2</v>
      </c>
      <c r="B182" s="101" t="s">
        <v>62</v>
      </c>
      <c r="C182" s="101" t="s">
        <v>300</v>
      </c>
      <c r="D182" s="101" t="s">
        <v>301</v>
      </c>
      <c r="E182" s="101" t="s">
        <v>41</v>
      </c>
      <c r="F182" s="101" t="s">
        <v>178</v>
      </c>
      <c r="G182" s="101" t="s">
        <v>811</v>
      </c>
      <c r="H182" s="102">
        <v>7213</v>
      </c>
      <c r="I182" s="100">
        <v>5</v>
      </c>
      <c r="J182" s="103">
        <f>อุดรธานี!F10</f>
        <v>794514.17</v>
      </c>
      <c r="K182" s="104">
        <f>อุดรธานี!AO10</f>
        <v>1315433.4600000002</v>
      </c>
      <c r="L182" s="105">
        <f>อุดรธานี!AP10</f>
        <v>3054962.09</v>
      </c>
      <c r="M182" s="105">
        <f>อุดรธานี!AQ10</f>
        <v>2575413.2199999997</v>
      </c>
      <c r="N182" s="101"/>
      <c r="O182" s="101"/>
      <c r="P182" s="101"/>
      <c r="Q182" s="93">
        <f t="shared" si="5"/>
        <v>479548.87000000011</v>
      </c>
      <c r="R182" s="94">
        <f t="shared" si="6"/>
        <v>423.53557327048384</v>
      </c>
    </row>
    <row r="183" spans="1:18" x14ac:dyDescent="0.55000000000000004">
      <c r="A183" s="100">
        <v>3</v>
      </c>
      <c r="B183" s="101" t="s">
        <v>62</v>
      </c>
      <c r="C183" s="101" t="s">
        <v>300</v>
      </c>
      <c r="D183" s="101" t="s">
        <v>301</v>
      </c>
      <c r="E183" s="101" t="s">
        <v>41</v>
      </c>
      <c r="F183" s="101" t="s">
        <v>178</v>
      </c>
      <c r="G183" s="101" t="s">
        <v>812</v>
      </c>
      <c r="H183" s="102">
        <v>7809</v>
      </c>
      <c r="I183" s="100">
        <v>5</v>
      </c>
      <c r="J183" s="103">
        <f>อุดรธานี!F11</f>
        <v>774408.8</v>
      </c>
      <c r="K183" s="104">
        <f>อุดรธานี!AO11</f>
        <v>1210426.29</v>
      </c>
      <c r="L183" s="105">
        <f>อุดรธานี!AP11</f>
        <v>2586335.21</v>
      </c>
      <c r="M183" s="105">
        <f>อุดรธานี!AQ11</f>
        <v>2532216.06</v>
      </c>
      <c r="N183" s="101"/>
      <c r="O183" s="101"/>
      <c r="P183" s="101"/>
      <c r="Q183" s="93">
        <f t="shared" si="5"/>
        <v>54119.149999999907</v>
      </c>
      <c r="R183" s="94">
        <f t="shared" si="6"/>
        <v>331.19928415930337</v>
      </c>
    </row>
    <row r="184" spans="1:18" x14ac:dyDescent="0.55000000000000004">
      <c r="A184" s="100">
        <v>4</v>
      </c>
      <c r="B184" s="101" t="s">
        <v>62</v>
      </c>
      <c r="C184" s="101" t="s">
        <v>300</v>
      </c>
      <c r="D184" s="101" t="s">
        <v>301</v>
      </c>
      <c r="E184" s="101" t="s">
        <v>41</v>
      </c>
      <c r="F184" s="101" t="s">
        <v>178</v>
      </c>
      <c r="G184" s="101" t="s">
        <v>813</v>
      </c>
      <c r="H184" s="102">
        <v>11200</v>
      </c>
      <c r="I184" s="100">
        <v>5</v>
      </c>
      <c r="J184" s="103">
        <f>อุดรธานี!F12</f>
        <v>1728267.01</v>
      </c>
      <c r="K184" s="104">
        <f>อุดรธานี!AO12</f>
        <v>2363690.04</v>
      </c>
      <c r="L184" s="105">
        <f>อุดรธานี!AP12</f>
        <v>2348193.1500000004</v>
      </c>
      <c r="M184" s="105">
        <f>อุดรธานี!AQ12</f>
        <v>2918192.83</v>
      </c>
      <c r="N184" s="101"/>
      <c r="O184" s="101"/>
      <c r="P184" s="101"/>
      <c r="Q184" s="93">
        <f t="shared" si="5"/>
        <v>-569999.6799999997</v>
      </c>
      <c r="R184" s="94">
        <f t="shared" si="6"/>
        <v>209.66010267857146</v>
      </c>
    </row>
    <row r="185" spans="1:18" x14ac:dyDescent="0.55000000000000004">
      <c r="A185" s="100">
        <v>5</v>
      </c>
      <c r="B185" s="101" t="s">
        <v>62</v>
      </c>
      <c r="C185" s="101" t="s">
        <v>300</v>
      </c>
      <c r="D185" s="101" t="s">
        <v>301</v>
      </c>
      <c r="E185" s="101" t="s">
        <v>41</v>
      </c>
      <c r="F185" s="101" t="s">
        <v>178</v>
      </c>
      <c r="G185" s="101" t="s">
        <v>814</v>
      </c>
      <c r="H185" s="102">
        <v>5373</v>
      </c>
      <c r="I185" s="100">
        <v>4</v>
      </c>
      <c r="J185" s="103">
        <f>อุดรธานี!F13</f>
        <v>1633217.06</v>
      </c>
      <c r="K185" s="104">
        <f>อุดรธานี!AO13</f>
        <v>1932349.9700000002</v>
      </c>
      <c r="L185" s="105">
        <f>อุดรธานี!AP13</f>
        <v>3969924.18</v>
      </c>
      <c r="M185" s="105">
        <f>อุดรธานี!AQ13</f>
        <v>2036707.81</v>
      </c>
      <c r="N185" s="101"/>
      <c r="O185" s="101"/>
      <c r="P185" s="101"/>
      <c r="Q185" s="93">
        <f t="shared" si="5"/>
        <v>1933216.37</v>
      </c>
      <c r="R185" s="94">
        <f t="shared" si="6"/>
        <v>738.86547180346179</v>
      </c>
    </row>
    <row r="186" spans="1:18" x14ac:dyDescent="0.55000000000000004">
      <c r="A186" s="100">
        <v>6</v>
      </c>
      <c r="B186" s="101" t="s">
        <v>62</v>
      </c>
      <c r="C186" s="101" t="s">
        <v>300</v>
      </c>
      <c r="D186" s="101" t="s">
        <v>301</v>
      </c>
      <c r="E186" s="101" t="s">
        <v>41</v>
      </c>
      <c r="F186" s="101" t="s">
        <v>178</v>
      </c>
      <c r="G186" s="101" t="s">
        <v>815</v>
      </c>
      <c r="H186" s="102">
        <v>4595</v>
      </c>
      <c r="I186" s="100">
        <v>4</v>
      </c>
      <c r="J186" s="103">
        <f>อุดรธานี!F14</f>
        <v>548379.62</v>
      </c>
      <c r="K186" s="104">
        <f>อุดรธานี!AO14</f>
        <v>779855.24</v>
      </c>
      <c r="L186" s="105">
        <f>อุดรธานี!AP14</f>
        <v>1716224.8900000001</v>
      </c>
      <c r="M186" s="105">
        <f>อุดรธานี!AQ14</f>
        <v>1711841.6</v>
      </c>
      <c r="N186" s="101"/>
      <c r="O186" s="101"/>
      <c r="P186" s="101"/>
      <c r="Q186" s="93">
        <f t="shared" si="5"/>
        <v>4383.2900000000373</v>
      </c>
      <c r="R186" s="94">
        <f t="shared" si="6"/>
        <v>373.49834385201308</v>
      </c>
    </row>
    <row r="187" spans="1:18" x14ac:dyDescent="0.55000000000000004">
      <c r="A187" s="100">
        <v>7</v>
      </c>
      <c r="B187" s="101" t="s">
        <v>62</v>
      </c>
      <c r="C187" s="101" t="s">
        <v>300</v>
      </c>
      <c r="D187" s="101" t="s">
        <v>301</v>
      </c>
      <c r="E187" s="101" t="s">
        <v>41</v>
      </c>
      <c r="F187" s="101" t="s">
        <v>178</v>
      </c>
      <c r="G187" s="101" t="s">
        <v>816</v>
      </c>
      <c r="H187" s="102">
        <v>8160</v>
      </c>
      <c r="I187" s="100">
        <v>5</v>
      </c>
      <c r="J187" s="103">
        <f>อุดรธานี!F15</f>
        <v>1544951.58</v>
      </c>
      <c r="K187" s="104">
        <f>อุดรธานี!AO15</f>
        <v>974221.06000000029</v>
      </c>
      <c r="L187" s="105">
        <f>อุดรธานี!AP15</f>
        <v>3109817.98</v>
      </c>
      <c r="M187" s="105">
        <f>อุดรธานี!AQ15</f>
        <v>2317424.1900000004</v>
      </c>
      <c r="N187" s="101"/>
      <c r="O187" s="101"/>
      <c r="P187" s="101"/>
      <c r="Q187" s="93">
        <f t="shared" si="5"/>
        <v>792393.78999999957</v>
      </c>
      <c r="R187" s="94">
        <f t="shared" si="6"/>
        <v>381.10514460784316</v>
      </c>
    </row>
    <row r="188" spans="1:18" x14ac:dyDescent="0.55000000000000004">
      <c r="A188" s="100">
        <v>8</v>
      </c>
      <c r="B188" s="101" t="s">
        <v>62</v>
      </c>
      <c r="C188" s="101" t="s">
        <v>300</v>
      </c>
      <c r="D188" s="101" t="s">
        <v>301</v>
      </c>
      <c r="E188" s="101" t="s">
        <v>41</v>
      </c>
      <c r="F188" s="101" t="s">
        <v>178</v>
      </c>
      <c r="G188" s="101" t="s">
        <v>817</v>
      </c>
      <c r="H188" s="102">
        <v>9211</v>
      </c>
      <c r="I188" s="100">
        <v>5</v>
      </c>
      <c r="J188" s="103">
        <f>อุดรธานี!F16</f>
        <v>1370946.23</v>
      </c>
      <c r="K188" s="104">
        <f>อุดรธานี!AO16</f>
        <v>1628672.47</v>
      </c>
      <c r="L188" s="105">
        <f>อุดรธานี!AP16</f>
        <v>3108100.71</v>
      </c>
      <c r="M188" s="105">
        <f>อุดรธานี!AQ16</f>
        <v>2672165.48</v>
      </c>
      <c r="N188" s="101"/>
      <c r="O188" s="101"/>
      <c r="P188" s="101"/>
      <c r="Q188" s="93">
        <f t="shared" si="5"/>
        <v>435935.23</v>
      </c>
      <c r="R188" s="94">
        <f t="shared" si="6"/>
        <v>337.43358050157423</v>
      </c>
    </row>
    <row r="189" spans="1:18" x14ac:dyDescent="0.55000000000000004">
      <c r="A189" s="100">
        <v>9</v>
      </c>
      <c r="B189" s="101" t="s">
        <v>62</v>
      </c>
      <c r="C189" s="101" t="s">
        <v>300</v>
      </c>
      <c r="D189" s="101" t="s">
        <v>301</v>
      </c>
      <c r="E189" s="101" t="s">
        <v>41</v>
      </c>
      <c r="F189" s="101" t="s">
        <v>178</v>
      </c>
      <c r="G189" s="101" t="s">
        <v>818</v>
      </c>
      <c r="H189" s="102">
        <v>4740</v>
      </c>
      <c r="I189" s="100">
        <v>4</v>
      </c>
      <c r="J189" s="103">
        <f>อุดรธานี!F17</f>
        <v>634652.86</v>
      </c>
      <c r="K189" s="104">
        <f>อุดรธานี!AO17</f>
        <v>825453.10000000009</v>
      </c>
      <c r="L189" s="105">
        <f>อุดรธานี!AP17</f>
        <v>1764772.71</v>
      </c>
      <c r="M189" s="105">
        <f>อุดรธานี!AQ17</f>
        <v>1531064.29</v>
      </c>
      <c r="N189" s="101"/>
      <c r="O189" s="101"/>
      <c r="P189" s="101"/>
      <c r="Q189" s="93">
        <f t="shared" si="5"/>
        <v>233708.41999999993</v>
      </c>
      <c r="R189" s="94">
        <f t="shared" si="6"/>
        <v>372.31491772151895</v>
      </c>
    </row>
    <row r="190" spans="1:18" x14ac:dyDescent="0.55000000000000004">
      <c r="A190" s="100">
        <v>10</v>
      </c>
      <c r="B190" s="101" t="s">
        <v>62</v>
      </c>
      <c r="C190" s="101" t="s">
        <v>300</v>
      </c>
      <c r="D190" s="101" t="s">
        <v>301</v>
      </c>
      <c r="E190" s="101" t="s">
        <v>41</v>
      </c>
      <c r="F190" s="101" t="s">
        <v>178</v>
      </c>
      <c r="G190" s="101" t="s">
        <v>819</v>
      </c>
      <c r="H190" s="102">
        <v>8307</v>
      </c>
      <c r="I190" s="100">
        <v>5</v>
      </c>
      <c r="J190" s="103">
        <f>อุดรธานี!F18</f>
        <v>993367.43</v>
      </c>
      <c r="K190" s="104">
        <f>อุดรธานี!AO18</f>
        <v>1501806.87</v>
      </c>
      <c r="L190" s="105">
        <f>อุดรธานี!AP18</f>
        <v>3176376.08</v>
      </c>
      <c r="M190" s="105">
        <f>อุดรธานี!AQ18</f>
        <v>2928477.82</v>
      </c>
      <c r="N190" s="101"/>
      <c r="O190" s="101"/>
      <c r="P190" s="101"/>
      <c r="Q190" s="93">
        <f t="shared" si="5"/>
        <v>247898.26000000024</v>
      </c>
      <c r="R190" s="94">
        <f t="shared" si="6"/>
        <v>382.37342963765502</v>
      </c>
    </row>
    <row r="191" spans="1:18" x14ac:dyDescent="0.55000000000000004">
      <c r="A191" s="100">
        <v>11</v>
      </c>
      <c r="B191" s="101" t="s">
        <v>62</v>
      </c>
      <c r="C191" s="101" t="s">
        <v>300</v>
      </c>
      <c r="D191" s="101" t="s">
        <v>301</v>
      </c>
      <c r="E191" s="101" t="s">
        <v>41</v>
      </c>
      <c r="F191" s="101" t="s">
        <v>178</v>
      </c>
      <c r="G191" s="101" t="s">
        <v>820</v>
      </c>
      <c r="H191" s="102">
        <v>9108</v>
      </c>
      <c r="I191" s="100">
        <v>5</v>
      </c>
      <c r="J191" s="103">
        <f>อุดรธานี!F19</f>
        <v>2313072.2200000002</v>
      </c>
      <c r="K191" s="104">
        <f>อุดรธานี!AO19</f>
        <v>2764532.38</v>
      </c>
      <c r="L191" s="105">
        <f>อุดรธานี!AP19</f>
        <v>3364574.27</v>
      </c>
      <c r="M191" s="105">
        <f>อุดรธานี!AQ19</f>
        <v>3129821.89</v>
      </c>
      <c r="N191" s="101"/>
      <c r="O191" s="101"/>
      <c r="P191" s="101"/>
      <c r="Q191" s="93">
        <f t="shared" si="5"/>
        <v>234752.37999999989</v>
      </c>
      <c r="R191" s="94">
        <f t="shared" si="6"/>
        <v>369.40868137900748</v>
      </c>
    </row>
    <row r="192" spans="1:18" x14ac:dyDescent="0.55000000000000004">
      <c r="A192" s="100">
        <v>12</v>
      </c>
      <c r="B192" s="101" t="s">
        <v>62</v>
      </c>
      <c r="C192" s="101" t="s">
        <v>300</v>
      </c>
      <c r="D192" s="101" t="s">
        <v>301</v>
      </c>
      <c r="E192" s="101" t="s">
        <v>41</v>
      </c>
      <c r="F192" s="101" t="s">
        <v>178</v>
      </c>
      <c r="G192" s="101" t="s">
        <v>821</v>
      </c>
      <c r="H192" s="102">
        <v>6368</v>
      </c>
      <c r="I192" s="100">
        <v>5</v>
      </c>
      <c r="J192" s="103">
        <f>อุดรธานี!F20</f>
        <v>1795692.35</v>
      </c>
      <c r="K192" s="104">
        <f>อุดรธานี!AO20</f>
        <v>2251322.31</v>
      </c>
      <c r="L192" s="105">
        <f>อุดรธานี!AP20</f>
        <v>2626488.9300000002</v>
      </c>
      <c r="M192" s="105">
        <f>อุดรธานี!AQ20</f>
        <v>2718829.6399999997</v>
      </c>
      <c r="N192" s="101"/>
      <c r="O192" s="101"/>
      <c r="P192" s="101"/>
      <c r="Q192" s="93">
        <f t="shared" si="5"/>
        <v>-92340.709999999497</v>
      </c>
      <c r="R192" s="94">
        <f t="shared" si="6"/>
        <v>412.45115106783925</v>
      </c>
    </row>
    <row r="193" spans="1:18" x14ac:dyDescent="0.55000000000000004">
      <c r="A193" s="100">
        <v>13</v>
      </c>
      <c r="B193" s="101" t="s">
        <v>62</v>
      </c>
      <c r="C193" s="101" t="s">
        <v>300</v>
      </c>
      <c r="D193" s="101" t="s">
        <v>301</v>
      </c>
      <c r="E193" s="101" t="s">
        <v>41</v>
      </c>
      <c r="F193" s="101" t="s">
        <v>178</v>
      </c>
      <c r="G193" s="101" t="s">
        <v>822</v>
      </c>
      <c r="H193" s="102">
        <v>5228</v>
      </c>
      <c r="I193" s="100">
        <v>4</v>
      </c>
      <c r="J193" s="103">
        <f>อุดรธานี!F21</f>
        <v>615248.27</v>
      </c>
      <c r="K193" s="104">
        <f>อุดรธานี!AO21</f>
        <v>969306.23</v>
      </c>
      <c r="L193" s="105">
        <f>อุดรธานี!AP21</f>
        <v>1739742.9200000002</v>
      </c>
      <c r="M193" s="105">
        <f>อุดรธานี!AQ21</f>
        <v>1495644.7</v>
      </c>
      <c r="N193" s="101"/>
      <c r="O193" s="101"/>
      <c r="P193" s="101"/>
      <c r="Q193" s="93">
        <f t="shared" si="5"/>
        <v>244098.2200000002</v>
      </c>
      <c r="R193" s="94">
        <f t="shared" si="6"/>
        <v>332.77408569242544</v>
      </c>
    </row>
    <row r="194" spans="1:18" x14ac:dyDescent="0.55000000000000004">
      <c r="A194" s="100">
        <v>14</v>
      </c>
      <c r="B194" s="101" t="s">
        <v>62</v>
      </c>
      <c r="C194" s="101" t="s">
        <v>300</v>
      </c>
      <c r="D194" s="101" t="s">
        <v>301</v>
      </c>
      <c r="E194" s="101" t="s">
        <v>41</v>
      </c>
      <c r="F194" s="101" t="s">
        <v>178</v>
      </c>
      <c r="G194" s="101" t="s">
        <v>823</v>
      </c>
      <c r="H194" s="102">
        <v>10722</v>
      </c>
      <c r="I194" s="100">
        <v>5</v>
      </c>
      <c r="J194" s="103">
        <f>อุดรธานี!F22</f>
        <v>2789346.2</v>
      </c>
      <c r="K194" s="104">
        <f>อุดรธานี!AO22</f>
        <v>3413634.3400000003</v>
      </c>
      <c r="L194" s="105">
        <f>อุดรธานี!AP22</f>
        <v>4226810.66</v>
      </c>
      <c r="M194" s="105">
        <f>อุดรธานี!AQ22</f>
        <v>4173580.2199999997</v>
      </c>
      <c r="N194" s="101"/>
      <c r="O194" s="101"/>
      <c r="P194" s="101"/>
      <c r="Q194" s="93">
        <f t="shared" si="5"/>
        <v>53230.44000000041</v>
      </c>
      <c r="R194" s="94">
        <f t="shared" si="6"/>
        <v>394.21849095318038</v>
      </c>
    </row>
    <row r="195" spans="1:18" x14ac:dyDescent="0.55000000000000004">
      <c r="A195" s="100">
        <v>15</v>
      </c>
      <c r="B195" s="101" t="s">
        <v>62</v>
      </c>
      <c r="C195" s="101" t="s">
        <v>300</v>
      </c>
      <c r="D195" s="101" t="s">
        <v>301</v>
      </c>
      <c r="E195" s="101" t="s">
        <v>41</v>
      </c>
      <c r="F195" s="101" t="s">
        <v>178</v>
      </c>
      <c r="G195" s="101" t="s">
        <v>824</v>
      </c>
      <c r="H195" s="102">
        <v>9139</v>
      </c>
      <c r="I195" s="100">
        <v>5</v>
      </c>
      <c r="J195" s="103">
        <f>อุดรธานี!F23</f>
        <v>1033011.16</v>
      </c>
      <c r="K195" s="104">
        <f>อุดรธานี!AO23</f>
        <v>1674309.2599999998</v>
      </c>
      <c r="L195" s="105">
        <f>อุดรธานี!AP23</f>
        <v>3942650.46</v>
      </c>
      <c r="M195" s="105">
        <f>อุดรธานี!AQ23</f>
        <v>3519555.54</v>
      </c>
      <c r="N195" s="101"/>
      <c r="O195" s="101"/>
      <c r="P195" s="101"/>
      <c r="Q195" s="93">
        <f t="shared" si="5"/>
        <v>423094.91999999993</v>
      </c>
      <c r="R195" s="94">
        <f t="shared" si="6"/>
        <v>431.40939490097384</v>
      </c>
    </row>
    <row r="196" spans="1:18" x14ac:dyDescent="0.55000000000000004">
      <c r="A196" s="100">
        <v>16</v>
      </c>
      <c r="B196" s="101" t="s">
        <v>62</v>
      </c>
      <c r="C196" s="101" t="s">
        <v>300</v>
      </c>
      <c r="D196" s="101" t="s">
        <v>301</v>
      </c>
      <c r="E196" s="101" t="s">
        <v>41</v>
      </c>
      <c r="F196" s="101" t="s">
        <v>178</v>
      </c>
      <c r="G196" s="101" t="s">
        <v>825</v>
      </c>
      <c r="H196" s="102">
        <v>13991</v>
      </c>
      <c r="I196" s="100">
        <v>5</v>
      </c>
      <c r="J196" s="103">
        <f>อุดรธานี!F24</f>
        <v>1755613.44</v>
      </c>
      <c r="K196" s="104">
        <f>อุดรธานี!AO24</f>
        <v>2449322.5499999998</v>
      </c>
      <c r="L196" s="105">
        <f>อุดรธานี!AP24</f>
        <v>3848007.1399999997</v>
      </c>
      <c r="M196" s="105">
        <f>อุดรธานี!AQ24</f>
        <v>3973969.3699999996</v>
      </c>
      <c r="N196" s="101"/>
      <c r="O196" s="101"/>
      <c r="P196" s="101"/>
      <c r="Q196" s="93">
        <f t="shared" si="5"/>
        <v>-125962.22999999998</v>
      </c>
      <c r="R196" s="94">
        <f t="shared" si="6"/>
        <v>275.03446072475163</v>
      </c>
    </row>
    <row r="197" spans="1:18" x14ac:dyDescent="0.55000000000000004">
      <c r="A197" s="100">
        <v>17</v>
      </c>
      <c r="B197" s="101" t="s">
        <v>62</v>
      </c>
      <c r="C197" s="101" t="s">
        <v>300</v>
      </c>
      <c r="D197" s="101" t="s">
        <v>301</v>
      </c>
      <c r="E197" s="101" t="s">
        <v>41</v>
      </c>
      <c r="F197" s="101" t="s">
        <v>178</v>
      </c>
      <c r="G197" s="101" t="s">
        <v>826</v>
      </c>
      <c r="H197" s="102">
        <v>6392</v>
      </c>
      <c r="I197" s="100">
        <v>5</v>
      </c>
      <c r="J197" s="103">
        <f>อุดรธานี!F25</f>
        <v>1239545.1399999999</v>
      </c>
      <c r="K197" s="104">
        <f>อุดรธานี!AO25</f>
        <v>1593593.4899999998</v>
      </c>
      <c r="L197" s="105">
        <f>อุดรธานี!AP25</f>
        <v>3053042.24</v>
      </c>
      <c r="M197" s="105">
        <f>อุดรธานี!AQ25</f>
        <v>2988237.8200000003</v>
      </c>
      <c r="N197" s="101"/>
      <c r="O197" s="101"/>
      <c r="P197" s="101"/>
      <c r="Q197" s="93">
        <f t="shared" si="5"/>
        <v>64804.419999999925</v>
      </c>
      <c r="R197" s="94">
        <f t="shared" si="6"/>
        <v>477.63489361702131</v>
      </c>
    </row>
    <row r="198" spans="1:18" x14ac:dyDescent="0.55000000000000004">
      <c r="A198" s="100">
        <v>18</v>
      </c>
      <c r="B198" s="101" t="s">
        <v>62</v>
      </c>
      <c r="C198" s="101" t="s">
        <v>300</v>
      </c>
      <c r="D198" s="101" t="s">
        <v>301</v>
      </c>
      <c r="E198" s="101" t="s">
        <v>41</v>
      </c>
      <c r="F198" s="101" t="s">
        <v>178</v>
      </c>
      <c r="G198" s="101" t="s">
        <v>827</v>
      </c>
      <c r="H198" s="102">
        <v>4858</v>
      </c>
      <c r="I198" s="100">
        <v>4</v>
      </c>
      <c r="J198" s="103">
        <f>อุดรธานี!F26</f>
        <v>1118974.75</v>
      </c>
      <c r="K198" s="104">
        <f>อุดรธานี!AO26</f>
        <v>1412975.92</v>
      </c>
      <c r="L198" s="105">
        <f>อุดรธานี!AP26</f>
        <v>1971234.97</v>
      </c>
      <c r="M198" s="105">
        <f>อุดรธานี!AQ26</f>
        <v>1935215.4400000002</v>
      </c>
      <c r="N198" s="101"/>
      <c r="O198" s="101"/>
      <c r="P198" s="101"/>
      <c r="Q198" s="93">
        <f t="shared" si="5"/>
        <v>36019.529999999795</v>
      </c>
      <c r="R198" s="94">
        <f t="shared" si="6"/>
        <v>405.77088719637709</v>
      </c>
    </row>
    <row r="199" spans="1:18" x14ac:dyDescent="0.55000000000000004">
      <c r="A199" s="100">
        <v>19</v>
      </c>
      <c r="B199" s="101" t="s">
        <v>62</v>
      </c>
      <c r="C199" s="101" t="s">
        <v>300</v>
      </c>
      <c r="D199" s="101" t="s">
        <v>301</v>
      </c>
      <c r="E199" s="101" t="s">
        <v>41</v>
      </c>
      <c r="F199" s="101" t="s">
        <v>178</v>
      </c>
      <c r="G199" s="101" t="s">
        <v>828</v>
      </c>
      <c r="H199" s="102">
        <v>5038</v>
      </c>
      <c r="I199" s="100">
        <v>4</v>
      </c>
      <c r="J199" s="103">
        <f>อุดรธานี!F27</f>
        <v>732738.28</v>
      </c>
      <c r="K199" s="104">
        <f>อุดรธานี!AO27</f>
        <v>1146593.9300000002</v>
      </c>
      <c r="L199" s="105">
        <f>อุดรธานี!AP27</f>
        <v>1978223.34</v>
      </c>
      <c r="M199" s="105">
        <f>อุดรธานี!AQ27</f>
        <v>1670043.1099999999</v>
      </c>
      <c r="N199" s="101"/>
      <c r="O199" s="101"/>
      <c r="P199" s="101"/>
      <c r="Q199" s="93">
        <f t="shared" ref="Q199:Q261" si="8">L199-M199</f>
        <v>308180.23000000021</v>
      </c>
      <c r="R199" s="94">
        <f t="shared" ref="R199:R261" si="9">L199/H199</f>
        <v>392.66044859071064</v>
      </c>
    </row>
    <row r="200" spans="1:18" x14ac:dyDescent="0.55000000000000004">
      <c r="A200" s="100">
        <v>20</v>
      </c>
      <c r="B200" s="101" t="s">
        <v>62</v>
      </c>
      <c r="C200" s="101" t="s">
        <v>300</v>
      </c>
      <c r="D200" s="101" t="s">
        <v>301</v>
      </c>
      <c r="E200" s="101" t="s">
        <v>41</v>
      </c>
      <c r="F200" s="101" t="s">
        <v>178</v>
      </c>
      <c r="G200" s="101" t="s">
        <v>829</v>
      </c>
      <c r="H200" s="102">
        <v>5026</v>
      </c>
      <c r="I200" s="100">
        <v>4</v>
      </c>
      <c r="J200" s="103">
        <f>อุดรธานี!F28</f>
        <v>1237022.44</v>
      </c>
      <c r="K200" s="104">
        <f>อุดรธานี!AO28</f>
        <v>1475484.1199999999</v>
      </c>
      <c r="L200" s="105">
        <f>อุดรธานี!AP28</f>
        <v>2482939.91</v>
      </c>
      <c r="M200" s="105">
        <f>อุดรธานี!AQ28</f>
        <v>2185678.1800000002</v>
      </c>
      <c r="N200" s="101"/>
      <c r="O200" s="101"/>
      <c r="P200" s="101"/>
      <c r="Q200" s="93">
        <f t="shared" si="8"/>
        <v>297261.73</v>
      </c>
      <c r="R200" s="94">
        <f t="shared" si="9"/>
        <v>494.01908276959813</v>
      </c>
    </row>
    <row r="201" spans="1:18" x14ac:dyDescent="0.55000000000000004">
      <c r="A201" s="100">
        <v>21</v>
      </c>
      <c r="B201" s="101" t="s">
        <v>62</v>
      </c>
      <c r="C201" s="101" t="s">
        <v>300</v>
      </c>
      <c r="D201" s="101" t="s">
        <v>301</v>
      </c>
      <c r="E201" s="101" t="s">
        <v>41</v>
      </c>
      <c r="F201" s="101" t="s">
        <v>178</v>
      </c>
      <c r="G201" s="101" t="s">
        <v>830</v>
      </c>
      <c r="H201" s="102">
        <v>4590</v>
      </c>
      <c r="I201" s="100">
        <v>4</v>
      </c>
      <c r="J201" s="103">
        <f>อุดรธานี!F29</f>
        <v>561326.31999999995</v>
      </c>
      <c r="K201" s="104">
        <f>อุดรธานี!AO29</f>
        <v>540475.67999999993</v>
      </c>
      <c r="L201" s="105">
        <f>อุดรธานี!AP29</f>
        <v>1878314.2000000002</v>
      </c>
      <c r="M201" s="105">
        <f>อุดรธานี!AQ29</f>
        <v>1676319.04</v>
      </c>
      <c r="N201" s="101"/>
      <c r="O201" s="101"/>
      <c r="P201" s="101"/>
      <c r="Q201" s="93">
        <f t="shared" si="8"/>
        <v>201995.16000000015</v>
      </c>
      <c r="R201" s="94">
        <f t="shared" si="9"/>
        <v>409.21877995642706</v>
      </c>
    </row>
    <row r="202" spans="1:18" x14ac:dyDescent="0.55000000000000004">
      <c r="A202" s="100">
        <v>22</v>
      </c>
      <c r="B202" s="101" t="s">
        <v>62</v>
      </c>
      <c r="C202" s="101" t="s">
        <v>300</v>
      </c>
      <c r="D202" s="101" t="s">
        <v>301</v>
      </c>
      <c r="E202" s="101" t="s">
        <v>41</v>
      </c>
      <c r="F202" s="101" t="s">
        <v>178</v>
      </c>
      <c r="G202" s="101" t="s">
        <v>831</v>
      </c>
      <c r="H202" s="102">
        <v>7725</v>
      </c>
      <c r="I202" s="100">
        <v>5</v>
      </c>
      <c r="J202" s="103">
        <f>อุดรธานี!F30</f>
        <v>1060252.56</v>
      </c>
      <c r="K202" s="104">
        <f>อุดรธานี!AO30</f>
        <v>1246236.1499999999</v>
      </c>
      <c r="L202" s="105">
        <f>อุดรธานี!AP30</f>
        <v>2388994.0499999998</v>
      </c>
      <c r="M202" s="105">
        <f>อุดรธานี!AQ30</f>
        <v>2211721.4900000002</v>
      </c>
      <c r="N202" s="101"/>
      <c r="O202" s="101"/>
      <c r="P202" s="101"/>
      <c r="Q202" s="93">
        <f t="shared" si="8"/>
        <v>177272.55999999959</v>
      </c>
      <c r="R202" s="94">
        <f t="shared" si="9"/>
        <v>309.25489320388346</v>
      </c>
    </row>
    <row r="203" spans="1:18" x14ac:dyDescent="0.55000000000000004">
      <c r="A203" s="100">
        <v>23</v>
      </c>
      <c r="B203" s="101" t="s">
        <v>62</v>
      </c>
      <c r="C203" s="101" t="s">
        <v>300</v>
      </c>
      <c r="D203" s="101" t="s">
        <v>301</v>
      </c>
      <c r="E203" s="101" t="s">
        <v>41</v>
      </c>
      <c r="F203" s="101" t="s">
        <v>178</v>
      </c>
      <c r="G203" s="101" t="s">
        <v>832</v>
      </c>
      <c r="H203" s="102">
        <v>5622</v>
      </c>
      <c r="I203" s="100">
        <v>4</v>
      </c>
      <c r="J203" s="103">
        <f>อุดรธานี!F31</f>
        <v>1941604.74</v>
      </c>
      <c r="K203" s="104">
        <f>อุดรธานี!AO31</f>
        <v>2214663.4099999997</v>
      </c>
      <c r="L203" s="105">
        <f>อุดรธานี!AP31</f>
        <v>1686918.52</v>
      </c>
      <c r="M203" s="105">
        <f>อุดรธานี!AQ31</f>
        <v>1518055.6600000001</v>
      </c>
      <c r="N203" s="101"/>
      <c r="O203" s="101"/>
      <c r="P203" s="101"/>
      <c r="Q203" s="93">
        <f t="shared" si="8"/>
        <v>168862.85999999987</v>
      </c>
      <c r="R203" s="94">
        <f t="shared" si="9"/>
        <v>300.05665599430807</v>
      </c>
    </row>
    <row r="204" spans="1:18" x14ac:dyDescent="0.55000000000000004">
      <c r="A204" s="100">
        <v>24</v>
      </c>
      <c r="B204" s="101" t="s">
        <v>62</v>
      </c>
      <c r="C204" s="101" t="s">
        <v>300</v>
      </c>
      <c r="D204" s="101" t="s">
        <v>301</v>
      </c>
      <c r="E204" s="101" t="s">
        <v>41</v>
      </c>
      <c r="F204" s="101" t="s">
        <v>178</v>
      </c>
      <c r="G204" s="101" t="s">
        <v>833</v>
      </c>
      <c r="H204" s="102">
        <v>5752</v>
      </c>
      <c r="I204" s="100">
        <v>4</v>
      </c>
      <c r="J204" s="103">
        <f>อุดรธานี!F32</f>
        <v>1372684.03</v>
      </c>
      <c r="K204" s="104">
        <f>อุดรธานี!AO32</f>
        <v>1514860.56</v>
      </c>
      <c r="L204" s="105">
        <f>อุดรธานี!AP32</f>
        <v>2826550.74</v>
      </c>
      <c r="M204" s="105">
        <f>อุดรธานี!AQ32</f>
        <v>2114025.91</v>
      </c>
      <c r="N204" s="101"/>
      <c r="O204" s="101"/>
      <c r="P204" s="101"/>
      <c r="Q204" s="93">
        <f t="shared" si="8"/>
        <v>712524.83000000007</v>
      </c>
      <c r="R204" s="94">
        <f t="shared" si="9"/>
        <v>491.40311891516001</v>
      </c>
    </row>
    <row r="205" spans="1:18" x14ac:dyDescent="0.55000000000000004">
      <c r="A205" s="100">
        <v>25</v>
      </c>
      <c r="B205" s="101" t="s">
        <v>62</v>
      </c>
      <c r="C205" s="101" t="s">
        <v>300</v>
      </c>
      <c r="D205" s="101" t="s">
        <v>301</v>
      </c>
      <c r="E205" s="101" t="s">
        <v>41</v>
      </c>
      <c r="F205" s="101" t="s">
        <v>178</v>
      </c>
      <c r="G205" s="101" t="s">
        <v>834</v>
      </c>
      <c r="H205" s="102">
        <v>3706</v>
      </c>
      <c r="I205" s="100">
        <v>3</v>
      </c>
      <c r="J205" s="103">
        <f>อุดรธานี!F33</f>
        <v>1069777.3700000001</v>
      </c>
      <c r="K205" s="104">
        <f>อุดรธานี!AO33</f>
        <v>1235809.3</v>
      </c>
      <c r="L205" s="105">
        <f>อุดรธานี!AP33</f>
        <v>1883661</v>
      </c>
      <c r="M205" s="105">
        <f>อุดรธานี!AQ33</f>
        <v>1765806.2</v>
      </c>
      <c r="N205" s="101"/>
      <c r="O205" s="101"/>
      <c r="P205" s="101"/>
      <c r="Q205" s="93">
        <f t="shared" si="8"/>
        <v>117854.80000000005</v>
      </c>
      <c r="R205" s="94">
        <f t="shared" si="9"/>
        <v>508.2733405288721</v>
      </c>
    </row>
    <row r="206" spans="1:18" x14ac:dyDescent="0.55000000000000004">
      <c r="A206" s="100">
        <v>26</v>
      </c>
      <c r="B206" s="101" t="s">
        <v>62</v>
      </c>
      <c r="C206" s="101" t="s">
        <v>300</v>
      </c>
      <c r="D206" s="101" t="s">
        <v>301</v>
      </c>
      <c r="E206" s="101" t="s">
        <v>41</v>
      </c>
      <c r="F206" s="101" t="s">
        <v>178</v>
      </c>
      <c r="G206" s="101" t="s">
        <v>835</v>
      </c>
      <c r="H206" s="102">
        <v>6469</v>
      </c>
      <c r="I206" s="100">
        <v>5</v>
      </c>
      <c r="J206" s="103">
        <f>อุดรธานี!F34</f>
        <v>987893.76000000001</v>
      </c>
      <c r="K206" s="104">
        <f>อุดรธานี!AO34</f>
        <v>1434390.98</v>
      </c>
      <c r="L206" s="105">
        <f>อุดรธานี!AP34</f>
        <v>2306791.56</v>
      </c>
      <c r="M206" s="105">
        <f>อุดรธานี!AQ34</f>
        <v>2170530.61</v>
      </c>
      <c r="N206" s="101"/>
      <c r="O206" s="101"/>
      <c r="P206" s="101"/>
      <c r="Q206" s="93">
        <f t="shared" si="8"/>
        <v>136260.95000000019</v>
      </c>
      <c r="R206" s="94">
        <f t="shared" si="9"/>
        <v>356.59167722986552</v>
      </c>
    </row>
    <row r="207" spans="1:18" x14ac:dyDescent="0.55000000000000004">
      <c r="A207" s="100">
        <v>27</v>
      </c>
      <c r="B207" s="101" t="s">
        <v>62</v>
      </c>
      <c r="C207" s="101" t="s">
        <v>300</v>
      </c>
      <c r="D207" s="101" t="s">
        <v>301</v>
      </c>
      <c r="E207" s="101" t="s">
        <v>41</v>
      </c>
      <c r="F207" s="101" t="s">
        <v>178</v>
      </c>
      <c r="G207" s="101" t="s">
        <v>836</v>
      </c>
      <c r="H207" s="102">
        <v>8575</v>
      </c>
      <c r="I207" s="100">
        <v>5</v>
      </c>
      <c r="J207" s="103">
        <f>อุดรธานี!F35</f>
        <v>1647022.95</v>
      </c>
      <c r="K207" s="104">
        <f>อุดรธานี!AO35</f>
        <v>2005049.6899999997</v>
      </c>
      <c r="L207" s="105">
        <f>อุดรธานี!AP35</f>
        <v>2576884.5</v>
      </c>
      <c r="M207" s="105">
        <f>อุดรธานี!AQ35</f>
        <v>2081933.94</v>
      </c>
      <c r="N207" s="101"/>
      <c r="O207" s="101"/>
      <c r="P207" s="101"/>
      <c r="Q207" s="93">
        <f t="shared" si="8"/>
        <v>494950.56000000006</v>
      </c>
      <c r="R207" s="94">
        <f t="shared" si="9"/>
        <v>300.51131195335279</v>
      </c>
    </row>
    <row r="208" spans="1:18" x14ac:dyDescent="0.55000000000000004">
      <c r="A208" s="100">
        <v>28</v>
      </c>
      <c r="B208" s="101" t="s">
        <v>62</v>
      </c>
      <c r="C208" s="101" t="s">
        <v>300</v>
      </c>
      <c r="D208" s="101" t="s">
        <v>301</v>
      </c>
      <c r="E208" s="101" t="s">
        <v>41</v>
      </c>
      <c r="F208" s="101" t="s">
        <v>178</v>
      </c>
      <c r="G208" s="101" t="s">
        <v>837</v>
      </c>
      <c r="H208" s="102">
        <v>2704</v>
      </c>
      <c r="I208" s="100">
        <v>2</v>
      </c>
      <c r="J208" s="103">
        <f>อุดรธานี!F36</f>
        <v>778330.53</v>
      </c>
      <c r="K208" s="104">
        <f>อุดรธานี!AO36</f>
        <v>881043.6</v>
      </c>
      <c r="L208" s="105">
        <f>อุดรธานี!AP36</f>
        <v>1658038.99</v>
      </c>
      <c r="M208" s="105">
        <f>อุดรธานี!AQ36</f>
        <v>1447359.78</v>
      </c>
      <c r="N208" s="101"/>
      <c r="O208" s="101"/>
      <c r="P208" s="101"/>
      <c r="Q208" s="93">
        <f t="shared" si="8"/>
        <v>210679.20999999996</v>
      </c>
      <c r="R208" s="94">
        <f t="shared" si="9"/>
        <v>613.18009985207095</v>
      </c>
    </row>
    <row r="209" spans="1:18" x14ac:dyDescent="0.55000000000000004">
      <c r="A209" s="100">
        <v>29</v>
      </c>
      <c r="B209" s="101" t="s">
        <v>62</v>
      </c>
      <c r="C209" s="101" t="s">
        <v>300</v>
      </c>
      <c r="D209" s="101" t="s">
        <v>301</v>
      </c>
      <c r="E209" s="101" t="s">
        <v>41</v>
      </c>
      <c r="F209" s="101" t="s">
        <v>178</v>
      </c>
      <c r="G209" s="101" t="s">
        <v>838</v>
      </c>
      <c r="H209" s="102">
        <v>5541</v>
      </c>
      <c r="I209" s="100">
        <v>4</v>
      </c>
      <c r="J209" s="103">
        <f>อุดรธานี!F37</f>
        <v>944292.05</v>
      </c>
      <c r="K209" s="104">
        <f>อุดรธานี!AO37</f>
        <v>1126577.8999999999</v>
      </c>
      <c r="L209" s="105">
        <f>อุดรธานี!AP37</f>
        <v>1495625.77</v>
      </c>
      <c r="M209" s="105">
        <f>อุดรธานี!AQ37</f>
        <v>1252672.21</v>
      </c>
      <c r="N209" s="101"/>
      <c r="O209" s="101"/>
      <c r="P209" s="101"/>
      <c r="Q209" s="93">
        <f t="shared" si="8"/>
        <v>242953.56000000006</v>
      </c>
      <c r="R209" s="94">
        <f t="shared" si="9"/>
        <v>269.91982855080312</v>
      </c>
    </row>
    <row r="210" spans="1:18" s="112" customFormat="1" x14ac:dyDescent="0.55000000000000004">
      <c r="A210" s="106">
        <v>1</v>
      </c>
      <c r="B210" s="107" t="s">
        <v>62</v>
      </c>
      <c r="C210" s="107"/>
      <c r="D210" s="107"/>
      <c r="E210" s="107" t="s">
        <v>75</v>
      </c>
      <c r="F210" s="107"/>
      <c r="G210" s="107" t="s">
        <v>303</v>
      </c>
      <c r="H210" s="113">
        <f>SUM(H181:H209)</f>
        <v>193162</v>
      </c>
      <c r="I210" s="106"/>
      <c r="J210" s="109">
        <f>SUM(J181:J209)</f>
        <v>35016153.32</v>
      </c>
      <c r="K210" s="144">
        <f>SUM(K181:K209)</f>
        <v>43882090.29999999</v>
      </c>
      <c r="L210" s="109">
        <f>SUM(L181:L209)</f>
        <v>72770201.170000002</v>
      </c>
      <c r="M210" s="109">
        <f>SUM(M181:M209)</f>
        <v>65252504.04999999</v>
      </c>
      <c r="N210" s="107">
        <v>28</v>
      </c>
      <c r="O210" s="107">
        <v>28</v>
      </c>
      <c r="P210" s="107">
        <f>N210-O210</f>
        <v>0</v>
      </c>
      <c r="Q210" s="110">
        <f t="shared" si="8"/>
        <v>7517697.1200000122</v>
      </c>
      <c r="R210" s="111">
        <f>L210/H210</f>
        <v>376.73145427154412</v>
      </c>
    </row>
    <row r="211" spans="1:18" x14ac:dyDescent="0.55000000000000004">
      <c r="A211" s="100">
        <v>1</v>
      </c>
      <c r="B211" s="101" t="s">
        <v>62</v>
      </c>
      <c r="C211" s="101" t="s">
        <v>304</v>
      </c>
      <c r="D211" s="101" t="s">
        <v>83</v>
      </c>
      <c r="E211" s="101" t="s">
        <v>42</v>
      </c>
      <c r="F211" s="101" t="s">
        <v>208</v>
      </c>
      <c r="G211" s="101" t="s">
        <v>305</v>
      </c>
      <c r="H211" s="102"/>
      <c r="I211" s="100"/>
      <c r="J211" s="103"/>
      <c r="K211" s="104"/>
      <c r="L211" s="105"/>
      <c r="M211" s="105"/>
      <c r="N211" s="101"/>
      <c r="O211" s="101"/>
      <c r="P211" s="101"/>
    </row>
    <row r="212" spans="1:18" x14ac:dyDescent="0.55000000000000004">
      <c r="A212" s="100">
        <v>2</v>
      </c>
      <c r="B212" s="101" t="s">
        <v>62</v>
      </c>
      <c r="C212" s="101" t="s">
        <v>304</v>
      </c>
      <c r="D212" s="101" t="s">
        <v>83</v>
      </c>
      <c r="E212" s="101" t="s">
        <v>42</v>
      </c>
      <c r="F212" s="101" t="s">
        <v>178</v>
      </c>
      <c r="G212" s="101" t="s">
        <v>839</v>
      </c>
      <c r="H212" s="102">
        <v>3427</v>
      </c>
      <c r="I212" s="100">
        <v>3</v>
      </c>
      <c r="J212" s="103">
        <f>อุดรธานี!F38</f>
        <v>848276.91</v>
      </c>
      <c r="K212" s="104">
        <f>อุดรธานี!AO38</f>
        <v>872999.47</v>
      </c>
      <c r="L212" s="105">
        <f>อุดรธานี!AP38</f>
        <v>2220217.52</v>
      </c>
      <c r="M212" s="105">
        <f>อุดรธานี!AQ38</f>
        <v>1490179.83</v>
      </c>
      <c r="N212" s="101"/>
      <c r="O212" s="101"/>
      <c r="P212" s="101"/>
      <c r="Q212" s="93">
        <f t="shared" si="8"/>
        <v>730037.69</v>
      </c>
      <c r="R212" s="94">
        <f t="shared" si="9"/>
        <v>647.86037934053104</v>
      </c>
    </row>
    <row r="213" spans="1:18" x14ac:dyDescent="0.55000000000000004">
      <c r="A213" s="100">
        <v>3</v>
      </c>
      <c r="B213" s="101" t="s">
        <v>62</v>
      </c>
      <c r="C213" s="101" t="s">
        <v>304</v>
      </c>
      <c r="D213" s="101" t="s">
        <v>83</v>
      </c>
      <c r="E213" s="101" t="s">
        <v>42</v>
      </c>
      <c r="F213" s="101" t="s">
        <v>178</v>
      </c>
      <c r="G213" s="101" t="s">
        <v>840</v>
      </c>
      <c r="H213" s="102">
        <v>4040</v>
      </c>
      <c r="I213" s="100">
        <v>3</v>
      </c>
      <c r="J213" s="103">
        <f>อุดรธานี!F39</f>
        <v>1462732.27</v>
      </c>
      <c r="K213" s="104">
        <f>อุดรธานี!AO39</f>
        <v>1403966.2200000002</v>
      </c>
      <c r="L213" s="105">
        <f>อุดรธานี!AP39</f>
        <v>1604028.69</v>
      </c>
      <c r="M213" s="105">
        <f>อุดรธานี!AQ39</f>
        <v>1575718.01</v>
      </c>
      <c r="N213" s="101"/>
      <c r="O213" s="101"/>
      <c r="P213" s="101"/>
      <c r="Q213" s="93">
        <f t="shared" si="8"/>
        <v>28310.679999999935</v>
      </c>
      <c r="R213" s="94">
        <f t="shared" si="9"/>
        <v>397.03680445544552</v>
      </c>
    </row>
    <row r="214" spans="1:18" x14ac:dyDescent="0.55000000000000004">
      <c r="A214" s="100">
        <v>4</v>
      </c>
      <c r="B214" s="101" t="s">
        <v>62</v>
      </c>
      <c r="C214" s="101" t="s">
        <v>304</v>
      </c>
      <c r="D214" s="101" t="s">
        <v>83</v>
      </c>
      <c r="E214" s="101" t="s">
        <v>42</v>
      </c>
      <c r="F214" s="101" t="s">
        <v>178</v>
      </c>
      <c r="G214" s="101" t="s">
        <v>841</v>
      </c>
      <c r="H214" s="102">
        <v>3777</v>
      </c>
      <c r="I214" s="100">
        <v>3</v>
      </c>
      <c r="J214" s="103">
        <f>อุดรธานี!F40</f>
        <v>884247.21</v>
      </c>
      <c r="K214" s="104">
        <f>อุดรธานี!AO40</f>
        <v>939255.79</v>
      </c>
      <c r="L214" s="105">
        <f>อุดรธานี!AP40</f>
        <v>2649075.37</v>
      </c>
      <c r="M214" s="105">
        <f>อุดรธานี!AQ40</f>
        <v>2404386.4</v>
      </c>
      <c r="N214" s="101"/>
      <c r="O214" s="101"/>
      <c r="P214" s="101"/>
      <c r="Q214" s="93">
        <f t="shared" si="8"/>
        <v>244688.9700000002</v>
      </c>
      <c r="R214" s="94">
        <f t="shared" si="9"/>
        <v>701.37023298914482</v>
      </c>
    </row>
    <row r="215" spans="1:18" x14ac:dyDescent="0.55000000000000004">
      <c r="A215" s="100">
        <v>5</v>
      </c>
      <c r="B215" s="101" t="s">
        <v>62</v>
      </c>
      <c r="C215" s="101" t="s">
        <v>304</v>
      </c>
      <c r="D215" s="101" t="s">
        <v>83</v>
      </c>
      <c r="E215" s="101" t="s">
        <v>42</v>
      </c>
      <c r="F215" s="101" t="s">
        <v>178</v>
      </c>
      <c r="G215" s="101" t="s">
        <v>842</v>
      </c>
      <c r="H215" s="102">
        <v>3629</v>
      </c>
      <c r="I215" s="100">
        <v>3</v>
      </c>
      <c r="J215" s="103">
        <f>อุดรธานี!F41</f>
        <v>900202.32</v>
      </c>
      <c r="K215" s="104">
        <f>อุดรธานี!AO41</f>
        <v>979614.39999999991</v>
      </c>
      <c r="L215" s="105">
        <f>อุดรธานี!AP41</f>
        <v>1910882.9400000002</v>
      </c>
      <c r="M215" s="105">
        <f>อุดรธานี!AQ41</f>
        <v>1710631.9000000001</v>
      </c>
      <c r="N215" s="101"/>
      <c r="O215" s="101"/>
      <c r="P215" s="101"/>
      <c r="Q215" s="93">
        <f t="shared" si="8"/>
        <v>200251.04000000004</v>
      </c>
      <c r="R215" s="94">
        <f t="shared" si="9"/>
        <v>526.55909065858373</v>
      </c>
    </row>
    <row r="216" spans="1:18" x14ac:dyDescent="0.55000000000000004">
      <c r="A216" s="100">
        <v>6</v>
      </c>
      <c r="B216" s="101" t="s">
        <v>62</v>
      </c>
      <c r="C216" s="101" t="s">
        <v>304</v>
      </c>
      <c r="D216" s="101" t="s">
        <v>83</v>
      </c>
      <c r="E216" s="101" t="s">
        <v>42</v>
      </c>
      <c r="F216" s="101" t="s">
        <v>178</v>
      </c>
      <c r="G216" s="101" t="s">
        <v>843</v>
      </c>
      <c r="H216" s="102">
        <v>7375</v>
      </c>
      <c r="I216" s="100">
        <v>5</v>
      </c>
      <c r="J216" s="103">
        <f>อุดรธานี!F42</f>
        <v>1582071.65</v>
      </c>
      <c r="K216" s="104">
        <f>อุดรธานี!AO42</f>
        <v>1590593.3699999999</v>
      </c>
      <c r="L216" s="105">
        <f>อุดรธานี!AP42</f>
        <v>3442238.28</v>
      </c>
      <c r="M216" s="105">
        <f>อุดรธานี!AQ42</f>
        <v>3114960.42</v>
      </c>
      <c r="N216" s="101"/>
      <c r="O216" s="101"/>
      <c r="P216" s="101"/>
      <c r="Q216" s="93">
        <f t="shared" si="8"/>
        <v>327277.85999999987</v>
      </c>
      <c r="R216" s="94">
        <f t="shared" si="9"/>
        <v>466.74417355932201</v>
      </c>
    </row>
    <row r="217" spans="1:18" x14ac:dyDescent="0.55000000000000004">
      <c r="A217" s="100">
        <v>7</v>
      </c>
      <c r="B217" s="101" t="s">
        <v>62</v>
      </c>
      <c r="C217" s="101" t="s">
        <v>304</v>
      </c>
      <c r="D217" s="101" t="s">
        <v>83</v>
      </c>
      <c r="E217" s="101" t="s">
        <v>42</v>
      </c>
      <c r="F217" s="101" t="s">
        <v>178</v>
      </c>
      <c r="G217" s="101" t="s">
        <v>844</v>
      </c>
      <c r="H217" s="102">
        <v>7220</v>
      </c>
      <c r="I217" s="100">
        <v>5</v>
      </c>
      <c r="J217" s="103">
        <f>อุดรธานี!F43</f>
        <v>1379086.51</v>
      </c>
      <c r="K217" s="104">
        <f>อุดรธานี!AO43</f>
        <v>1372795.56</v>
      </c>
      <c r="L217" s="105">
        <f>อุดรธานี!AP43</f>
        <v>3238041.84</v>
      </c>
      <c r="M217" s="105">
        <f>อุดรธานี!AQ43</f>
        <v>3236852.67</v>
      </c>
      <c r="N217" s="101"/>
      <c r="O217" s="101"/>
      <c r="P217" s="101"/>
      <c r="Q217" s="93">
        <f t="shared" si="8"/>
        <v>1189.1699999999255</v>
      </c>
      <c r="R217" s="94">
        <f t="shared" si="9"/>
        <v>448.48224930747921</v>
      </c>
    </row>
    <row r="218" spans="1:18" x14ac:dyDescent="0.55000000000000004">
      <c r="A218" s="100">
        <v>8</v>
      </c>
      <c r="B218" s="101" t="s">
        <v>62</v>
      </c>
      <c r="C218" s="101" t="s">
        <v>304</v>
      </c>
      <c r="D218" s="101" t="s">
        <v>83</v>
      </c>
      <c r="E218" s="101" t="s">
        <v>42</v>
      </c>
      <c r="F218" s="101" t="s">
        <v>178</v>
      </c>
      <c r="G218" s="101" t="s">
        <v>845</v>
      </c>
      <c r="H218" s="102">
        <v>2933</v>
      </c>
      <c r="I218" s="100">
        <v>2</v>
      </c>
      <c r="J218" s="103">
        <f>อุดรธานี!F44</f>
        <v>781800.63</v>
      </c>
      <c r="K218" s="104">
        <f>อุดรธานี!AO44</f>
        <v>720024.77</v>
      </c>
      <c r="L218" s="105">
        <f>อุดรธานี!AP44</f>
        <v>2395964.2299999995</v>
      </c>
      <c r="M218" s="105">
        <f>อุดรธานี!AQ44</f>
        <v>1847822.78</v>
      </c>
      <c r="N218" s="101"/>
      <c r="O218" s="101"/>
      <c r="P218" s="101"/>
      <c r="Q218" s="93">
        <f t="shared" si="8"/>
        <v>548141.44999999949</v>
      </c>
      <c r="R218" s="94">
        <f t="shared" si="9"/>
        <v>816.89881691101243</v>
      </c>
    </row>
    <row r="219" spans="1:18" x14ac:dyDescent="0.55000000000000004">
      <c r="A219" s="100">
        <v>9</v>
      </c>
      <c r="B219" s="101" t="s">
        <v>62</v>
      </c>
      <c r="C219" s="101" t="s">
        <v>304</v>
      </c>
      <c r="D219" s="101" t="s">
        <v>83</v>
      </c>
      <c r="E219" s="101" t="s">
        <v>42</v>
      </c>
      <c r="F219" s="101" t="s">
        <v>178</v>
      </c>
      <c r="G219" s="101" t="s">
        <v>846</v>
      </c>
      <c r="H219" s="102">
        <v>3400</v>
      </c>
      <c r="I219" s="100">
        <v>3</v>
      </c>
      <c r="J219" s="103">
        <f>อุดรธานี!F45</f>
        <v>442090.2</v>
      </c>
      <c r="K219" s="104">
        <f>อุดรธานี!AO45</f>
        <v>485549.22</v>
      </c>
      <c r="L219" s="105">
        <f>อุดรธานี!AP45</f>
        <v>1661017.06</v>
      </c>
      <c r="M219" s="105">
        <f>อุดรธานี!AQ45</f>
        <v>1774140.5099999998</v>
      </c>
      <c r="N219" s="101"/>
      <c r="O219" s="101"/>
      <c r="P219" s="101"/>
      <c r="Q219" s="93">
        <f t="shared" si="8"/>
        <v>-113123.44999999972</v>
      </c>
      <c r="R219" s="94">
        <f t="shared" si="9"/>
        <v>488.53442941176473</v>
      </c>
    </row>
    <row r="220" spans="1:18" x14ac:dyDescent="0.55000000000000004">
      <c r="A220" s="100">
        <v>10</v>
      </c>
      <c r="B220" s="101" t="s">
        <v>62</v>
      </c>
      <c r="C220" s="101" t="s">
        <v>304</v>
      </c>
      <c r="D220" s="101" t="s">
        <v>83</v>
      </c>
      <c r="E220" s="101" t="s">
        <v>42</v>
      </c>
      <c r="F220" s="101" t="s">
        <v>178</v>
      </c>
      <c r="G220" s="101" t="s">
        <v>847</v>
      </c>
      <c r="H220" s="102">
        <v>2041</v>
      </c>
      <c r="I220" s="100">
        <v>2</v>
      </c>
      <c r="J220" s="103">
        <f>อุดรธานี!F46</f>
        <v>564422.73</v>
      </c>
      <c r="K220" s="104">
        <f>อุดรธานี!AO46</f>
        <v>632019.63</v>
      </c>
      <c r="L220" s="105">
        <f>อุดรธานี!AP46</f>
        <v>1581836.7399999998</v>
      </c>
      <c r="M220" s="105">
        <f>อุดรธานี!AQ46</f>
        <v>1506757.37</v>
      </c>
      <c r="N220" s="101"/>
      <c r="O220" s="101"/>
      <c r="P220" s="101"/>
      <c r="Q220" s="93">
        <f t="shared" si="8"/>
        <v>75079.369999999646</v>
      </c>
      <c r="R220" s="94">
        <f t="shared" si="9"/>
        <v>775.03024987751087</v>
      </c>
    </row>
    <row r="221" spans="1:18" x14ac:dyDescent="0.55000000000000004">
      <c r="A221" s="100">
        <v>11</v>
      </c>
      <c r="B221" s="101" t="s">
        <v>62</v>
      </c>
      <c r="C221" s="101" t="s">
        <v>304</v>
      </c>
      <c r="D221" s="101" t="s">
        <v>83</v>
      </c>
      <c r="E221" s="101" t="s">
        <v>42</v>
      </c>
      <c r="F221" s="101" t="s">
        <v>178</v>
      </c>
      <c r="G221" s="101" t="s">
        <v>848</v>
      </c>
      <c r="H221" s="102">
        <v>3738</v>
      </c>
      <c r="I221" s="100">
        <v>3</v>
      </c>
      <c r="J221" s="103">
        <f>อุดรธานี!F47</f>
        <v>525963.09</v>
      </c>
      <c r="K221" s="104">
        <f>อุดรธานี!AO47</f>
        <v>532143.66999999993</v>
      </c>
      <c r="L221" s="105">
        <f>อุดรธานี!AP47</f>
        <v>1477194.4800000002</v>
      </c>
      <c r="M221" s="105">
        <f>อุดรธานี!AQ47</f>
        <v>1612443.89</v>
      </c>
      <c r="N221" s="101"/>
      <c r="O221" s="101"/>
      <c r="P221" s="101"/>
      <c r="Q221" s="93">
        <f t="shared" si="8"/>
        <v>-135249.40999999968</v>
      </c>
      <c r="R221" s="94">
        <f t="shared" si="9"/>
        <v>395.18311396468704</v>
      </c>
    </row>
    <row r="222" spans="1:18" x14ac:dyDescent="0.55000000000000004">
      <c r="A222" s="100">
        <v>12</v>
      </c>
      <c r="B222" s="101" t="s">
        <v>62</v>
      </c>
      <c r="C222" s="101" t="s">
        <v>304</v>
      </c>
      <c r="D222" s="101" t="s">
        <v>83</v>
      </c>
      <c r="E222" s="101" t="s">
        <v>42</v>
      </c>
      <c r="F222" s="101" t="s">
        <v>178</v>
      </c>
      <c r="G222" s="101" t="s">
        <v>849</v>
      </c>
      <c r="H222" s="102">
        <v>3574</v>
      </c>
      <c r="I222" s="100">
        <v>3</v>
      </c>
      <c r="J222" s="103">
        <f>อุดรธานี!F48</f>
        <v>1014505.4</v>
      </c>
      <c r="K222" s="104">
        <f>อุดรธานี!AO48</f>
        <v>1052329.3499999999</v>
      </c>
      <c r="L222" s="105">
        <f>อุดรธานี!AP48</f>
        <v>1595730.72</v>
      </c>
      <c r="M222" s="105">
        <f>อุดรธานี!AQ48</f>
        <v>1588659.29</v>
      </c>
      <c r="N222" s="101"/>
      <c r="O222" s="101"/>
      <c r="P222" s="101"/>
      <c r="Q222" s="93">
        <f t="shared" si="8"/>
        <v>7071.4299999999348</v>
      </c>
      <c r="R222" s="94">
        <f t="shared" si="9"/>
        <v>446.48313374370451</v>
      </c>
    </row>
    <row r="223" spans="1:18" s="112" customFormat="1" x14ac:dyDescent="0.55000000000000004">
      <c r="A223" s="106">
        <v>2</v>
      </c>
      <c r="B223" s="107" t="s">
        <v>62</v>
      </c>
      <c r="C223" s="107"/>
      <c r="D223" s="107"/>
      <c r="E223" s="107" t="s">
        <v>75</v>
      </c>
      <c r="F223" s="107"/>
      <c r="G223" s="107" t="s">
        <v>306</v>
      </c>
      <c r="H223" s="113">
        <f>SUM(H211:H222)</f>
        <v>45154</v>
      </c>
      <c r="I223" s="106"/>
      <c r="J223" s="109">
        <f>SUM(J211:J222)</f>
        <v>10385398.92</v>
      </c>
      <c r="K223" s="109">
        <f>SUM(K211:K222)</f>
        <v>10581291.449999999</v>
      </c>
      <c r="L223" s="109">
        <f>SUM(L211:L222)</f>
        <v>23776227.869999997</v>
      </c>
      <c r="M223" s="109">
        <f>SUM(M211:M222)</f>
        <v>21862553.07</v>
      </c>
      <c r="N223" s="107">
        <v>11</v>
      </c>
      <c r="O223" s="107">
        <v>11</v>
      </c>
      <c r="P223" s="107">
        <f>N223-O223</f>
        <v>0</v>
      </c>
      <c r="Q223" s="110">
        <f t="shared" si="8"/>
        <v>1913674.799999997</v>
      </c>
      <c r="R223" s="111">
        <f>L223/H223</f>
        <v>526.55861872702303</v>
      </c>
    </row>
    <row r="224" spans="1:18" x14ac:dyDescent="0.55000000000000004">
      <c r="A224" s="100">
        <v>1</v>
      </c>
      <c r="B224" s="101" t="s">
        <v>62</v>
      </c>
      <c r="C224" s="101" t="s">
        <v>29</v>
      </c>
      <c r="D224" s="101" t="s">
        <v>90</v>
      </c>
      <c r="E224" s="101" t="s">
        <v>30</v>
      </c>
      <c r="F224" s="101" t="s">
        <v>208</v>
      </c>
      <c r="G224" s="101" t="s">
        <v>307</v>
      </c>
      <c r="H224" s="102"/>
      <c r="I224" s="100"/>
      <c r="J224" s="103"/>
      <c r="K224" s="104"/>
      <c r="L224" s="105"/>
      <c r="M224" s="105"/>
      <c r="N224" s="101"/>
      <c r="O224" s="101"/>
      <c r="P224" s="101"/>
    </row>
    <row r="225" spans="1:18" x14ac:dyDescent="0.55000000000000004">
      <c r="A225" s="100">
        <v>2</v>
      </c>
      <c r="B225" s="101" t="s">
        <v>62</v>
      </c>
      <c r="C225" s="101" t="s">
        <v>29</v>
      </c>
      <c r="D225" s="101" t="s">
        <v>90</v>
      </c>
      <c r="E225" s="101" t="s">
        <v>30</v>
      </c>
      <c r="F225" s="101" t="s">
        <v>178</v>
      </c>
      <c r="G225" s="101" t="s">
        <v>850</v>
      </c>
      <c r="H225" s="102">
        <v>3277</v>
      </c>
      <c r="I225" s="100">
        <v>3</v>
      </c>
      <c r="J225" s="103">
        <f>อุดรธานี!F49</f>
        <v>511380.74</v>
      </c>
      <c r="K225" s="104">
        <f>อุดรธานี!AO49</f>
        <v>570569.62000000011</v>
      </c>
      <c r="L225" s="105">
        <f>อุดรธานี!AP49</f>
        <v>1614843.08</v>
      </c>
      <c r="M225" s="105">
        <f>อุดรธานี!AQ49</f>
        <v>1225940.8900000001</v>
      </c>
      <c r="N225" s="101"/>
      <c r="O225" s="101"/>
      <c r="P225" s="101"/>
      <c r="Q225" s="93">
        <f t="shared" si="8"/>
        <v>388902.18999999994</v>
      </c>
      <c r="R225" s="94">
        <f t="shared" si="9"/>
        <v>492.78092157461094</v>
      </c>
    </row>
    <row r="226" spans="1:18" x14ac:dyDescent="0.55000000000000004">
      <c r="A226" s="100">
        <v>3</v>
      </c>
      <c r="B226" s="101" t="s">
        <v>62</v>
      </c>
      <c r="C226" s="101" t="s">
        <v>29</v>
      </c>
      <c r="D226" s="101" t="s">
        <v>90</v>
      </c>
      <c r="E226" s="101" t="s">
        <v>30</v>
      </c>
      <c r="F226" s="101" t="s">
        <v>178</v>
      </c>
      <c r="G226" s="101" t="s">
        <v>851</v>
      </c>
      <c r="H226" s="102">
        <v>3411</v>
      </c>
      <c r="I226" s="100">
        <v>3</v>
      </c>
      <c r="J226" s="103">
        <f>อุดรธานี!F50</f>
        <v>393576.82</v>
      </c>
      <c r="K226" s="103">
        <f>อุดรธานี!AO50</f>
        <v>249395.93</v>
      </c>
      <c r="L226" s="105">
        <f>อุดรธานี!AP50</f>
        <v>2187423.19</v>
      </c>
      <c r="M226" s="105">
        <f>อุดรธานี!AQ50</f>
        <v>1883376.93</v>
      </c>
      <c r="N226" s="101"/>
      <c r="O226" s="101"/>
      <c r="P226" s="101"/>
      <c r="Q226" s="93">
        <f t="shared" si="8"/>
        <v>304046.26</v>
      </c>
      <c r="R226" s="94">
        <f t="shared" si="9"/>
        <v>641.28501612430375</v>
      </c>
    </row>
    <row r="227" spans="1:18" s="151" customFormat="1" x14ac:dyDescent="0.55000000000000004">
      <c r="A227" s="145">
        <v>4</v>
      </c>
      <c r="B227" s="146" t="s">
        <v>62</v>
      </c>
      <c r="C227" s="146" t="s">
        <v>29</v>
      </c>
      <c r="D227" s="146" t="s">
        <v>90</v>
      </c>
      <c r="E227" s="146" t="s">
        <v>30</v>
      </c>
      <c r="F227" s="146" t="s">
        <v>178</v>
      </c>
      <c r="G227" s="146" t="s">
        <v>852</v>
      </c>
      <c r="H227" s="147">
        <v>2894</v>
      </c>
      <c r="I227" s="148">
        <v>2</v>
      </c>
      <c r="J227" s="154">
        <f>อุดรธานี!F51</f>
        <v>303600.76</v>
      </c>
      <c r="K227" s="154">
        <f>อุดรธานี!AO51</f>
        <v>303428.01</v>
      </c>
      <c r="L227" s="154">
        <f>อุดรธานี!AP51</f>
        <v>1634141.81</v>
      </c>
      <c r="M227" s="154">
        <f>อุดรธานี!AQ51</f>
        <v>1354352.8</v>
      </c>
      <c r="N227" s="146"/>
      <c r="O227" s="146"/>
      <c r="P227" s="146"/>
      <c r="Q227" s="150">
        <f t="shared" si="8"/>
        <v>279789.01</v>
      </c>
      <c r="R227" s="150">
        <f t="shared" si="9"/>
        <v>564.66544920525223</v>
      </c>
    </row>
    <row r="228" spans="1:18" s="151" customFormat="1" x14ac:dyDescent="0.55000000000000004">
      <c r="A228" s="145">
        <v>5</v>
      </c>
      <c r="B228" s="146" t="s">
        <v>62</v>
      </c>
      <c r="C228" s="146" t="s">
        <v>29</v>
      </c>
      <c r="D228" s="146" t="s">
        <v>90</v>
      </c>
      <c r="E228" s="146" t="s">
        <v>30</v>
      </c>
      <c r="F228" s="146" t="s">
        <v>178</v>
      </c>
      <c r="G228" s="146" t="s">
        <v>853</v>
      </c>
      <c r="H228" s="147">
        <v>2458</v>
      </c>
      <c r="I228" s="148">
        <v>2</v>
      </c>
      <c r="J228" s="154">
        <f>อุดรธานี!F52</f>
        <v>47438.06</v>
      </c>
      <c r="K228" s="154">
        <f>อุดรธานี!AO52</f>
        <v>153906.69</v>
      </c>
      <c r="L228" s="154">
        <f>อุดรธานี!AP52</f>
        <v>2130843.88</v>
      </c>
      <c r="M228" s="154">
        <f>อุดรธานี!AQ52</f>
        <v>2092610.46</v>
      </c>
      <c r="N228" s="146"/>
      <c r="O228" s="146"/>
      <c r="P228" s="146"/>
      <c r="Q228" s="150">
        <f t="shared" si="8"/>
        <v>38233.419999999925</v>
      </c>
      <c r="R228" s="150">
        <f t="shared" si="9"/>
        <v>866.90149715215614</v>
      </c>
    </row>
    <row r="229" spans="1:18" s="151" customFormat="1" x14ac:dyDescent="0.55000000000000004">
      <c r="A229" s="145">
        <v>6</v>
      </c>
      <c r="B229" s="146" t="s">
        <v>62</v>
      </c>
      <c r="C229" s="146" t="s">
        <v>29</v>
      </c>
      <c r="D229" s="146" t="s">
        <v>90</v>
      </c>
      <c r="E229" s="146" t="s">
        <v>30</v>
      </c>
      <c r="F229" s="146" t="s">
        <v>178</v>
      </c>
      <c r="G229" s="146" t="s">
        <v>854</v>
      </c>
      <c r="H229" s="147">
        <v>5253</v>
      </c>
      <c r="I229" s="148">
        <v>4</v>
      </c>
      <c r="J229" s="154">
        <f>อุดรธานี!F53</f>
        <v>733749.91</v>
      </c>
      <c r="K229" s="154">
        <f>อุดรธานี!AO53</f>
        <v>796014.89</v>
      </c>
      <c r="L229" s="154">
        <f>อุดรธานี!AP53</f>
        <v>2504661.25</v>
      </c>
      <c r="M229" s="154">
        <f>อุดรธานี!AQ53</f>
        <v>2120085.91</v>
      </c>
      <c r="N229" s="146"/>
      <c r="O229" s="146"/>
      <c r="P229" s="146"/>
      <c r="Q229" s="150">
        <f t="shared" si="8"/>
        <v>384575.33999999985</v>
      </c>
      <c r="R229" s="150">
        <f t="shared" si="9"/>
        <v>476.80587283457072</v>
      </c>
    </row>
    <row r="230" spans="1:18" s="158" customFormat="1" x14ac:dyDescent="0.55000000000000004">
      <c r="A230" s="152">
        <v>7</v>
      </c>
      <c r="B230" s="153" t="s">
        <v>62</v>
      </c>
      <c r="C230" s="153" t="s">
        <v>29</v>
      </c>
      <c r="D230" s="153" t="s">
        <v>90</v>
      </c>
      <c r="E230" s="153" t="s">
        <v>30</v>
      </c>
      <c r="F230" s="153" t="s">
        <v>178</v>
      </c>
      <c r="G230" s="153" t="s">
        <v>855</v>
      </c>
      <c r="H230" s="147">
        <v>2165</v>
      </c>
      <c r="I230" s="152">
        <v>2</v>
      </c>
      <c r="J230" s="154">
        <f>อุดรธานี!F54</f>
        <v>218963.33</v>
      </c>
      <c r="K230" s="154">
        <f>อุดรธานี!AO54</f>
        <v>293704.82999999996</v>
      </c>
      <c r="L230" s="154">
        <f>อุดรธานี!AP54</f>
        <v>1210244.19</v>
      </c>
      <c r="M230" s="154">
        <f>อุดรธานี!AQ54</f>
        <v>1218838.76</v>
      </c>
      <c r="N230" s="153"/>
      <c r="O230" s="153"/>
      <c r="P230" s="153"/>
      <c r="Q230" s="156">
        <f t="shared" si="8"/>
        <v>-8594.5700000000652</v>
      </c>
      <c r="R230" s="157">
        <f t="shared" si="9"/>
        <v>559.00424480369509</v>
      </c>
    </row>
    <row r="231" spans="1:18" s="158" customFormat="1" x14ac:dyDescent="0.55000000000000004">
      <c r="A231" s="152">
        <v>8</v>
      </c>
      <c r="B231" s="153" t="s">
        <v>62</v>
      </c>
      <c r="C231" s="153" t="s">
        <v>29</v>
      </c>
      <c r="D231" s="153" t="s">
        <v>90</v>
      </c>
      <c r="E231" s="153" t="s">
        <v>30</v>
      </c>
      <c r="F231" s="153" t="s">
        <v>178</v>
      </c>
      <c r="G231" s="153" t="s">
        <v>856</v>
      </c>
      <c r="H231" s="147">
        <v>2520</v>
      </c>
      <c r="I231" s="152">
        <v>2</v>
      </c>
      <c r="J231" s="154">
        <f>อุดรธานี!F55</f>
        <v>346773.69</v>
      </c>
      <c r="K231" s="154">
        <f>อุดรธานี!AO55</f>
        <v>439877.14</v>
      </c>
      <c r="L231" s="154">
        <f>อุดรธานี!AP55</f>
        <v>1350956.75</v>
      </c>
      <c r="M231" s="154">
        <f>อุดรธานี!AQ55</f>
        <v>1167424.27</v>
      </c>
      <c r="N231" s="153"/>
      <c r="O231" s="153"/>
      <c r="P231" s="153"/>
      <c r="Q231" s="156">
        <f t="shared" si="8"/>
        <v>183532.47999999998</v>
      </c>
      <c r="R231" s="157">
        <f t="shared" si="9"/>
        <v>536.09394841269841</v>
      </c>
    </row>
    <row r="232" spans="1:18" s="151" customFormat="1" x14ac:dyDescent="0.55000000000000004">
      <c r="A232" s="145">
        <v>9</v>
      </c>
      <c r="B232" s="146" t="s">
        <v>62</v>
      </c>
      <c r="C232" s="146" t="s">
        <v>29</v>
      </c>
      <c r="D232" s="146" t="s">
        <v>90</v>
      </c>
      <c r="E232" s="146" t="s">
        <v>30</v>
      </c>
      <c r="F232" s="146" t="s">
        <v>178</v>
      </c>
      <c r="G232" s="146" t="s">
        <v>857</v>
      </c>
      <c r="H232" s="147">
        <v>7151</v>
      </c>
      <c r="I232" s="148">
        <v>5</v>
      </c>
      <c r="J232" s="154">
        <f>อุดรธานี!F56</f>
        <v>952935.42</v>
      </c>
      <c r="K232" s="154">
        <f>อุดรธานี!AO56</f>
        <v>1138100.22</v>
      </c>
      <c r="L232" s="154">
        <f>อุดรธานี!AP56</f>
        <v>3014548.91</v>
      </c>
      <c r="M232" s="154">
        <f>อุดรธานี!AQ56</f>
        <v>2380280.56</v>
      </c>
      <c r="N232" s="146"/>
      <c r="O232" s="146"/>
      <c r="P232" s="146"/>
      <c r="Q232" s="150">
        <f t="shared" si="8"/>
        <v>634268.35000000009</v>
      </c>
      <c r="R232" s="150">
        <f t="shared" si="9"/>
        <v>421.55627324849672</v>
      </c>
    </row>
    <row r="233" spans="1:18" s="158" customFormat="1" x14ac:dyDescent="0.55000000000000004">
      <c r="A233" s="152">
        <v>10</v>
      </c>
      <c r="B233" s="153" t="s">
        <v>62</v>
      </c>
      <c r="C233" s="153" t="s">
        <v>29</v>
      </c>
      <c r="D233" s="153" t="s">
        <v>90</v>
      </c>
      <c r="E233" s="153" t="s">
        <v>30</v>
      </c>
      <c r="F233" s="153" t="s">
        <v>178</v>
      </c>
      <c r="G233" s="153" t="s">
        <v>858</v>
      </c>
      <c r="H233" s="147">
        <v>6762</v>
      </c>
      <c r="I233" s="152">
        <v>5</v>
      </c>
      <c r="J233" s="154">
        <f>อุดรธานี!F57</f>
        <v>201340.25</v>
      </c>
      <c r="K233" s="155">
        <f>อุดรธานี!AO57</f>
        <v>153557.78999999998</v>
      </c>
      <c r="L233" s="154">
        <f>อุดรธานี!AP57</f>
        <v>2040097.5</v>
      </c>
      <c r="M233" s="154">
        <f>อุดรธานี!AQ57</f>
        <v>1974284.73</v>
      </c>
      <c r="N233" s="153"/>
      <c r="O233" s="153"/>
      <c r="P233" s="153"/>
      <c r="Q233" s="156">
        <f t="shared" si="8"/>
        <v>65812.770000000019</v>
      </c>
      <c r="R233" s="157">
        <f t="shared" si="9"/>
        <v>301.7003105590062</v>
      </c>
    </row>
    <row r="234" spans="1:18" s="151" customFormat="1" x14ac:dyDescent="0.55000000000000004">
      <c r="A234" s="145">
        <v>11</v>
      </c>
      <c r="B234" s="146" t="s">
        <v>62</v>
      </c>
      <c r="C234" s="146" t="s">
        <v>29</v>
      </c>
      <c r="D234" s="146" t="s">
        <v>90</v>
      </c>
      <c r="E234" s="146" t="s">
        <v>30</v>
      </c>
      <c r="F234" s="146" t="s">
        <v>178</v>
      </c>
      <c r="G234" s="146" t="s">
        <v>859</v>
      </c>
      <c r="H234" s="147">
        <v>3820</v>
      </c>
      <c r="I234" s="148">
        <v>3</v>
      </c>
      <c r="J234" s="154">
        <f>อุดรธานี!F58</f>
        <v>154832.88</v>
      </c>
      <c r="K234" s="154">
        <f>อุดรธานี!AO58</f>
        <v>73497.340000000026</v>
      </c>
      <c r="L234" s="154">
        <f>อุดรธานี!AP58</f>
        <v>2021196.1800000002</v>
      </c>
      <c r="M234" s="154">
        <f>อุดรธานี!AQ58</f>
        <v>1728397.76</v>
      </c>
      <c r="N234" s="146"/>
      <c r="O234" s="146"/>
      <c r="P234" s="146"/>
      <c r="Q234" s="150">
        <f t="shared" si="8"/>
        <v>292798.42000000016</v>
      </c>
      <c r="R234" s="150">
        <f t="shared" si="9"/>
        <v>529.10894764397915</v>
      </c>
    </row>
    <row r="235" spans="1:18" s="151" customFormat="1" x14ac:dyDescent="0.55000000000000004">
      <c r="A235" s="145">
        <v>12</v>
      </c>
      <c r="B235" s="146" t="s">
        <v>62</v>
      </c>
      <c r="C235" s="146" t="s">
        <v>29</v>
      </c>
      <c r="D235" s="146" t="s">
        <v>90</v>
      </c>
      <c r="E235" s="146" t="s">
        <v>30</v>
      </c>
      <c r="F235" s="146" t="s">
        <v>178</v>
      </c>
      <c r="G235" s="146" t="s">
        <v>860</v>
      </c>
      <c r="H235" s="147">
        <v>2779</v>
      </c>
      <c r="I235" s="148">
        <v>2</v>
      </c>
      <c r="J235" s="154">
        <f>อุดรธานี!F59</f>
        <v>335390.52</v>
      </c>
      <c r="K235" s="154">
        <f>อุดรธานี!AO59</f>
        <v>597271.43999999994</v>
      </c>
      <c r="L235" s="154">
        <f>อุดรธานี!AP59</f>
        <v>1407802.8199999998</v>
      </c>
      <c r="M235" s="154">
        <f>อุดรธานี!AQ59</f>
        <v>1089375.22</v>
      </c>
      <c r="N235" s="146"/>
      <c r="O235" s="146"/>
      <c r="P235" s="146"/>
      <c r="Q235" s="150">
        <f t="shared" si="8"/>
        <v>318427.59999999986</v>
      </c>
      <c r="R235" s="150">
        <f t="shared" si="9"/>
        <v>506.58611730838425</v>
      </c>
    </row>
    <row r="236" spans="1:18" s="112" customFormat="1" x14ac:dyDescent="0.55000000000000004">
      <c r="A236" s="106">
        <v>3</v>
      </c>
      <c r="B236" s="107" t="s">
        <v>62</v>
      </c>
      <c r="C236" s="107"/>
      <c r="D236" s="107"/>
      <c r="E236" s="107" t="s">
        <v>75</v>
      </c>
      <c r="F236" s="107"/>
      <c r="G236" s="107" t="s">
        <v>308</v>
      </c>
      <c r="H236" s="113">
        <f>SUM(H224:H235)</f>
        <v>42490</v>
      </c>
      <c r="I236" s="106"/>
      <c r="J236" s="109">
        <f>SUM(J224:J235)</f>
        <v>4199982.38</v>
      </c>
      <c r="K236" s="109">
        <f>SUM(K224:K235)</f>
        <v>4769323.9000000004</v>
      </c>
      <c r="L236" s="109">
        <f>SUM(L224:L235)</f>
        <v>21116759.560000002</v>
      </c>
      <c r="M236" s="109">
        <f>SUM(M224:M235)</f>
        <v>18234968.289999999</v>
      </c>
      <c r="N236" s="107">
        <v>11</v>
      </c>
      <c r="O236" s="107">
        <v>11</v>
      </c>
      <c r="P236" s="107">
        <f>N236-O236</f>
        <v>0</v>
      </c>
      <c r="Q236" s="159">
        <f t="shared" si="8"/>
        <v>2881791.2700000033</v>
      </c>
      <c r="R236" s="111">
        <f>L236/H236</f>
        <v>496.98186773358441</v>
      </c>
    </row>
    <row r="237" spans="1:18" x14ac:dyDescent="0.55000000000000004">
      <c r="A237" s="100">
        <v>1</v>
      </c>
      <c r="B237" s="101" t="s">
        <v>62</v>
      </c>
      <c r="C237" s="101" t="s">
        <v>31</v>
      </c>
      <c r="D237" s="101" t="s">
        <v>97</v>
      </c>
      <c r="E237" s="101" t="s">
        <v>32</v>
      </c>
      <c r="F237" s="101" t="s">
        <v>175</v>
      </c>
      <c r="G237" s="101" t="s">
        <v>309</v>
      </c>
      <c r="H237" s="102"/>
      <c r="I237" s="100"/>
      <c r="J237" s="103"/>
      <c r="K237" s="104"/>
      <c r="L237" s="105"/>
      <c r="M237" s="105"/>
      <c r="N237" s="101"/>
      <c r="O237" s="101"/>
      <c r="P237" s="101"/>
    </row>
    <row r="238" spans="1:18" s="120" customFormat="1" x14ac:dyDescent="0.55000000000000004">
      <c r="A238" s="114">
        <v>2</v>
      </c>
      <c r="B238" s="115" t="s">
        <v>62</v>
      </c>
      <c r="C238" s="115" t="s">
        <v>31</v>
      </c>
      <c r="D238" s="115" t="s">
        <v>97</v>
      </c>
      <c r="E238" s="115" t="s">
        <v>32</v>
      </c>
      <c r="F238" s="115" t="s">
        <v>178</v>
      </c>
      <c r="G238" s="115" t="s">
        <v>861</v>
      </c>
      <c r="H238" s="116">
        <v>4680</v>
      </c>
      <c r="I238" s="114">
        <v>4</v>
      </c>
      <c r="J238" s="105">
        <f>อุดรธานี!F60</f>
        <v>1793726.05</v>
      </c>
      <c r="K238" s="105">
        <f>อุดรธานี!AO60</f>
        <v>1773244.77</v>
      </c>
      <c r="L238" s="105">
        <f>อุดรธานี!AP60</f>
        <v>2178877.7999999998</v>
      </c>
      <c r="M238" s="105">
        <f>อุดรธานี!AQ60</f>
        <v>1561859.25</v>
      </c>
      <c r="N238" s="160"/>
      <c r="O238" s="160"/>
      <c r="P238" s="160"/>
      <c r="Q238" s="118">
        <f t="shared" si="8"/>
        <v>617018.54999999981</v>
      </c>
      <c r="R238" s="119">
        <f t="shared" si="9"/>
        <v>465.57217948717943</v>
      </c>
    </row>
    <row r="239" spans="1:18" x14ac:dyDescent="0.55000000000000004">
      <c r="A239" s="100">
        <v>3</v>
      </c>
      <c r="B239" s="101" t="s">
        <v>62</v>
      </c>
      <c r="C239" s="101" t="s">
        <v>31</v>
      </c>
      <c r="D239" s="101" t="s">
        <v>97</v>
      </c>
      <c r="E239" s="101" t="s">
        <v>32</v>
      </c>
      <c r="F239" s="101" t="s">
        <v>178</v>
      </c>
      <c r="G239" s="101" t="s">
        <v>862</v>
      </c>
      <c r="H239" s="102">
        <v>8548</v>
      </c>
      <c r="I239" s="100">
        <v>5</v>
      </c>
      <c r="J239" s="154">
        <f>อุดรธานี!F61</f>
        <v>3560891.81</v>
      </c>
      <c r="K239" s="154">
        <f>อุดรธานี!AO61</f>
        <v>3551910.3600000003</v>
      </c>
      <c r="L239" s="154">
        <f>อุดรธานี!AP61</f>
        <v>4922813.5199999996</v>
      </c>
      <c r="M239" s="154">
        <f>อุดรธานี!AQ61</f>
        <v>4760211.7300000004</v>
      </c>
      <c r="N239" s="101"/>
      <c r="O239" s="101"/>
      <c r="P239" s="101"/>
      <c r="Q239" s="93">
        <f t="shared" si="8"/>
        <v>162601.78999999911</v>
      </c>
      <c r="R239" s="94">
        <f t="shared" si="9"/>
        <v>575.90237716424895</v>
      </c>
    </row>
    <row r="240" spans="1:18" x14ac:dyDescent="0.55000000000000004">
      <c r="A240" s="114">
        <v>4</v>
      </c>
      <c r="B240" s="101" t="s">
        <v>62</v>
      </c>
      <c r="C240" s="101" t="s">
        <v>31</v>
      </c>
      <c r="D240" s="101" t="s">
        <v>97</v>
      </c>
      <c r="E240" s="101" t="s">
        <v>32</v>
      </c>
      <c r="F240" s="101" t="s">
        <v>178</v>
      </c>
      <c r="G240" s="101" t="s">
        <v>863</v>
      </c>
      <c r="H240" s="102">
        <v>4511</v>
      </c>
      <c r="I240" s="100">
        <v>4</v>
      </c>
      <c r="J240" s="154">
        <f>อุดรธานี!F62</f>
        <v>340695.62</v>
      </c>
      <c r="K240" s="154">
        <f>อุดรธานี!AO62</f>
        <v>605747.82000000007</v>
      </c>
      <c r="L240" s="154">
        <f>อุดรธานี!AP62</f>
        <v>1940437.0499999998</v>
      </c>
      <c r="M240" s="154">
        <f>อุดรธานี!AQ62</f>
        <v>1633676.6099999999</v>
      </c>
      <c r="N240" s="101"/>
      <c r="O240" s="101"/>
      <c r="P240" s="101"/>
      <c r="Q240" s="93">
        <f t="shared" si="8"/>
        <v>306760.43999999994</v>
      </c>
      <c r="R240" s="94">
        <f t="shared" si="9"/>
        <v>430.15673908224335</v>
      </c>
    </row>
    <row r="241" spans="1:18" x14ac:dyDescent="0.55000000000000004">
      <c r="A241" s="100">
        <v>5</v>
      </c>
      <c r="B241" s="101" t="s">
        <v>62</v>
      </c>
      <c r="C241" s="101" t="s">
        <v>31</v>
      </c>
      <c r="D241" s="101" t="s">
        <v>97</v>
      </c>
      <c r="E241" s="101" t="s">
        <v>32</v>
      </c>
      <c r="F241" s="101" t="s">
        <v>178</v>
      </c>
      <c r="G241" s="101" t="s">
        <v>864</v>
      </c>
      <c r="H241" s="102">
        <v>3134</v>
      </c>
      <c r="I241" s="100">
        <v>3</v>
      </c>
      <c r="J241" s="154">
        <f>อุดรธานี!F63</f>
        <v>699607.56</v>
      </c>
      <c r="K241" s="154">
        <f>อุดรธานี!AO63</f>
        <v>724851.1100000001</v>
      </c>
      <c r="L241" s="154">
        <f>อุดรธานี!AP63</f>
        <v>1512293.82</v>
      </c>
      <c r="M241" s="154">
        <f>อุดรธานี!AQ63</f>
        <v>1185629.9099999999</v>
      </c>
      <c r="N241" s="101"/>
      <c r="O241" s="101"/>
      <c r="P241" s="101"/>
      <c r="Q241" s="93">
        <f t="shared" si="8"/>
        <v>326663.91000000015</v>
      </c>
      <c r="R241" s="94">
        <f t="shared" si="9"/>
        <v>482.54429483088705</v>
      </c>
    </row>
    <row r="242" spans="1:18" x14ac:dyDescent="0.55000000000000004">
      <c r="A242" s="114">
        <v>6</v>
      </c>
      <c r="B242" s="101" t="s">
        <v>62</v>
      </c>
      <c r="C242" s="101" t="s">
        <v>31</v>
      </c>
      <c r="D242" s="101" t="s">
        <v>97</v>
      </c>
      <c r="E242" s="101" t="s">
        <v>32</v>
      </c>
      <c r="F242" s="101" t="s">
        <v>178</v>
      </c>
      <c r="G242" s="101" t="s">
        <v>865</v>
      </c>
      <c r="H242" s="102">
        <v>7157</v>
      </c>
      <c r="I242" s="100">
        <v>5</v>
      </c>
      <c r="J242" s="154">
        <f>อุดรธานี!F64</f>
        <v>1073595.79</v>
      </c>
      <c r="K242" s="154">
        <f>อุดรธานี!AO64</f>
        <v>1082765</v>
      </c>
      <c r="L242" s="154">
        <f>อุดรธานี!AP64</f>
        <v>2271114.16</v>
      </c>
      <c r="M242" s="154">
        <f>อุดรธานี!AQ64</f>
        <v>1520819.8399999999</v>
      </c>
      <c r="N242" s="101"/>
      <c r="O242" s="101"/>
      <c r="P242" s="101"/>
      <c r="Q242" s="93">
        <f t="shared" si="8"/>
        <v>750294.3200000003</v>
      </c>
      <c r="R242" s="94">
        <f t="shared" si="9"/>
        <v>317.32767360625962</v>
      </c>
    </row>
    <row r="243" spans="1:18" x14ac:dyDescent="0.55000000000000004">
      <c r="A243" s="100">
        <v>7</v>
      </c>
      <c r="B243" s="101" t="s">
        <v>62</v>
      </c>
      <c r="C243" s="101" t="s">
        <v>31</v>
      </c>
      <c r="D243" s="101" t="s">
        <v>97</v>
      </c>
      <c r="E243" s="101" t="s">
        <v>32</v>
      </c>
      <c r="F243" s="101" t="s">
        <v>178</v>
      </c>
      <c r="G243" s="101" t="s">
        <v>866</v>
      </c>
      <c r="H243" s="102">
        <v>5769</v>
      </c>
      <c r="I243" s="100">
        <v>4</v>
      </c>
      <c r="J243" s="154">
        <f>อุดรธานี!F65</f>
        <v>964797.94</v>
      </c>
      <c r="K243" s="154">
        <f>อุดรธานี!AO65</f>
        <v>1309350.5900000001</v>
      </c>
      <c r="L243" s="154">
        <f>อุดรธานี!AP65</f>
        <v>3147714.01</v>
      </c>
      <c r="M243" s="154">
        <f>อุดรธานี!AQ65</f>
        <v>2459322.6100000003</v>
      </c>
      <c r="N243" s="101"/>
      <c r="O243" s="101"/>
      <c r="P243" s="101"/>
      <c r="Q243" s="93">
        <f t="shared" si="8"/>
        <v>688391.39999999944</v>
      </c>
      <c r="R243" s="94">
        <f t="shared" si="9"/>
        <v>545.62558675680361</v>
      </c>
    </row>
    <row r="244" spans="1:18" x14ac:dyDescent="0.55000000000000004">
      <c r="A244" s="114">
        <v>8</v>
      </c>
      <c r="B244" s="101" t="s">
        <v>62</v>
      </c>
      <c r="C244" s="101" t="s">
        <v>31</v>
      </c>
      <c r="D244" s="101" t="s">
        <v>97</v>
      </c>
      <c r="E244" s="101" t="s">
        <v>32</v>
      </c>
      <c r="F244" s="101" t="s">
        <v>178</v>
      </c>
      <c r="G244" s="101" t="s">
        <v>868</v>
      </c>
      <c r="H244" s="102">
        <v>3401</v>
      </c>
      <c r="I244" s="100">
        <v>3</v>
      </c>
      <c r="J244" s="154">
        <f>อุดรธานี!F67</f>
        <v>1016795.67</v>
      </c>
      <c r="K244" s="154">
        <f>อุดรธานี!AO67</f>
        <v>987101.41</v>
      </c>
      <c r="L244" s="154">
        <f>อุดรธานี!AP67</f>
        <v>1528478.0499999998</v>
      </c>
      <c r="M244" s="154">
        <f>อุดรธานี!AQ67</f>
        <v>1531935.96</v>
      </c>
      <c r="N244" s="101"/>
      <c r="O244" s="101"/>
      <c r="P244" s="101"/>
      <c r="Q244" s="93">
        <f t="shared" si="8"/>
        <v>-3457.910000000149</v>
      </c>
      <c r="R244" s="94">
        <f t="shared" si="9"/>
        <v>449.42018523963537</v>
      </c>
    </row>
    <row r="245" spans="1:18" x14ac:dyDescent="0.55000000000000004">
      <c r="A245" s="100">
        <v>9</v>
      </c>
      <c r="B245" s="101" t="s">
        <v>62</v>
      </c>
      <c r="C245" s="101" t="s">
        <v>31</v>
      </c>
      <c r="D245" s="101" t="s">
        <v>97</v>
      </c>
      <c r="E245" s="101" t="s">
        <v>32</v>
      </c>
      <c r="F245" s="101" t="s">
        <v>178</v>
      </c>
      <c r="G245" s="101" t="s">
        <v>869</v>
      </c>
      <c r="H245" s="102">
        <v>4701</v>
      </c>
      <c r="I245" s="100">
        <v>4</v>
      </c>
      <c r="J245" s="154">
        <f>อุดรธานี!F68</f>
        <v>1046055.84</v>
      </c>
      <c r="K245" s="154">
        <f>อุดรธานี!AO68</f>
        <v>1115039.1499999999</v>
      </c>
      <c r="L245" s="154">
        <f>อุดรธานี!AP68</f>
        <v>1572981.01</v>
      </c>
      <c r="M245" s="154">
        <f>อุดรธานี!AQ68</f>
        <v>1442008.33</v>
      </c>
      <c r="N245" s="101"/>
      <c r="O245" s="101"/>
      <c r="P245" s="101"/>
      <c r="Q245" s="93">
        <f t="shared" si="8"/>
        <v>130972.67999999993</v>
      </c>
      <c r="R245" s="94">
        <f t="shared" si="9"/>
        <v>334.6056179536269</v>
      </c>
    </row>
    <row r="246" spans="1:18" x14ac:dyDescent="0.55000000000000004">
      <c r="A246" s="114">
        <v>10</v>
      </c>
      <c r="B246" s="101" t="s">
        <v>62</v>
      </c>
      <c r="C246" s="101" t="s">
        <v>31</v>
      </c>
      <c r="D246" s="101" t="s">
        <v>97</v>
      </c>
      <c r="E246" s="101" t="s">
        <v>32</v>
      </c>
      <c r="F246" s="101" t="s">
        <v>178</v>
      </c>
      <c r="G246" s="101" t="s">
        <v>870</v>
      </c>
      <c r="H246" s="102">
        <v>2949</v>
      </c>
      <c r="I246" s="100">
        <v>2</v>
      </c>
      <c r="J246" s="154">
        <f>อุดรธานี!F69</f>
        <v>290518.75</v>
      </c>
      <c r="K246" s="154">
        <f>อุดรธานี!AO69</f>
        <v>261650.94000000003</v>
      </c>
      <c r="L246" s="154">
        <f>อุดรธานี!AP69</f>
        <v>1638850.3399999999</v>
      </c>
      <c r="M246" s="154">
        <f>อุดรธานี!AQ69</f>
        <v>1435767.0099999998</v>
      </c>
      <c r="N246" s="101"/>
      <c r="O246" s="101"/>
      <c r="P246" s="101"/>
      <c r="Q246" s="93">
        <f t="shared" si="8"/>
        <v>203083.33000000007</v>
      </c>
      <c r="R246" s="94">
        <f t="shared" si="9"/>
        <v>555.73087148185823</v>
      </c>
    </row>
    <row r="247" spans="1:18" x14ac:dyDescent="0.55000000000000004">
      <c r="A247" s="100">
        <v>11</v>
      </c>
      <c r="B247" s="101" t="s">
        <v>62</v>
      </c>
      <c r="C247" s="101" t="s">
        <v>31</v>
      </c>
      <c r="D247" s="101" t="s">
        <v>97</v>
      </c>
      <c r="E247" s="101" t="s">
        <v>32</v>
      </c>
      <c r="F247" s="101" t="s">
        <v>178</v>
      </c>
      <c r="G247" s="101" t="s">
        <v>871</v>
      </c>
      <c r="H247" s="102">
        <v>4403</v>
      </c>
      <c r="I247" s="100">
        <v>3</v>
      </c>
      <c r="J247" s="154">
        <f>อุดรธานี!F70</f>
        <v>434488.04</v>
      </c>
      <c r="K247" s="154">
        <f>อุดรธานี!AO70</f>
        <v>500674.33999999997</v>
      </c>
      <c r="L247" s="154">
        <f>อุดรธานี!AP70</f>
        <v>2247427.7200000002</v>
      </c>
      <c r="M247" s="154">
        <f>อุดรธานี!AQ70</f>
        <v>1975943.05</v>
      </c>
      <c r="N247" s="101"/>
      <c r="O247" s="101"/>
      <c r="P247" s="101"/>
      <c r="Q247" s="93">
        <f t="shared" si="8"/>
        <v>271484.67000000016</v>
      </c>
      <c r="R247" s="94">
        <f t="shared" si="9"/>
        <v>510.43100613218263</v>
      </c>
    </row>
    <row r="248" spans="1:18" x14ac:dyDescent="0.55000000000000004">
      <c r="A248" s="114">
        <v>12</v>
      </c>
      <c r="B248" s="101" t="s">
        <v>62</v>
      </c>
      <c r="C248" s="101" t="s">
        <v>31</v>
      </c>
      <c r="D248" s="101" t="s">
        <v>97</v>
      </c>
      <c r="E248" s="101" t="s">
        <v>32</v>
      </c>
      <c r="F248" s="101" t="s">
        <v>178</v>
      </c>
      <c r="G248" s="101" t="s">
        <v>872</v>
      </c>
      <c r="H248" s="102">
        <v>2617</v>
      </c>
      <c r="I248" s="100">
        <v>2</v>
      </c>
      <c r="J248" s="154">
        <f>อุดรธานี!F71</f>
        <v>520098.51</v>
      </c>
      <c r="K248" s="154">
        <f>อุดรธานี!AO71</f>
        <v>533987.12000000011</v>
      </c>
      <c r="L248" s="154">
        <f>อุดรธานี!AP71</f>
        <v>1843114.85</v>
      </c>
      <c r="M248" s="154">
        <f>อุดรธานี!AQ71</f>
        <v>1410560.46</v>
      </c>
      <c r="N248" s="101"/>
      <c r="O248" s="101"/>
      <c r="P248" s="101"/>
      <c r="Q248" s="93">
        <f t="shared" si="8"/>
        <v>432554.39000000013</v>
      </c>
      <c r="R248" s="94">
        <f t="shared" si="9"/>
        <v>704.28538402751246</v>
      </c>
    </row>
    <row r="249" spans="1:18" x14ac:dyDescent="0.55000000000000004">
      <c r="A249" s="100">
        <v>13</v>
      </c>
      <c r="B249" s="101" t="s">
        <v>62</v>
      </c>
      <c r="C249" s="101" t="s">
        <v>31</v>
      </c>
      <c r="D249" s="101" t="s">
        <v>97</v>
      </c>
      <c r="E249" s="101" t="s">
        <v>32</v>
      </c>
      <c r="F249" s="101" t="s">
        <v>178</v>
      </c>
      <c r="G249" s="101" t="s">
        <v>873</v>
      </c>
      <c r="H249" s="102">
        <v>4428</v>
      </c>
      <c r="I249" s="100">
        <v>3</v>
      </c>
      <c r="J249" s="154">
        <f>อุดรธานี!F72</f>
        <v>693968.51</v>
      </c>
      <c r="K249" s="154">
        <f>อุดรธานี!AO72</f>
        <v>709111.2</v>
      </c>
      <c r="L249" s="154">
        <f>อุดรธานี!AP72</f>
        <v>1419394.13</v>
      </c>
      <c r="M249" s="154">
        <f>อุดรธานี!AQ72</f>
        <v>1020785.1799999999</v>
      </c>
      <c r="N249" s="101"/>
      <c r="O249" s="101"/>
      <c r="P249" s="101"/>
      <c r="Q249" s="93">
        <f t="shared" si="8"/>
        <v>398608.94999999995</v>
      </c>
      <c r="R249" s="94">
        <f t="shared" si="9"/>
        <v>320.54971318879853</v>
      </c>
    </row>
    <row r="250" spans="1:18" x14ac:dyDescent="0.55000000000000004">
      <c r="A250" s="114">
        <v>14</v>
      </c>
      <c r="B250" s="101" t="s">
        <v>62</v>
      </c>
      <c r="C250" s="101" t="s">
        <v>31</v>
      </c>
      <c r="D250" s="101" t="s">
        <v>97</v>
      </c>
      <c r="E250" s="101" t="s">
        <v>32</v>
      </c>
      <c r="F250" s="101" t="s">
        <v>178</v>
      </c>
      <c r="G250" s="101" t="s">
        <v>874</v>
      </c>
      <c r="H250" s="102">
        <v>2607</v>
      </c>
      <c r="I250" s="100">
        <v>2</v>
      </c>
      <c r="J250" s="154">
        <f>อุดรธานี!F73</f>
        <v>517768.86</v>
      </c>
      <c r="K250" s="154">
        <f>อุดรธานี!AO73</f>
        <v>494684.07</v>
      </c>
      <c r="L250" s="154">
        <f>อุดรธานี!AP73</f>
        <v>1886878.3299999998</v>
      </c>
      <c r="M250" s="154">
        <f>อุดรธานี!AQ73</f>
        <v>1454609.05</v>
      </c>
      <c r="N250" s="101"/>
      <c r="O250" s="101"/>
      <c r="P250" s="101"/>
      <c r="Q250" s="93">
        <f t="shared" si="8"/>
        <v>432269.2799999998</v>
      </c>
      <c r="R250" s="94">
        <f t="shared" si="9"/>
        <v>723.77381281166083</v>
      </c>
    </row>
    <row r="251" spans="1:18" x14ac:dyDescent="0.55000000000000004">
      <c r="A251" s="100">
        <v>15</v>
      </c>
      <c r="B251" s="101" t="s">
        <v>62</v>
      </c>
      <c r="C251" s="101" t="s">
        <v>31</v>
      </c>
      <c r="D251" s="101" t="s">
        <v>97</v>
      </c>
      <c r="E251" s="101" t="s">
        <v>32</v>
      </c>
      <c r="F251" s="101" t="s">
        <v>178</v>
      </c>
      <c r="G251" s="101" t="s">
        <v>875</v>
      </c>
      <c r="H251" s="102">
        <v>5116</v>
      </c>
      <c r="I251" s="100">
        <v>4</v>
      </c>
      <c r="J251" s="154">
        <f>อุดรธานี!F74</f>
        <v>457310.76</v>
      </c>
      <c r="K251" s="154">
        <f>อุดรธานี!AO74</f>
        <v>465698.81999999995</v>
      </c>
      <c r="L251" s="154">
        <f>อุดรธานี!AP74</f>
        <v>2040061.09</v>
      </c>
      <c r="M251" s="154">
        <f>อุดรธานี!AQ74</f>
        <v>1644574.93</v>
      </c>
      <c r="N251" s="101"/>
      <c r="O251" s="101"/>
      <c r="P251" s="101"/>
      <c r="Q251" s="93">
        <f t="shared" si="8"/>
        <v>395486.16000000015</v>
      </c>
      <c r="R251" s="94">
        <f t="shared" si="9"/>
        <v>398.76096364347148</v>
      </c>
    </row>
    <row r="252" spans="1:18" s="161" customFormat="1" x14ac:dyDescent="0.55000000000000004">
      <c r="A252" s="114">
        <v>16</v>
      </c>
      <c r="B252" s="115" t="s">
        <v>62</v>
      </c>
      <c r="C252" s="115" t="s">
        <v>31</v>
      </c>
      <c r="D252" s="115" t="s">
        <v>97</v>
      </c>
      <c r="E252" s="115" t="s">
        <v>32</v>
      </c>
      <c r="F252" s="115" t="s">
        <v>178</v>
      </c>
      <c r="G252" s="115" t="s">
        <v>876</v>
      </c>
      <c r="H252" s="116">
        <v>5558</v>
      </c>
      <c r="I252" s="114">
        <v>4</v>
      </c>
      <c r="J252" s="154">
        <f>อุดรธานี!F75</f>
        <v>1248675.5</v>
      </c>
      <c r="K252" s="154">
        <f>อุดรธานี!AO75</f>
        <v>1448070.25</v>
      </c>
      <c r="L252" s="154">
        <f>อุดรธานี!AP75</f>
        <v>3002974.51</v>
      </c>
      <c r="M252" s="154">
        <f>อุดรธานี!AQ75</f>
        <v>1852041.4000000001</v>
      </c>
      <c r="N252" s="115"/>
      <c r="O252" s="115"/>
      <c r="P252" s="115"/>
      <c r="Q252" s="93">
        <f t="shared" si="8"/>
        <v>1150933.1099999996</v>
      </c>
      <c r="R252" s="94">
        <f t="shared" si="9"/>
        <v>540.29768082043893</v>
      </c>
    </row>
    <row r="253" spans="1:18" x14ac:dyDescent="0.55000000000000004">
      <c r="A253" s="100">
        <v>17</v>
      </c>
      <c r="B253" s="101" t="s">
        <v>62</v>
      </c>
      <c r="C253" s="101" t="s">
        <v>31</v>
      </c>
      <c r="D253" s="101" t="s">
        <v>97</v>
      </c>
      <c r="E253" s="101" t="s">
        <v>32</v>
      </c>
      <c r="F253" s="101" t="s">
        <v>178</v>
      </c>
      <c r="G253" s="101" t="s">
        <v>877</v>
      </c>
      <c r="H253" s="102">
        <v>2827</v>
      </c>
      <c r="I253" s="100">
        <v>2</v>
      </c>
      <c r="J253" s="154">
        <f>อุดรธานี!F76</f>
        <v>1396344.74</v>
      </c>
      <c r="K253" s="154">
        <f>อุดรธานี!AO76</f>
        <v>1374850.1700000002</v>
      </c>
      <c r="L253" s="154">
        <f>อุดรธานี!AP76</f>
        <v>2045703.3599999999</v>
      </c>
      <c r="M253" s="154">
        <f>อุดรธานี!AQ76</f>
        <v>2179324.36</v>
      </c>
      <c r="N253" s="101"/>
      <c r="O253" s="101"/>
      <c r="P253" s="101"/>
      <c r="Q253" s="93">
        <f t="shared" si="8"/>
        <v>-133621</v>
      </c>
      <c r="R253" s="94">
        <f t="shared" si="9"/>
        <v>723.63047753802618</v>
      </c>
    </row>
    <row r="254" spans="1:18" s="112" customFormat="1" x14ac:dyDescent="0.55000000000000004">
      <c r="A254" s="106">
        <v>4</v>
      </c>
      <c r="B254" s="107" t="s">
        <v>62</v>
      </c>
      <c r="C254" s="107"/>
      <c r="D254" s="107"/>
      <c r="E254" s="107" t="s">
        <v>75</v>
      </c>
      <c r="F254" s="107"/>
      <c r="G254" s="107" t="s">
        <v>310</v>
      </c>
      <c r="H254" s="113">
        <f>SUM(H237:H252)</f>
        <v>69579</v>
      </c>
      <c r="I254" s="106"/>
      <c r="J254" s="109">
        <f>SUM(J237:J252)</f>
        <v>14658995.209999999</v>
      </c>
      <c r="K254" s="109">
        <f>SUM(K237:K252)</f>
        <v>15563886.950000003</v>
      </c>
      <c r="L254" s="109">
        <f>SUM(L237:L252)</f>
        <v>33153410.390000001</v>
      </c>
      <c r="M254" s="109">
        <f>SUM(M237:M252)</f>
        <v>26889745.32</v>
      </c>
      <c r="N254" s="107">
        <v>16</v>
      </c>
      <c r="O254" s="107">
        <v>16</v>
      </c>
      <c r="P254" s="107">
        <f>N254-O254</f>
        <v>0</v>
      </c>
      <c r="Q254" s="110">
        <f t="shared" si="8"/>
        <v>6263665.0700000003</v>
      </c>
      <c r="R254" s="111">
        <f>L254/H254</f>
        <v>476.48587059313877</v>
      </c>
    </row>
    <row r="255" spans="1:18" x14ac:dyDescent="0.55000000000000004">
      <c r="A255" s="100">
        <v>1</v>
      </c>
      <c r="B255" s="101" t="s">
        <v>62</v>
      </c>
      <c r="C255" s="101" t="s">
        <v>33</v>
      </c>
      <c r="D255" s="101" t="s">
        <v>111</v>
      </c>
      <c r="E255" s="101" t="s">
        <v>34</v>
      </c>
      <c r="F255" s="101" t="s">
        <v>208</v>
      </c>
      <c r="G255" s="101" t="s">
        <v>311</v>
      </c>
      <c r="H255" s="102"/>
      <c r="I255" s="100"/>
      <c r="J255" s="103"/>
      <c r="K255" s="104"/>
      <c r="L255" s="105"/>
      <c r="M255" s="105"/>
      <c r="N255" s="101"/>
      <c r="O255" s="101"/>
      <c r="P255" s="101"/>
    </row>
    <row r="256" spans="1:18" x14ac:dyDescent="0.55000000000000004">
      <c r="A256" s="100">
        <v>2</v>
      </c>
      <c r="B256" s="101" t="s">
        <v>62</v>
      </c>
      <c r="C256" s="101" t="s">
        <v>33</v>
      </c>
      <c r="D256" s="101" t="s">
        <v>111</v>
      </c>
      <c r="E256" s="101" t="s">
        <v>34</v>
      </c>
      <c r="F256" s="101" t="s">
        <v>178</v>
      </c>
      <c r="G256" s="101" t="s">
        <v>878</v>
      </c>
      <c r="H256" s="102">
        <v>3712</v>
      </c>
      <c r="I256" s="100">
        <v>3</v>
      </c>
      <c r="J256" s="103">
        <f>อุดรธานี!F77</f>
        <v>477326.8</v>
      </c>
      <c r="K256" s="104">
        <f>อุดรธานี!AO77</f>
        <v>391135.11</v>
      </c>
      <c r="L256" s="105">
        <f>อุดรธานี!AP77</f>
        <v>1715941.76</v>
      </c>
      <c r="M256" s="105">
        <f>อุดรธานี!AQ77</f>
        <v>1732811.03</v>
      </c>
      <c r="N256" s="101"/>
      <c r="O256" s="101"/>
      <c r="P256" s="101"/>
      <c r="Q256" s="93">
        <f t="shared" si="8"/>
        <v>-16869.270000000019</v>
      </c>
      <c r="R256" s="94">
        <f t="shared" si="9"/>
        <v>462.26879310344827</v>
      </c>
    </row>
    <row r="257" spans="1:18" x14ac:dyDescent="0.55000000000000004">
      <c r="A257" s="100">
        <v>3</v>
      </c>
      <c r="B257" s="101" t="s">
        <v>62</v>
      </c>
      <c r="C257" s="101" t="s">
        <v>33</v>
      </c>
      <c r="D257" s="101" t="s">
        <v>111</v>
      </c>
      <c r="E257" s="101" t="s">
        <v>34</v>
      </c>
      <c r="F257" s="101" t="s">
        <v>178</v>
      </c>
      <c r="G257" s="101" t="s">
        <v>879</v>
      </c>
      <c r="H257" s="102">
        <v>4941</v>
      </c>
      <c r="I257" s="100">
        <v>4</v>
      </c>
      <c r="J257" s="103">
        <f>อุดรธานี!F78</f>
        <v>749416.95</v>
      </c>
      <c r="K257" s="104">
        <f>อุดรธานี!AO78</f>
        <v>535003.05999999994</v>
      </c>
      <c r="L257" s="105">
        <f>อุดรธานี!AP78</f>
        <v>2660828.1399999997</v>
      </c>
      <c r="M257" s="105">
        <f>อุดรธานี!AQ78</f>
        <v>2837691.26</v>
      </c>
      <c r="N257" s="101"/>
      <c r="O257" s="101"/>
      <c r="P257" s="101"/>
      <c r="Q257" s="93">
        <f t="shared" si="8"/>
        <v>-176863.12000000011</v>
      </c>
      <c r="R257" s="94">
        <f t="shared" si="9"/>
        <v>538.52016595830798</v>
      </c>
    </row>
    <row r="258" spans="1:18" x14ac:dyDescent="0.55000000000000004">
      <c r="A258" s="100">
        <v>4</v>
      </c>
      <c r="B258" s="101" t="s">
        <v>62</v>
      </c>
      <c r="C258" s="101" t="s">
        <v>33</v>
      </c>
      <c r="D258" s="101" t="s">
        <v>111</v>
      </c>
      <c r="E258" s="101" t="s">
        <v>34</v>
      </c>
      <c r="F258" s="101" t="s">
        <v>178</v>
      </c>
      <c r="G258" s="101" t="s">
        <v>880</v>
      </c>
      <c r="H258" s="102">
        <v>3161</v>
      </c>
      <c r="I258" s="100">
        <v>3</v>
      </c>
      <c r="J258" s="103">
        <f>อุดรธานี!F79</f>
        <v>725871.74</v>
      </c>
      <c r="K258" s="104">
        <f>อุดรธานี!AO79</f>
        <v>623783.53</v>
      </c>
      <c r="L258" s="105">
        <f>อุดรธานี!AP79</f>
        <v>2024660.18</v>
      </c>
      <c r="M258" s="105">
        <f>อุดรธานี!AQ79</f>
        <v>1716467.8</v>
      </c>
      <c r="N258" s="101"/>
      <c r="O258" s="101"/>
      <c r="P258" s="101"/>
      <c r="Q258" s="93">
        <f t="shared" si="8"/>
        <v>308192.37999999989</v>
      </c>
      <c r="R258" s="94">
        <f t="shared" si="9"/>
        <v>640.51255298956028</v>
      </c>
    </row>
    <row r="259" spans="1:18" x14ac:dyDescent="0.55000000000000004">
      <c r="A259" s="100">
        <v>5</v>
      </c>
      <c r="B259" s="101" t="s">
        <v>62</v>
      </c>
      <c r="C259" s="101" t="s">
        <v>33</v>
      </c>
      <c r="D259" s="101" t="s">
        <v>111</v>
      </c>
      <c r="E259" s="101" t="s">
        <v>34</v>
      </c>
      <c r="F259" s="101" t="s">
        <v>178</v>
      </c>
      <c r="G259" s="101" t="s">
        <v>881</v>
      </c>
      <c r="H259" s="102">
        <v>6087</v>
      </c>
      <c r="I259" s="100">
        <v>5</v>
      </c>
      <c r="J259" s="103">
        <f>อุดรธานี!F80</f>
        <v>1186835.6100000001</v>
      </c>
      <c r="K259" s="104">
        <f>อุดรธานี!AO80</f>
        <v>1257350.06</v>
      </c>
      <c r="L259" s="105">
        <f>อุดรธานี!AP80</f>
        <v>2202212.7599999998</v>
      </c>
      <c r="M259" s="105">
        <f>อุดรธานี!AQ80</f>
        <v>1344418.3800000001</v>
      </c>
      <c r="N259" s="101"/>
      <c r="O259" s="101"/>
      <c r="P259" s="101"/>
      <c r="Q259" s="93">
        <f t="shared" si="8"/>
        <v>857794.37999999966</v>
      </c>
      <c r="R259" s="94">
        <f t="shared" si="9"/>
        <v>361.78951207491372</v>
      </c>
    </row>
    <row r="260" spans="1:18" x14ac:dyDescent="0.55000000000000004">
      <c r="A260" s="100">
        <v>6</v>
      </c>
      <c r="B260" s="101" t="s">
        <v>62</v>
      </c>
      <c r="C260" s="101" t="s">
        <v>33</v>
      </c>
      <c r="D260" s="101" t="s">
        <v>111</v>
      </c>
      <c r="E260" s="101" t="s">
        <v>34</v>
      </c>
      <c r="F260" s="101" t="s">
        <v>178</v>
      </c>
      <c r="G260" s="101" t="s">
        <v>882</v>
      </c>
      <c r="H260" s="102">
        <v>3252</v>
      </c>
      <c r="I260" s="100">
        <v>3</v>
      </c>
      <c r="J260" s="103">
        <f>อุดรธานี!F81</f>
        <v>400607.82</v>
      </c>
      <c r="K260" s="104">
        <f>อุดรธานี!AO81</f>
        <v>359110.89</v>
      </c>
      <c r="L260" s="105">
        <f>อุดรธานี!AP81</f>
        <v>998682</v>
      </c>
      <c r="M260" s="162">
        <f>อุดรธานี!AQ81</f>
        <v>741638.83000000007</v>
      </c>
      <c r="N260" s="101"/>
      <c r="O260" s="101"/>
      <c r="P260" s="101"/>
      <c r="Q260" s="93">
        <f t="shared" si="8"/>
        <v>257043.16999999993</v>
      </c>
      <c r="R260" s="94">
        <f t="shared" si="9"/>
        <v>307.09778597785976</v>
      </c>
    </row>
    <row r="261" spans="1:18" x14ac:dyDescent="0.55000000000000004">
      <c r="A261" s="100">
        <v>7</v>
      </c>
      <c r="B261" s="101" t="s">
        <v>62</v>
      </c>
      <c r="C261" s="101" t="s">
        <v>33</v>
      </c>
      <c r="D261" s="101" t="s">
        <v>111</v>
      </c>
      <c r="E261" s="101" t="s">
        <v>34</v>
      </c>
      <c r="F261" s="101" t="s">
        <v>178</v>
      </c>
      <c r="G261" s="101" t="s">
        <v>883</v>
      </c>
      <c r="H261" s="102">
        <v>2430</v>
      </c>
      <c r="I261" s="100">
        <v>2</v>
      </c>
      <c r="J261" s="103">
        <f>อุดรธานี!F82</f>
        <v>558243.18999999994</v>
      </c>
      <c r="K261" s="104">
        <f>อุดรธานี!AO82</f>
        <v>759778.96</v>
      </c>
      <c r="L261" s="105">
        <f>อุดรธานี!AP82</f>
        <v>1700763.6900000002</v>
      </c>
      <c r="M261" s="105">
        <f>อุดรธานี!AQ82</f>
        <v>1577536.2799999998</v>
      </c>
      <c r="N261" s="101"/>
      <c r="O261" s="101"/>
      <c r="P261" s="101"/>
      <c r="Q261" s="93">
        <f t="shared" si="8"/>
        <v>123227.41000000038</v>
      </c>
      <c r="R261" s="94">
        <f t="shared" si="9"/>
        <v>699.90275308641981</v>
      </c>
    </row>
    <row r="262" spans="1:18" x14ac:dyDescent="0.55000000000000004">
      <c r="A262" s="100">
        <v>8</v>
      </c>
      <c r="B262" s="101" t="s">
        <v>62</v>
      </c>
      <c r="C262" s="101" t="s">
        <v>33</v>
      </c>
      <c r="D262" s="101" t="s">
        <v>111</v>
      </c>
      <c r="E262" s="101" t="s">
        <v>34</v>
      </c>
      <c r="F262" s="101" t="s">
        <v>178</v>
      </c>
      <c r="G262" s="101" t="s">
        <v>884</v>
      </c>
      <c r="H262" s="102">
        <v>2703</v>
      </c>
      <c r="I262" s="100">
        <v>2</v>
      </c>
      <c r="J262" s="103">
        <f>อุดรธานี!F83</f>
        <v>536747.24</v>
      </c>
      <c r="K262" s="104">
        <f>อุดรธานี!AO83</f>
        <v>287136.51</v>
      </c>
      <c r="L262" s="105">
        <f>อุดรธานี!AP83</f>
        <v>1636697.06</v>
      </c>
      <c r="M262" s="105">
        <f>อุดรธานี!AQ83</f>
        <v>1630954.22</v>
      </c>
      <c r="N262" s="101"/>
      <c r="O262" s="101"/>
      <c r="P262" s="101"/>
      <c r="Q262" s="93">
        <f t="shared" ref="Q262:Q325" si="10">L262-M262</f>
        <v>5742.8400000000838</v>
      </c>
      <c r="R262" s="94">
        <f t="shared" ref="R262:R325" si="11">L262/H262</f>
        <v>605.51130595634481</v>
      </c>
    </row>
    <row r="263" spans="1:18" x14ac:dyDescent="0.55000000000000004">
      <c r="A263" s="100">
        <v>9</v>
      </c>
      <c r="B263" s="101" t="s">
        <v>62</v>
      </c>
      <c r="C263" s="101" t="s">
        <v>33</v>
      </c>
      <c r="D263" s="101" t="s">
        <v>111</v>
      </c>
      <c r="E263" s="101" t="s">
        <v>34</v>
      </c>
      <c r="F263" s="101" t="s">
        <v>178</v>
      </c>
      <c r="G263" s="101" t="s">
        <v>885</v>
      </c>
      <c r="H263" s="102">
        <v>1657</v>
      </c>
      <c r="I263" s="100">
        <v>2</v>
      </c>
      <c r="J263" s="103">
        <f>อุดรธานี!F84</f>
        <v>259825.47</v>
      </c>
      <c r="K263" s="104">
        <f>อุดรธานี!AO84</f>
        <v>250391.53999999998</v>
      </c>
      <c r="L263" s="105">
        <f>อุดรธานี!AP84</f>
        <v>1383105.13</v>
      </c>
      <c r="M263" s="162">
        <f>อุดรธานี!AQ84</f>
        <v>926249.8</v>
      </c>
      <c r="N263" s="101"/>
      <c r="O263" s="101"/>
      <c r="P263" s="101"/>
      <c r="Q263" s="93">
        <f t="shared" si="10"/>
        <v>456855.32999999984</v>
      </c>
      <c r="R263" s="94">
        <f t="shared" si="11"/>
        <v>834.70436330718155</v>
      </c>
    </row>
    <row r="264" spans="1:18" x14ac:dyDescent="0.55000000000000004">
      <c r="A264" s="100">
        <v>10</v>
      </c>
      <c r="B264" s="101" t="s">
        <v>62</v>
      </c>
      <c r="C264" s="101" t="s">
        <v>33</v>
      </c>
      <c r="D264" s="101" t="s">
        <v>111</v>
      </c>
      <c r="E264" s="101" t="s">
        <v>34</v>
      </c>
      <c r="F264" s="101" t="s">
        <v>178</v>
      </c>
      <c r="G264" s="101" t="s">
        <v>886</v>
      </c>
      <c r="H264" s="102">
        <v>2487</v>
      </c>
      <c r="I264" s="100">
        <v>2</v>
      </c>
      <c r="J264" s="103">
        <f>อุดรธานี!F85</f>
        <v>462498.99</v>
      </c>
      <c r="K264" s="104">
        <f>อุดรธานี!AO85</f>
        <v>416387.66000000003</v>
      </c>
      <c r="L264" s="105">
        <f>อุดรธานี!AP85</f>
        <v>1157630.6400000001</v>
      </c>
      <c r="M264" s="105">
        <f>อุดรธานี!AQ85</f>
        <v>1001650.76</v>
      </c>
      <c r="N264" s="101"/>
      <c r="O264" s="101"/>
      <c r="P264" s="101"/>
      <c r="Q264" s="93">
        <f t="shared" si="10"/>
        <v>155979.88000000012</v>
      </c>
      <c r="R264" s="94">
        <f t="shared" si="11"/>
        <v>465.47271411338966</v>
      </c>
    </row>
    <row r="265" spans="1:18" s="112" customFormat="1" x14ac:dyDescent="0.55000000000000004">
      <c r="A265" s="106">
        <v>5</v>
      </c>
      <c r="B265" s="107" t="s">
        <v>62</v>
      </c>
      <c r="C265" s="107"/>
      <c r="D265" s="107"/>
      <c r="E265" s="107" t="s">
        <v>75</v>
      </c>
      <c r="F265" s="107"/>
      <c r="G265" s="107" t="s">
        <v>312</v>
      </c>
      <c r="H265" s="113">
        <f>SUM(H247:H263)</f>
        <v>125078</v>
      </c>
      <c r="I265" s="106"/>
      <c r="J265" s="109">
        <f>SUM(J255:J264)</f>
        <v>5357373.8099999996</v>
      </c>
      <c r="K265" s="109">
        <f>SUM(K255:K264)</f>
        <v>4880077.32</v>
      </c>
      <c r="L265" s="109">
        <f>SUM(L255:L264)</f>
        <v>15480521.359999999</v>
      </c>
      <c r="M265" s="109">
        <f>SUM(M255:M264)</f>
        <v>13509418.360000001</v>
      </c>
      <c r="N265" s="107">
        <v>9</v>
      </c>
      <c r="O265" s="107">
        <v>9</v>
      </c>
      <c r="P265" s="107">
        <f>N265-O265</f>
        <v>0</v>
      </c>
      <c r="Q265" s="110">
        <f t="shared" si="10"/>
        <v>1971102.9999999981</v>
      </c>
      <c r="R265" s="111">
        <f>L265/H265</f>
        <v>123.76694030924702</v>
      </c>
    </row>
    <row r="266" spans="1:18" x14ac:dyDescent="0.55000000000000004">
      <c r="A266" s="100">
        <v>1</v>
      </c>
      <c r="B266" s="101" t="s">
        <v>62</v>
      </c>
      <c r="C266" s="101" t="s">
        <v>313</v>
      </c>
      <c r="D266" s="101" t="s">
        <v>118</v>
      </c>
      <c r="E266" s="101" t="s">
        <v>44</v>
      </c>
      <c r="F266" s="101" t="s">
        <v>208</v>
      </c>
      <c r="G266" s="101" t="s">
        <v>314</v>
      </c>
      <c r="H266" s="102"/>
      <c r="I266" s="100"/>
      <c r="J266" s="103"/>
      <c r="K266" s="104"/>
      <c r="L266" s="105"/>
      <c r="M266" s="105"/>
      <c r="N266" s="101"/>
      <c r="O266" s="101"/>
      <c r="P266" s="101"/>
    </row>
    <row r="267" spans="1:18" x14ac:dyDescent="0.55000000000000004">
      <c r="A267" s="100">
        <v>2</v>
      </c>
      <c r="B267" s="101" t="s">
        <v>62</v>
      </c>
      <c r="C267" s="101" t="s">
        <v>313</v>
      </c>
      <c r="D267" s="101" t="s">
        <v>118</v>
      </c>
      <c r="E267" s="101" t="s">
        <v>44</v>
      </c>
      <c r="F267" s="101" t="s">
        <v>178</v>
      </c>
      <c r="G267" s="101" t="s">
        <v>887</v>
      </c>
      <c r="H267" s="102">
        <v>3840</v>
      </c>
      <c r="I267" s="100">
        <v>3</v>
      </c>
      <c r="J267" s="103">
        <f>อุดรธานี!F86</f>
        <v>933812.06</v>
      </c>
      <c r="K267" s="104">
        <f>อุดรธานี!AO86</f>
        <v>928047.63</v>
      </c>
      <c r="L267" s="105">
        <f>อุดรธานี!AP86</f>
        <v>537803.69999999995</v>
      </c>
      <c r="M267" s="105">
        <f>อุดรธานี!AQ86</f>
        <v>737105.4800000001</v>
      </c>
      <c r="N267" s="101"/>
      <c r="O267" s="101"/>
      <c r="P267" s="101"/>
      <c r="Q267" s="93">
        <f t="shared" si="10"/>
        <v>-199301.78000000014</v>
      </c>
      <c r="R267" s="94">
        <f t="shared" si="11"/>
        <v>140.05304687499998</v>
      </c>
    </row>
    <row r="268" spans="1:18" x14ac:dyDescent="0.55000000000000004">
      <c r="A268" s="100">
        <v>3</v>
      </c>
      <c r="B268" s="101" t="s">
        <v>62</v>
      </c>
      <c r="C268" s="101" t="s">
        <v>313</v>
      </c>
      <c r="D268" s="101" t="s">
        <v>118</v>
      </c>
      <c r="E268" s="101" t="s">
        <v>44</v>
      </c>
      <c r="F268" s="101" t="s">
        <v>178</v>
      </c>
      <c r="G268" s="101" t="s">
        <v>888</v>
      </c>
      <c r="H268" s="102">
        <v>7884</v>
      </c>
      <c r="I268" s="100">
        <v>5</v>
      </c>
      <c r="J268" s="103">
        <f>อุดรธานี!F87</f>
        <v>2623392.9</v>
      </c>
      <c r="K268" s="104">
        <f>อุดรธานี!AO87</f>
        <v>2422273.1399999997</v>
      </c>
      <c r="L268" s="105">
        <f>อุดรธานี!AP87</f>
        <v>2439212.6399999997</v>
      </c>
      <c r="M268" s="105">
        <f>อุดรธานี!AQ87</f>
        <v>2777060.41</v>
      </c>
      <c r="N268" s="101"/>
      <c r="O268" s="101"/>
      <c r="P268" s="101"/>
      <c r="Q268" s="93">
        <f t="shared" si="10"/>
        <v>-337847.77000000048</v>
      </c>
      <c r="R268" s="94">
        <f t="shared" si="11"/>
        <v>309.38770167427697</v>
      </c>
    </row>
    <row r="269" spans="1:18" x14ac:dyDescent="0.55000000000000004">
      <c r="A269" s="100">
        <v>4</v>
      </c>
      <c r="B269" s="101" t="s">
        <v>62</v>
      </c>
      <c r="C269" s="101" t="s">
        <v>313</v>
      </c>
      <c r="D269" s="101" t="s">
        <v>118</v>
      </c>
      <c r="E269" s="101" t="s">
        <v>44</v>
      </c>
      <c r="F269" s="101" t="s">
        <v>178</v>
      </c>
      <c r="G269" s="101" t="s">
        <v>889</v>
      </c>
      <c r="H269" s="102">
        <v>7845</v>
      </c>
      <c r="I269" s="100">
        <v>5</v>
      </c>
      <c r="J269" s="103">
        <f>อุดรธานี!F88</f>
        <v>1682810.02</v>
      </c>
      <c r="K269" s="104">
        <f>อุดรธานี!AO88</f>
        <v>1568706.07</v>
      </c>
      <c r="L269" s="105">
        <f>อุดรธานี!AP88</f>
        <v>1782400.8</v>
      </c>
      <c r="M269" s="105">
        <f>อุดรธานี!AQ88</f>
        <v>2063975.4100000001</v>
      </c>
      <c r="N269" s="101"/>
      <c r="O269" s="101"/>
      <c r="P269" s="101"/>
      <c r="Q269" s="93">
        <f t="shared" si="10"/>
        <v>-281574.6100000001</v>
      </c>
      <c r="R269" s="94">
        <f t="shared" si="11"/>
        <v>227.20214149139579</v>
      </c>
    </row>
    <row r="270" spans="1:18" x14ac:dyDescent="0.55000000000000004">
      <c r="A270" s="100">
        <v>5</v>
      </c>
      <c r="B270" s="101" t="s">
        <v>62</v>
      </c>
      <c r="C270" s="101" t="s">
        <v>313</v>
      </c>
      <c r="D270" s="101" t="s">
        <v>118</v>
      </c>
      <c r="E270" s="101" t="s">
        <v>44</v>
      </c>
      <c r="F270" s="101" t="s">
        <v>178</v>
      </c>
      <c r="G270" s="101" t="s">
        <v>890</v>
      </c>
      <c r="H270" s="102">
        <v>6347</v>
      </c>
      <c r="I270" s="100">
        <v>5</v>
      </c>
      <c r="J270" s="103">
        <f>อุดรธานี!F89</f>
        <v>1757601.86</v>
      </c>
      <c r="K270" s="104">
        <f>อุดรธานี!AO89</f>
        <v>1722693.33</v>
      </c>
      <c r="L270" s="105">
        <f>อุดรธานี!AP89</f>
        <v>2072879.41</v>
      </c>
      <c r="M270" s="105">
        <f>อุดรธานี!AQ89</f>
        <v>2282646.38</v>
      </c>
      <c r="N270" s="101"/>
      <c r="O270" s="101"/>
      <c r="P270" s="101"/>
      <c r="Q270" s="93">
        <f t="shared" si="10"/>
        <v>-209766.96999999997</v>
      </c>
      <c r="R270" s="94">
        <f t="shared" si="11"/>
        <v>326.59199779423346</v>
      </c>
    </row>
    <row r="271" spans="1:18" x14ac:dyDescent="0.55000000000000004">
      <c r="A271" s="100">
        <v>6</v>
      </c>
      <c r="B271" s="101" t="s">
        <v>62</v>
      </c>
      <c r="C271" s="101" t="s">
        <v>313</v>
      </c>
      <c r="D271" s="101" t="s">
        <v>118</v>
      </c>
      <c r="E271" s="101" t="s">
        <v>44</v>
      </c>
      <c r="F271" s="101" t="s">
        <v>178</v>
      </c>
      <c r="G271" s="101" t="s">
        <v>891</v>
      </c>
      <c r="H271" s="102">
        <v>4084</v>
      </c>
      <c r="I271" s="100">
        <v>3</v>
      </c>
      <c r="J271" s="103">
        <f>อุดรธานี!F90</f>
        <v>1028774.31</v>
      </c>
      <c r="K271" s="104">
        <f>อุดรธานี!AO90</f>
        <v>1163274.29</v>
      </c>
      <c r="L271" s="105">
        <f>อุดรธานี!AP90</f>
        <v>956790.02</v>
      </c>
      <c r="M271" s="105">
        <f>อุดรธานี!AQ90</f>
        <v>1300938.8799999999</v>
      </c>
      <c r="N271" s="101"/>
      <c r="O271" s="101"/>
      <c r="P271" s="101"/>
      <c r="Q271" s="93">
        <f t="shared" si="10"/>
        <v>-344148.85999999987</v>
      </c>
      <c r="R271" s="94">
        <f t="shared" si="11"/>
        <v>234.27767384916748</v>
      </c>
    </row>
    <row r="272" spans="1:18" x14ac:dyDescent="0.55000000000000004">
      <c r="A272" s="100">
        <v>7</v>
      </c>
      <c r="B272" s="101" t="s">
        <v>62</v>
      </c>
      <c r="C272" s="101" t="s">
        <v>313</v>
      </c>
      <c r="D272" s="101" t="s">
        <v>118</v>
      </c>
      <c r="E272" s="101" t="s">
        <v>44</v>
      </c>
      <c r="F272" s="101" t="s">
        <v>178</v>
      </c>
      <c r="G272" s="101" t="s">
        <v>892</v>
      </c>
      <c r="H272" s="102">
        <v>8111</v>
      </c>
      <c r="I272" s="100">
        <v>5</v>
      </c>
      <c r="J272" s="103">
        <f>อุดรธานี!F91</f>
        <v>2295006.2400000002</v>
      </c>
      <c r="K272" s="104">
        <f>อุดรธานี!AO91</f>
        <v>1865881.8800000004</v>
      </c>
      <c r="L272" s="105">
        <f>อุดรธานี!AP91</f>
        <v>2311523.0299999998</v>
      </c>
      <c r="M272" s="105">
        <f>อุดรธานี!AQ91</f>
        <v>2392575.62</v>
      </c>
      <c r="N272" s="101"/>
      <c r="O272" s="101"/>
      <c r="P272" s="101"/>
      <c r="Q272" s="93">
        <f t="shared" si="10"/>
        <v>-81052.590000000317</v>
      </c>
      <c r="R272" s="94">
        <f t="shared" si="11"/>
        <v>284.98619529034642</v>
      </c>
    </row>
    <row r="273" spans="1:18" x14ac:dyDescent="0.55000000000000004">
      <c r="A273" s="100">
        <v>8</v>
      </c>
      <c r="B273" s="101" t="s">
        <v>62</v>
      </c>
      <c r="C273" s="101" t="s">
        <v>313</v>
      </c>
      <c r="D273" s="101" t="s">
        <v>118</v>
      </c>
      <c r="E273" s="101" t="s">
        <v>44</v>
      </c>
      <c r="F273" s="101" t="s">
        <v>178</v>
      </c>
      <c r="G273" s="101" t="s">
        <v>893</v>
      </c>
      <c r="H273" s="102">
        <v>4084</v>
      </c>
      <c r="I273" s="100">
        <v>3</v>
      </c>
      <c r="J273" s="103">
        <f>อุดรธานี!F92</f>
        <v>1093566</v>
      </c>
      <c r="K273" s="104">
        <f>อุดรธานี!AO92</f>
        <v>872824.89000000013</v>
      </c>
      <c r="L273" s="105">
        <f>อุดรธานี!AP92</f>
        <v>1075120.3599999999</v>
      </c>
      <c r="M273" s="105">
        <f>อุดรธานี!AQ92</f>
        <v>1266633.68</v>
      </c>
      <c r="N273" s="101"/>
      <c r="O273" s="101"/>
      <c r="P273" s="101"/>
      <c r="Q273" s="93">
        <f t="shared" si="10"/>
        <v>-191513.32000000007</v>
      </c>
      <c r="R273" s="94">
        <f t="shared" si="11"/>
        <v>263.25180215475024</v>
      </c>
    </row>
    <row r="274" spans="1:18" x14ac:dyDescent="0.55000000000000004">
      <c r="A274" s="100">
        <v>9</v>
      </c>
      <c r="B274" s="101" t="s">
        <v>62</v>
      </c>
      <c r="C274" s="101" t="s">
        <v>313</v>
      </c>
      <c r="D274" s="101" t="s">
        <v>118</v>
      </c>
      <c r="E274" s="101" t="s">
        <v>44</v>
      </c>
      <c r="F274" s="101" t="s">
        <v>178</v>
      </c>
      <c r="G274" s="101" t="s">
        <v>894</v>
      </c>
      <c r="H274" s="102">
        <v>6194</v>
      </c>
      <c r="I274" s="100">
        <v>5</v>
      </c>
      <c r="J274" s="103">
        <f>อุดรธานี!F93</f>
        <v>1426198.33</v>
      </c>
      <c r="K274" s="104">
        <f>อุดรธานี!AO93</f>
        <v>1132958.7000000002</v>
      </c>
      <c r="L274" s="105">
        <f>อุดรธานี!AP93</f>
        <v>2280364.84</v>
      </c>
      <c r="M274" s="105">
        <f>อุดรธานี!AQ93</f>
        <v>2601834.1800000002</v>
      </c>
      <c r="N274" s="101"/>
      <c r="O274" s="101"/>
      <c r="P274" s="101"/>
      <c r="Q274" s="93">
        <f t="shared" si="10"/>
        <v>-321469.34000000032</v>
      </c>
      <c r="R274" s="94">
        <f t="shared" si="11"/>
        <v>368.15706167258634</v>
      </c>
    </row>
    <row r="275" spans="1:18" x14ac:dyDescent="0.55000000000000004">
      <c r="A275" s="100">
        <v>10</v>
      </c>
      <c r="B275" s="101" t="s">
        <v>62</v>
      </c>
      <c r="C275" s="101" t="s">
        <v>313</v>
      </c>
      <c r="D275" s="101" t="s">
        <v>118</v>
      </c>
      <c r="E275" s="101" t="s">
        <v>44</v>
      </c>
      <c r="F275" s="101" t="s">
        <v>178</v>
      </c>
      <c r="G275" s="101" t="s">
        <v>895</v>
      </c>
      <c r="H275" s="102">
        <v>4841</v>
      </c>
      <c r="I275" s="100">
        <v>4</v>
      </c>
      <c r="J275" s="103">
        <f>อุดรธานี!F94</f>
        <v>657751.36</v>
      </c>
      <c r="K275" s="104">
        <f>อุดรธานี!AO94</f>
        <v>446948.98</v>
      </c>
      <c r="L275" s="105">
        <f>อุดรธานี!AP94</f>
        <v>1991429.21</v>
      </c>
      <c r="M275" s="105">
        <f>อุดรธานี!AQ94</f>
        <v>2251762.7000000002</v>
      </c>
      <c r="N275" s="101"/>
      <c r="O275" s="101"/>
      <c r="P275" s="101"/>
      <c r="Q275" s="93">
        <f t="shared" si="10"/>
        <v>-260333.49000000022</v>
      </c>
      <c r="R275" s="94">
        <f t="shared" si="11"/>
        <v>411.3673228671762</v>
      </c>
    </row>
    <row r="276" spans="1:18" x14ac:dyDescent="0.55000000000000004">
      <c r="A276" s="100">
        <v>11</v>
      </c>
      <c r="B276" s="101" t="s">
        <v>62</v>
      </c>
      <c r="C276" s="101" t="s">
        <v>313</v>
      </c>
      <c r="D276" s="101" t="s">
        <v>118</v>
      </c>
      <c r="E276" s="101" t="s">
        <v>44</v>
      </c>
      <c r="F276" s="101" t="s">
        <v>178</v>
      </c>
      <c r="G276" s="101" t="s">
        <v>896</v>
      </c>
      <c r="H276" s="102">
        <v>6531</v>
      </c>
      <c r="I276" s="100">
        <v>5</v>
      </c>
      <c r="J276" s="103">
        <f>อุดรธานี!F95</f>
        <v>693912.03</v>
      </c>
      <c r="K276" s="104">
        <f>อุดรธานี!AO95</f>
        <v>630559.53</v>
      </c>
      <c r="L276" s="105">
        <f>อุดรธานี!AP95</f>
        <v>1798899.85</v>
      </c>
      <c r="M276" s="105">
        <f>อุดรธานี!AQ95</f>
        <v>2087048.68</v>
      </c>
      <c r="N276" s="101"/>
      <c r="O276" s="101"/>
      <c r="P276" s="101"/>
      <c r="Q276" s="93">
        <f t="shared" si="10"/>
        <v>-288148.82999999984</v>
      </c>
      <c r="R276" s="94">
        <f t="shared" si="11"/>
        <v>275.44018527024957</v>
      </c>
    </row>
    <row r="277" spans="1:18" x14ac:dyDescent="0.55000000000000004">
      <c r="A277" s="100">
        <v>12</v>
      </c>
      <c r="B277" s="101" t="s">
        <v>62</v>
      </c>
      <c r="C277" s="101" t="s">
        <v>313</v>
      </c>
      <c r="D277" s="101" t="s">
        <v>118</v>
      </c>
      <c r="E277" s="101" t="s">
        <v>44</v>
      </c>
      <c r="F277" s="101" t="s">
        <v>178</v>
      </c>
      <c r="G277" s="101" t="s">
        <v>897</v>
      </c>
      <c r="H277" s="102">
        <v>4091</v>
      </c>
      <c r="I277" s="100">
        <v>3</v>
      </c>
      <c r="J277" s="103">
        <f>อุดรธานี!F96</f>
        <v>861236.56</v>
      </c>
      <c r="K277" s="104">
        <f>อุดรธานี!AO96</f>
        <v>850777.10000000009</v>
      </c>
      <c r="L277" s="105">
        <f>อุดรธานี!AP96</f>
        <v>1221074.48</v>
      </c>
      <c r="M277" s="105">
        <f>อุดรธานี!AQ96</f>
        <v>1297938.3800000001</v>
      </c>
      <c r="N277" s="101"/>
      <c r="O277" s="101"/>
      <c r="P277" s="101"/>
      <c r="Q277" s="93">
        <f t="shared" si="10"/>
        <v>-76863.90000000014</v>
      </c>
      <c r="R277" s="94">
        <f t="shared" si="11"/>
        <v>298.47824003911023</v>
      </c>
    </row>
    <row r="278" spans="1:18" x14ac:dyDescent="0.55000000000000004">
      <c r="A278" s="100">
        <v>13</v>
      </c>
      <c r="B278" s="101" t="s">
        <v>62</v>
      </c>
      <c r="C278" s="101" t="s">
        <v>313</v>
      </c>
      <c r="D278" s="101" t="s">
        <v>118</v>
      </c>
      <c r="E278" s="101" t="s">
        <v>44</v>
      </c>
      <c r="F278" s="101" t="s">
        <v>178</v>
      </c>
      <c r="G278" s="101" t="s">
        <v>898</v>
      </c>
      <c r="H278" s="102">
        <v>5373</v>
      </c>
      <c r="I278" s="100">
        <v>4</v>
      </c>
      <c r="J278" s="103">
        <f>อุดรธานี!F97</f>
        <v>681083.99</v>
      </c>
      <c r="K278" s="104">
        <f>อุดรธานี!AO97</f>
        <v>546587.15</v>
      </c>
      <c r="L278" s="105">
        <f>อุดรธานี!AP97</f>
        <v>1820404.08</v>
      </c>
      <c r="M278" s="105">
        <f>อุดรธานี!AQ97</f>
        <v>1822171.96</v>
      </c>
      <c r="N278" s="101"/>
      <c r="O278" s="101"/>
      <c r="P278" s="101"/>
      <c r="Q278" s="93">
        <f t="shared" si="10"/>
        <v>-1767.8799999998882</v>
      </c>
      <c r="R278" s="94">
        <f t="shared" si="11"/>
        <v>338.8058961474037</v>
      </c>
    </row>
    <row r="279" spans="1:18" x14ac:dyDescent="0.55000000000000004">
      <c r="A279" s="100">
        <v>14</v>
      </c>
      <c r="B279" s="101" t="s">
        <v>62</v>
      </c>
      <c r="C279" s="101" t="s">
        <v>313</v>
      </c>
      <c r="D279" s="101" t="s">
        <v>118</v>
      </c>
      <c r="E279" s="101" t="s">
        <v>44</v>
      </c>
      <c r="F279" s="101" t="s">
        <v>178</v>
      </c>
      <c r="G279" s="101" t="s">
        <v>899</v>
      </c>
      <c r="H279" s="102">
        <v>4225</v>
      </c>
      <c r="I279" s="100">
        <v>3</v>
      </c>
      <c r="J279" s="103">
        <f>อุดรธานี!F98</f>
        <v>1040587.82</v>
      </c>
      <c r="K279" s="104">
        <f>อุดรธานี!AO98</f>
        <v>1046207.9299999998</v>
      </c>
      <c r="L279" s="105">
        <f>อุดรธานี!AP98</f>
        <v>1684033.04</v>
      </c>
      <c r="M279" s="105">
        <f>อุดรธานี!AQ98</f>
        <v>1923247.82</v>
      </c>
      <c r="N279" s="101"/>
      <c r="O279" s="101"/>
      <c r="P279" s="101"/>
      <c r="Q279" s="93">
        <f t="shared" si="10"/>
        <v>-239214.78000000003</v>
      </c>
      <c r="R279" s="94">
        <f t="shared" si="11"/>
        <v>398.58770177514793</v>
      </c>
    </row>
    <row r="280" spans="1:18" x14ac:dyDescent="0.55000000000000004">
      <c r="A280" s="100">
        <v>15</v>
      </c>
      <c r="B280" s="101" t="s">
        <v>62</v>
      </c>
      <c r="C280" s="101" t="s">
        <v>313</v>
      </c>
      <c r="D280" s="101" t="s">
        <v>118</v>
      </c>
      <c r="E280" s="101" t="s">
        <v>44</v>
      </c>
      <c r="F280" s="101" t="s">
        <v>178</v>
      </c>
      <c r="G280" s="101" t="s">
        <v>900</v>
      </c>
      <c r="H280" s="102">
        <v>3361</v>
      </c>
      <c r="I280" s="100">
        <v>3</v>
      </c>
      <c r="J280" s="103">
        <f>อุดรธานี!F99</f>
        <v>710350.36</v>
      </c>
      <c r="K280" s="104">
        <f>อุดรธานี!AO99</f>
        <v>454223.87</v>
      </c>
      <c r="L280" s="105">
        <f>อุดรธานี!AP99</f>
        <v>1057125.8999999999</v>
      </c>
      <c r="M280" s="105">
        <f>อุดรธานี!AQ99</f>
        <v>1308546.8600000001</v>
      </c>
      <c r="N280" s="101"/>
      <c r="O280" s="101"/>
      <c r="P280" s="101"/>
      <c r="Q280" s="93">
        <f t="shared" si="10"/>
        <v>-251420.9600000002</v>
      </c>
      <c r="R280" s="94">
        <f t="shared" si="11"/>
        <v>314.52719428741443</v>
      </c>
    </row>
    <row r="281" spans="1:18" s="112" customFormat="1" x14ac:dyDescent="0.55000000000000004">
      <c r="A281" s="106">
        <v>6</v>
      </c>
      <c r="B281" s="107" t="s">
        <v>62</v>
      </c>
      <c r="C281" s="107"/>
      <c r="D281" s="107"/>
      <c r="E281" s="107" t="s">
        <v>75</v>
      </c>
      <c r="F281" s="107"/>
      <c r="G281" s="107" t="s">
        <v>315</v>
      </c>
      <c r="H281" s="113">
        <f>SUM(H266:H280)</f>
        <v>76811</v>
      </c>
      <c r="I281" s="106"/>
      <c r="J281" s="109">
        <f>SUM(J266:J280)</f>
        <v>17486083.84</v>
      </c>
      <c r="K281" s="109">
        <f>SUM(K266:K280)</f>
        <v>15651964.489999998</v>
      </c>
      <c r="L281" s="109">
        <f>SUM(L266:L280)</f>
        <v>23029061.359999999</v>
      </c>
      <c r="M281" s="109">
        <f>SUM(M266:M280)</f>
        <v>26113486.439999998</v>
      </c>
      <c r="N281" s="107">
        <v>14</v>
      </c>
      <c r="O281" s="107">
        <v>14</v>
      </c>
      <c r="P281" s="107">
        <f>N281-O281</f>
        <v>0</v>
      </c>
      <c r="Q281" s="110">
        <f t="shared" si="10"/>
        <v>-3084425.0799999982</v>
      </c>
      <c r="R281" s="111">
        <f>L281/H281</f>
        <v>299.81462759240213</v>
      </c>
    </row>
    <row r="282" spans="1:18" x14ac:dyDescent="0.55000000000000004">
      <c r="A282" s="100">
        <v>1</v>
      </c>
      <c r="B282" s="101" t="s">
        <v>62</v>
      </c>
      <c r="C282" s="101" t="s">
        <v>316</v>
      </c>
      <c r="D282" s="101" t="s">
        <v>124</v>
      </c>
      <c r="E282" s="101" t="s">
        <v>45</v>
      </c>
      <c r="F282" s="101" t="s">
        <v>208</v>
      </c>
      <c r="G282" s="101" t="s">
        <v>317</v>
      </c>
      <c r="H282" s="102"/>
      <c r="I282" s="100"/>
      <c r="J282" s="103"/>
      <c r="K282" s="104"/>
      <c r="L282" s="105"/>
      <c r="M282" s="105"/>
      <c r="N282" s="101"/>
      <c r="O282" s="101"/>
      <c r="P282" s="101"/>
    </row>
    <row r="283" spans="1:18" x14ac:dyDescent="0.55000000000000004">
      <c r="A283" s="100">
        <v>2</v>
      </c>
      <c r="B283" s="101" t="s">
        <v>62</v>
      </c>
      <c r="C283" s="101" t="s">
        <v>316</v>
      </c>
      <c r="D283" s="101" t="s">
        <v>124</v>
      </c>
      <c r="E283" s="101" t="s">
        <v>45</v>
      </c>
      <c r="F283" s="101" t="s">
        <v>178</v>
      </c>
      <c r="G283" s="101" t="s">
        <v>901</v>
      </c>
      <c r="H283" s="102">
        <v>2519</v>
      </c>
      <c r="I283" s="100">
        <v>2</v>
      </c>
      <c r="J283" s="103">
        <f>อุดรธานี!F100</f>
        <v>437153.84</v>
      </c>
      <c r="K283" s="104">
        <f>อุดรธานี!AO100</f>
        <v>542771.58000000007</v>
      </c>
      <c r="L283" s="105">
        <f>อุดรธานี!AP100</f>
        <v>1174850.5</v>
      </c>
      <c r="M283" s="105">
        <f>อุดรธานี!AQ100</f>
        <v>1153635</v>
      </c>
      <c r="N283" s="101"/>
      <c r="O283" s="101"/>
      <c r="P283" s="101"/>
      <c r="Q283" s="93">
        <f t="shared" si="10"/>
        <v>21215.5</v>
      </c>
      <c r="R283" s="94">
        <f t="shared" si="11"/>
        <v>466.39559348947995</v>
      </c>
    </row>
    <row r="284" spans="1:18" x14ac:dyDescent="0.55000000000000004">
      <c r="A284" s="100">
        <v>3</v>
      </c>
      <c r="B284" s="101" t="s">
        <v>62</v>
      </c>
      <c r="C284" s="101" t="s">
        <v>316</v>
      </c>
      <c r="D284" s="101" t="s">
        <v>124</v>
      </c>
      <c r="E284" s="101" t="s">
        <v>45</v>
      </c>
      <c r="F284" s="101" t="s">
        <v>178</v>
      </c>
      <c r="G284" s="101" t="s">
        <v>902</v>
      </c>
      <c r="H284" s="102">
        <v>5267</v>
      </c>
      <c r="I284" s="100">
        <v>4</v>
      </c>
      <c r="J284" s="103">
        <f>อุดรธานี!F101</f>
        <v>944334.88</v>
      </c>
      <c r="K284" s="104">
        <f>อุดรธานี!AO101</f>
        <v>946956.39</v>
      </c>
      <c r="L284" s="105">
        <f>อุดรธานี!AP101</f>
        <v>1756633.22</v>
      </c>
      <c r="M284" s="105">
        <f>อุดรธานี!AQ101</f>
        <v>1562301.67</v>
      </c>
      <c r="N284" s="101"/>
      <c r="O284" s="101"/>
      <c r="P284" s="101"/>
      <c r="Q284" s="93">
        <f t="shared" si="10"/>
        <v>194331.55000000005</v>
      </c>
      <c r="R284" s="94">
        <f t="shared" si="11"/>
        <v>333.5168445035124</v>
      </c>
    </row>
    <row r="285" spans="1:18" x14ac:dyDescent="0.55000000000000004">
      <c r="A285" s="100">
        <v>4</v>
      </c>
      <c r="B285" s="101" t="s">
        <v>62</v>
      </c>
      <c r="C285" s="101" t="s">
        <v>316</v>
      </c>
      <c r="D285" s="101" t="s">
        <v>124</v>
      </c>
      <c r="E285" s="101" t="s">
        <v>45</v>
      </c>
      <c r="F285" s="101" t="s">
        <v>178</v>
      </c>
      <c r="G285" s="101" t="s">
        <v>903</v>
      </c>
      <c r="H285" s="102">
        <v>2857</v>
      </c>
      <c r="I285" s="100">
        <v>2</v>
      </c>
      <c r="J285" s="103">
        <f>อุดรธานี!F102</f>
        <v>574322.79</v>
      </c>
      <c r="K285" s="104">
        <f>อุดรธานี!AO102</f>
        <v>592700.4</v>
      </c>
      <c r="L285" s="105">
        <f>อุดรธานี!AP102</f>
        <v>1502063.08</v>
      </c>
      <c r="M285" s="105">
        <f>อุดรธานี!AQ102</f>
        <v>1183473.22</v>
      </c>
      <c r="N285" s="101"/>
      <c r="O285" s="101"/>
      <c r="P285" s="101"/>
      <c r="Q285" s="93">
        <f t="shared" si="10"/>
        <v>318589.8600000001</v>
      </c>
      <c r="R285" s="94">
        <f t="shared" si="11"/>
        <v>525.74836541827096</v>
      </c>
    </row>
    <row r="286" spans="1:18" x14ac:dyDescent="0.55000000000000004">
      <c r="A286" s="100">
        <v>5</v>
      </c>
      <c r="B286" s="101" t="s">
        <v>62</v>
      </c>
      <c r="C286" s="101" t="s">
        <v>316</v>
      </c>
      <c r="D286" s="101" t="s">
        <v>124</v>
      </c>
      <c r="E286" s="101" t="s">
        <v>45</v>
      </c>
      <c r="F286" s="101" t="s">
        <v>178</v>
      </c>
      <c r="G286" s="101" t="s">
        <v>904</v>
      </c>
      <c r="H286" s="102">
        <v>3224</v>
      </c>
      <c r="I286" s="100">
        <v>3</v>
      </c>
      <c r="J286" s="103">
        <f>อุดรธานี!F103</f>
        <v>430319.88</v>
      </c>
      <c r="K286" s="104">
        <f>อุดรธานี!AO103</f>
        <v>393505.24</v>
      </c>
      <c r="L286" s="105">
        <f>อุดรธานี!AP103</f>
        <v>1033904.68</v>
      </c>
      <c r="M286" s="105">
        <f>อุดรธานี!AQ103</f>
        <v>1096755.3999999999</v>
      </c>
      <c r="N286" s="101"/>
      <c r="O286" s="101"/>
      <c r="P286" s="101"/>
      <c r="Q286" s="93">
        <f t="shared" si="10"/>
        <v>-62850.719999999856</v>
      </c>
      <c r="R286" s="94">
        <f t="shared" si="11"/>
        <v>320.69003722084369</v>
      </c>
    </row>
    <row r="287" spans="1:18" x14ac:dyDescent="0.55000000000000004">
      <c r="A287" s="100">
        <v>6</v>
      </c>
      <c r="B287" s="101" t="s">
        <v>62</v>
      </c>
      <c r="C287" s="101" t="s">
        <v>316</v>
      </c>
      <c r="D287" s="101" t="s">
        <v>124</v>
      </c>
      <c r="E287" s="101" t="s">
        <v>45</v>
      </c>
      <c r="F287" s="101" t="s">
        <v>178</v>
      </c>
      <c r="G287" s="101" t="s">
        <v>905</v>
      </c>
      <c r="H287" s="102">
        <v>1708</v>
      </c>
      <c r="I287" s="100">
        <v>2</v>
      </c>
      <c r="J287" s="103">
        <f>อุดรธานี!F104</f>
        <v>431477.08</v>
      </c>
      <c r="K287" s="104">
        <f>อุดรธานี!AO104</f>
        <v>415347.11</v>
      </c>
      <c r="L287" s="105">
        <f>อุดรธานี!AP104</f>
        <v>1165770.1800000002</v>
      </c>
      <c r="M287" s="105">
        <f>อุดรธานี!AQ104</f>
        <v>854227.49</v>
      </c>
      <c r="N287" s="101"/>
      <c r="O287" s="101"/>
      <c r="P287" s="101"/>
      <c r="Q287" s="93">
        <f t="shared" si="10"/>
        <v>311542.69000000018</v>
      </c>
      <c r="R287" s="94">
        <f t="shared" si="11"/>
        <v>682.53523419203759</v>
      </c>
    </row>
    <row r="288" spans="1:18" x14ac:dyDescent="0.55000000000000004">
      <c r="A288" s="100">
        <v>7</v>
      </c>
      <c r="B288" s="101" t="s">
        <v>62</v>
      </c>
      <c r="C288" s="101" t="s">
        <v>316</v>
      </c>
      <c r="D288" s="101" t="s">
        <v>124</v>
      </c>
      <c r="E288" s="101" t="s">
        <v>45</v>
      </c>
      <c r="F288" s="101" t="s">
        <v>178</v>
      </c>
      <c r="G288" s="101" t="s">
        <v>906</v>
      </c>
      <c r="H288" s="102">
        <v>2127</v>
      </c>
      <c r="I288" s="100">
        <v>2</v>
      </c>
      <c r="J288" s="103">
        <f>อุดรธานี!F105</f>
        <v>283110.32</v>
      </c>
      <c r="K288" s="104">
        <f>อุดรธานี!AO105</f>
        <v>235342.69999999998</v>
      </c>
      <c r="L288" s="105">
        <f>อุดรธานี!AP105</f>
        <v>1558902</v>
      </c>
      <c r="M288" s="105">
        <f>อุดรธานี!AQ105</f>
        <v>1489640.73</v>
      </c>
      <c r="N288" s="101"/>
      <c r="O288" s="101"/>
      <c r="P288" s="101"/>
      <c r="Q288" s="93">
        <f t="shared" si="10"/>
        <v>69261.270000000019</v>
      </c>
      <c r="R288" s="94">
        <f t="shared" si="11"/>
        <v>732.91114245416077</v>
      </c>
    </row>
    <row r="289" spans="1:18" s="112" customFormat="1" x14ac:dyDescent="0.55000000000000004">
      <c r="A289" s="106">
        <v>7</v>
      </c>
      <c r="B289" s="107" t="s">
        <v>62</v>
      </c>
      <c r="C289" s="107"/>
      <c r="D289" s="107"/>
      <c r="E289" s="107" t="s">
        <v>75</v>
      </c>
      <c r="F289" s="107"/>
      <c r="G289" s="107" t="s">
        <v>318</v>
      </c>
      <c r="H289" s="113">
        <f>SUM(H282:H288)</f>
        <v>17702</v>
      </c>
      <c r="I289" s="106"/>
      <c r="J289" s="109">
        <f>SUM(J282:J288)</f>
        <v>3100718.79</v>
      </c>
      <c r="K289" s="109">
        <f>SUM(K282:K288)</f>
        <v>3126623.4200000004</v>
      </c>
      <c r="L289" s="109">
        <f>SUM(L282:L288)</f>
        <v>8192123.6600000001</v>
      </c>
      <c r="M289" s="109">
        <f>SUM(M282:M288)</f>
        <v>7340033.5099999998</v>
      </c>
      <c r="N289" s="107">
        <v>6</v>
      </c>
      <c r="O289" s="107">
        <v>6</v>
      </c>
      <c r="P289" s="107">
        <f>N289-O289</f>
        <v>0</v>
      </c>
      <c r="Q289" s="110">
        <f t="shared" si="10"/>
        <v>852090.15000000037</v>
      </c>
      <c r="R289" s="111">
        <f>L289/H289</f>
        <v>462.77955372274317</v>
      </c>
    </row>
    <row r="290" spans="1:18" x14ac:dyDescent="0.55000000000000004">
      <c r="A290" s="100">
        <v>1</v>
      </c>
      <c r="B290" s="101" t="s">
        <v>62</v>
      </c>
      <c r="C290" s="101" t="s">
        <v>35</v>
      </c>
      <c r="D290" s="101" t="s">
        <v>129</v>
      </c>
      <c r="E290" s="101" t="s">
        <v>36</v>
      </c>
      <c r="F290" s="101" t="s">
        <v>208</v>
      </c>
      <c r="G290" s="101" t="s">
        <v>319</v>
      </c>
      <c r="H290" s="102"/>
      <c r="I290" s="100"/>
      <c r="J290" s="103"/>
      <c r="K290" s="104"/>
      <c r="L290" s="105"/>
      <c r="M290" s="105"/>
      <c r="N290" s="101"/>
      <c r="O290" s="101"/>
      <c r="P290" s="101"/>
    </row>
    <row r="291" spans="1:18" x14ac:dyDescent="0.55000000000000004">
      <c r="A291" s="100">
        <v>2</v>
      </c>
      <c r="B291" s="101" t="s">
        <v>62</v>
      </c>
      <c r="C291" s="101" t="s">
        <v>35</v>
      </c>
      <c r="D291" s="101" t="s">
        <v>129</v>
      </c>
      <c r="E291" s="101" t="s">
        <v>36</v>
      </c>
      <c r="F291" s="101" t="s">
        <v>178</v>
      </c>
      <c r="G291" s="101" t="s">
        <v>907</v>
      </c>
      <c r="H291" s="102">
        <v>2572</v>
      </c>
      <c r="I291" s="100">
        <v>2</v>
      </c>
      <c r="J291" s="103">
        <f>อุดรธานี!F106</f>
        <v>469896.97</v>
      </c>
      <c r="K291" s="104">
        <f>อุดรธานี!AO106</f>
        <v>438932.25999999995</v>
      </c>
      <c r="L291" s="105">
        <f>อุดรธานี!AP106</f>
        <v>1614935.7799999998</v>
      </c>
      <c r="M291" s="105">
        <f>อุดรธานี!AQ106</f>
        <v>1433447.02</v>
      </c>
      <c r="N291" s="101"/>
      <c r="O291" s="101"/>
      <c r="P291" s="101"/>
      <c r="Q291" s="93">
        <f t="shared" si="10"/>
        <v>181488.75999999978</v>
      </c>
      <c r="R291" s="94">
        <f t="shared" si="11"/>
        <v>627.89104976671842</v>
      </c>
    </row>
    <row r="292" spans="1:18" x14ac:dyDescent="0.55000000000000004">
      <c r="A292" s="100">
        <v>3</v>
      </c>
      <c r="B292" s="101" t="s">
        <v>62</v>
      </c>
      <c r="C292" s="101" t="s">
        <v>35</v>
      </c>
      <c r="D292" s="101" t="s">
        <v>129</v>
      </c>
      <c r="E292" s="101" t="s">
        <v>36</v>
      </c>
      <c r="F292" s="101" t="s">
        <v>178</v>
      </c>
      <c r="G292" s="101" t="s">
        <v>908</v>
      </c>
      <c r="H292" s="102">
        <v>7137</v>
      </c>
      <c r="I292" s="100">
        <v>5</v>
      </c>
      <c r="J292" s="103">
        <f>อุดรธานี!F107</f>
        <v>1177001.49</v>
      </c>
      <c r="K292" s="104">
        <f>อุดรธานี!AO107</f>
        <v>481590.52</v>
      </c>
      <c r="L292" s="105">
        <f>อุดรธานี!AP107</f>
        <v>2857155.41</v>
      </c>
      <c r="M292" s="105">
        <f>อุดรธานี!AQ107</f>
        <v>2942265.4599999995</v>
      </c>
      <c r="N292" s="101"/>
      <c r="O292" s="101"/>
      <c r="P292" s="101"/>
      <c r="Q292" s="93">
        <f t="shared" si="10"/>
        <v>-85110.049999999348</v>
      </c>
      <c r="R292" s="94">
        <f t="shared" si="11"/>
        <v>400.33002802297887</v>
      </c>
    </row>
    <row r="293" spans="1:18" x14ac:dyDescent="0.55000000000000004">
      <c r="A293" s="100">
        <v>4</v>
      </c>
      <c r="B293" s="101" t="s">
        <v>62</v>
      </c>
      <c r="C293" s="101" t="s">
        <v>35</v>
      </c>
      <c r="D293" s="101" t="s">
        <v>129</v>
      </c>
      <c r="E293" s="101" t="s">
        <v>36</v>
      </c>
      <c r="F293" s="101" t="s">
        <v>178</v>
      </c>
      <c r="G293" s="101" t="s">
        <v>909</v>
      </c>
      <c r="H293" s="102">
        <v>6162</v>
      </c>
      <c r="I293" s="100">
        <v>5</v>
      </c>
      <c r="J293" s="103">
        <f>อุดรธานี!F108</f>
        <v>373557.56</v>
      </c>
      <c r="K293" s="104">
        <f>อุดรธานี!AO108</f>
        <v>340595.67999999993</v>
      </c>
      <c r="L293" s="105">
        <f>อุดรธานี!AP108</f>
        <v>2936818</v>
      </c>
      <c r="M293" s="105">
        <f>อุดรธานี!AQ108</f>
        <v>2814155.33</v>
      </c>
      <c r="N293" s="101"/>
      <c r="O293" s="101"/>
      <c r="P293" s="101"/>
      <c r="Q293" s="93">
        <f t="shared" si="10"/>
        <v>122662.66999999993</v>
      </c>
      <c r="R293" s="94">
        <f t="shared" si="11"/>
        <v>476.60142810775722</v>
      </c>
    </row>
    <row r="294" spans="1:18" x14ac:dyDescent="0.55000000000000004">
      <c r="A294" s="100">
        <v>5</v>
      </c>
      <c r="B294" s="101" t="s">
        <v>62</v>
      </c>
      <c r="C294" s="101" t="s">
        <v>35</v>
      </c>
      <c r="D294" s="101" t="s">
        <v>129</v>
      </c>
      <c r="E294" s="101" t="s">
        <v>36</v>
      </c>
      <c r="F294" s="101" t="s">
        <v>178</v>
      </c>
      <c r="G294" s="101" t="s">
        <v>910</v>
      </c>
      <c r="H294" s="102">
        <v>5550</v>
      </c>
      <c r="I294" s="100">
        <v>4</v>
      </c>
      <c r="J294" s="103">
        <f>อุดรธานี!F109</f>
        <v>986253.64</v>
      </c>
      <c r="K294" s="104">
        <f>อุดรธานี!AO109</f>
        <v>728523.82000000007</v>
      </c>
      <c r="L294" s="105">
        <f>อุดรธานี!AP109</f>
        <v>2562451.63</v>
      </c>
      <c r="M294" s="105">
        <f>อุดรธานี!AQ109</f>
        <v>1967820.19</v>
      </c>
      <c r="N294" s="101"/>
      <c r="O294" s="101"/>
      <c r="P294" s="101"/>
      <c r="Q294" s="93">
        <f t="shared" si="10"/>
        <v>594631.43999999994</v>
      </c>
      <c r="R294" s="94">
        <f t="shared" si="11"/>
        <v>461.70299639639637</v>
      </c>
    </row>
    <row r="295" spans="1:18" s="112" customFormat="1" x14ac:dyDescent="0.55000000000000004">
      <c r="A295" s="106">
        <v>8</v>
      </c>
      <c r="B295" s="107" t="s">
        <v>62</v>
      </c>
      <c r="C295" s="107"/>
      <c r="D295" s="107"/>
      <c r="E295" s="107" t="s">
        <v>75</v>
      </c>
      <c r="F295" s="107"/>
      <c r="G295" s="107" t="s">
        <v>320</v>
      </c>
      <c r="H295" s="113">
        <f>SUM(H290:H294)</f>
        <v>21421</v>
      </c>
      <c r="I295" s="106"/>
      <c r="J295" s="109">
        <f>SUM(J290:J294)</f>
        <v>3006709.66</v>
      </c>
      <c r="K295" s="109">
        <f>SUM(K290:K294)</f>
        <v>1989642.28</v>
      </c>
      <c r="L295" s="109">
        <f>SUM(L290:L294)</f>
        <v>9971360.8200000003</v>
      </c>
      <c r="M295" s="109">
        <f>SUM(M290:M294)</f>
        <v>9157688</v>
      </c>
      <c r="N295" s="107">
        <v>4</v>
      </c>
      <c r="O295" s="107">
        <v>4</v>
      </c>
      <c r="P295" s="107">
        <f>N295-O295</f>
        <v>0</v>
      </c>
      <c r="Q295" s="110">
        <f t="shared" si="10"/>
        <v>813672.8200000003</v>
      </c>
      <c r="R295" s="111">
        <f>L295/H295</f>
        <v>465.49464637505253</v>
      </c>
    </row>
    <row r="296" spans="1:18" x14ac:dyDescent="0.55000000000000004">
      <c r="A296" s="100">
        <v>1</v>
      </c>
      <c r="B296" s="101" t="s">
        <v>62</v>
      </c>
      <c r="C296" s="101" t="s">
        <v>321</v>
      </c>
      <c r="D296" s="101" t="s">
        <v>133</v>
      </c>
      <c r="E296" s="101" t="s">
        <v>46</v>
      </c>
      <c r="F296" s="101" t="s">
        <v>208</v>
      </c>
      <c r="G296" s="101" t="s">
        <v>322</v>
      </c>
      <c r="H296" s="102"/>
      <c r="I296" s="100"/>
      <c r="J296" s="103"/>
      <c r="K296" s="104"/>
      <c r="L296" s="105"/>
      <c r="M296" s="105"/>
      <c r="N296" s="101"/>
      <c r="O296" s="101"/>
      <c r="P296" s="101"/>
    </row>
    <row r="297" spans="1:18" x14ac:dyDescent="0.55000000000000004">
      <c r="A297" s="100">
        <v>2</v>
      </c>
      <c r="B297" s="101" t="s">
        <v>62</v>
      </c>
      <c r="C297" s="101" t="s">
        <v>321</v>
      </c>
      <c r="D297" s="101" t="s">
        <v>133</v>
      </c>
      <c r="E297" s="101" t="s">
        <v>46</v>
      </c>
      <c r="F297" s="101" t="s">
        <v>178</v>
      </c>
      <c r="G297" s="101" t="s">
        <v>911</v>
      </c>
      <c r="H297" s="102">
        <v>3386</v>
      </c>
      <c r="I297" s="100">
        <v>3</v>
      </c>
      <c r="J297" s="103">
        <f>อุดรธานี!F110</f>
        <v>1644991.56</v>
      </c>
      <c r="K297" s="104">
        <f>อุดรธานี!AO110</f>
        <v>1732326.08</v>
      </c>
      <c r="L297" s="105">
        <f>อุดรธานี!AP110</f>
        <v>2421245.7500000005</v>
      </c>
      <c r="M297" s="105">
        <f>อุดรธานี!AQ110</f>
        <v>1328396.2800000003</v>
      </c>
      <c r="N297" s="101"/>
      <c r="O297" s="101"/>
      <c r="P297" s="101"/>
      <c r="Q297" s="93">
        <f t="shared" si="10"/>
        <v>1092849.4700000002</v>
      </c>
      <c r="R297" s="94">
        <f t="shared" si="11"/>
        <v>715.07553160070893</v>
      </c>
    </row>
    <row r="298" spans="1:18" x14ac:dyDescent="0.55000000000000004">
      <c r="A298" s="100">
        <v>3</v>
      </c>
      <c r="B298" s="101" t="s">
        <v>62</v>
      </c>
      <c r="C298" s="101" t="s">
        <v>321</v>
      </c>
      <c r="D298" s="101" t="s">
        <v>133</v>
      </c>
      <c r="E298" s="101" t="s">
        <v>46</v>
      </c>
      <c r="F298" s="101" t="s">
        <v>178</v>
      </c>
      <c r="G298" s="101" t="s">
        <v>912</v>
      </c>
      <c r="H298" s="102">
        <v>2993</v>
      </c>
      <c r="I298" s="100">
        <v>2</v>
      </c>
      <c r="J298" s="103">
        <f>อุดรธานี!F111</f>
        <v>502172.94</v>
      </c>
      <c r="K298" s="104">
        <f>อุดรธานี!AO111</f>
        <v>588342.07999999996</v>
      </c>
      <c r="L298" s="105">
        <f>อุดรธานี!AP111</f>
        <v>1915645.2</v>
      </c>
      <c r="M298" s="105">
        <f>อุดรธานี!AQ111</f>
        <v>1587261.0599999998</v>
      </c>
      <c r="N298" s="101"/>
      <c r="O298" s="101"/>
      <c r="P298" s="101"/>
      <c r="Q298" s="93">
        <f t="shared" si="10"/>
        <v>328384.14000000013</v>
      </c>
      <c r="R298" s="94">
        <f t="shared" si="11"/>
        <v>640.04183093885729</v>
      </c>
    </row>
    <row r="299" spans="1:18" x14ac:dyDescent="0.55000000000000004">
      <c r="A299" s="100">
        <v>4</v>
      </c>
      <c r="B299" s="101" t="s">
        <v>62</v>
      </c>
      <c r="C299" s="101" t="s">
        <v>321</v>
      </c>
      <c r="D299" s="101" t="s">
        <v>133</v>
      </c>
      <c r="E299" s="101" t="s">
        <v>46</v>
      </c>
      <c r="F299" s="101" t="s">
        <v>178</v>
      </c>
      <c r="G299" s="101" t="s">
        <v>913</v>
      </c>
      <c r="H299" s="102">
        <v>1953</v>
      </c>
      <c r="I299" s="100">
        <v>2</v>
      </c>
      <c r="J299" s="103">
        <f>อุดรธานี!F112</f>
        <v>608953.31000000006</v>
      </c>
      <c r="K299" s="104">
        <f>อุดรธานี!AO112</f>
        <v>777553.77</v>
      </c>
      <c r="L299" s="105">
        <f>อุดรธานี!AP112</f>
        <v>1943938.19</v>
      </c>
      <c r="M299" s="105">
        <f>อุดรธานี!AQ112</f>
        <v>1330812.8800000001</v>
      </c>
      <c r="N299" s="101"/>
      <c r="O299" s="101"/>
      <c r="P299" s="101"/>
      <c r="Q299" s="93">
        <f t="shared" si="10"/>
        <v>613125.30999999982</v>
      </c>
      <c r="R299" s="94">
        <f t="shared" si="11"/>
        <v>995.36005632360468</v>
      </c>
    </row>
    <row r="300" spans="1:18" x14ac:dyDescent="0.55000000000000004">
      <c r="A300" s="100">
        <v>5</v>
      </c>
      <c r="B300" s="101" t="s">
        <v>62</v>
      </c>
      <c r="C300" s="101" t="s">
        <v>321</v>
      </c>
      <c r="D300" s="101" t="s">
        <v>133</v>
      </c>
      <c r="E300" s="101" t="s">
        <v>46</v>
      </c>
      <c r="F300" s="101" t="s">
        <v>178</v>
      </c>
      <c r="G300" s="101" t="s">
        <v>914</v>
      </c>
      <c r="H300" s="102">
        <v>1859</v>
      </c>
      <c r="I300" s="100">
        <v>2</v>
      </c>
      <c r="J300" s="103">
        <f>อุดรธานี!F113</f>
        <v>808144.58</v>
      </c>
      <c r="K300" s="104">
        <f>อุดรธานี!AO113</f>
        <v>1050771.9799999997</v>
      </c>
      <c r="L300" s="105">
        <f>อุดรธานี!AP113</f>
        <v>1516413.8</v>
      </c>
      <c r="M300" s="105">
        <f>อุดรธานี!AQ113</f>
        <v>1074438.54</v>
      </c>
      <c r="N300" s="101"/>
      <c r="O300" s="101"/>
      <c r="P300" s="101"/>
      <c r="Q300" s="93">
        <f t="shared" si="10"/>
        <v>441975.26</v>
      </c>
      <c r="R300" s="94">
        <f t="shared" si="11"/>
        <v>815.71479289940828</v>
      </c>
    </row>
    <row r="301" spans="1:18" x14ac:dyDescent="0.55000000000000004">
      <c r="A301" s="100">
        <v>6</v>
      </c>
      <c r="B301" s="101" t="s">
        <v>62</v>
      </c>
      <c r="C301" s="101" t="s">
        <v>321</v>
      </c>
      <c r="D301" s="101" t="s">
        <v>133</v>
      </c>
      <c r="E301" s="101" t="s">
        <v>46</v>
      </c>
      <c r="F301" s="101" t="s">
        <v>178</v>
      </c>
      <c r="G301" s="101" t="s">
        <v>915</v>
      </c>
      <c r="H301" s="102">
        <v>3125</v>
      </c>
      <c r="I301" s="100">
        <v>3</v>
      </c>
      <c r="J301" s="103">
        <f>อุดรธานี!F114</f>
        <v>667124.82999999996</v>
      </c>
      <c r="K301" s="104">
        <f>อุดรธานี!AO114</f>
        <v>948492.04999999993</v>
      </c>
      <c r="L301" s="105">
        <f>อุดรธานี!AP114</f>
        <v>1845252.8900000001</v>
      </c>
      <c r="M301" s="105">
        <f>อุดรธานี!AQ114</f>
        <v>1525434.15</v>
      </c>
      <c r="N301" s="101"/>
      <c r="O301" s="101"/>
      <c r="P301" s="101"/>
      <c r="Q301" s="93">
        <f t="shared" si="10"/>
        <v>319818.74000000022</v>
      </c>
      <c r="R301" s="94">
        <f t="shared" si="11"/>
        <v>590.48092480000003</v>
      </c>
    </row>
    <row r="302" spans="1:18" x14ac:dyDescent="0.55000000000000004">
      <c r="A302" s="100">
        <v>7</v>
      </c>
      <c r="B302" s="101" t="s">
        <v>62</v>
      </c>
      <c r="C302" s="101" t="s">
        <v>321</v>
      </c>
      <c r="D302" s="101" t="s">
        <v>133</v>
      </c>
      <c r="E302" s="101" t="s">
        <v>46</v>
      </c>
      <c r="F302" s="101" t="s">
        <v>178</v>
      </c>
      <c r="G302" s="101" t="s">
        <v>916</v>
      </c>
      <c r="H302" s="102">
        <v>2823</v>
      </c>
      <c r="I302" s="100">
        <v>2</v>
      </c>
      <c r="J302" s="103">
        <f>อุดรธานี!F115</f>
        <v>1030787.27</v>
      </c>
      <c r="K302" s="104">
        <f>อุดรธานี!AO115</f>
        <v>1280203.1400000001</v>
      </c>
      <c r="L302" s="105">
        <f>อุดรธานี!AP115</f>
        <v>1454909.93</v>
      </c>
      <c r="M302" s="105">
        <f>อุดรธานี!AQ115</f>
        <v>1202543.6399999999</v>
      </c>
      <c r="N302" s="101"/>
      <c r="O302" s="101"/>
      <c r="P302" s="101"/>
      <c r="Q302" s="93">
        <f t="shared" si="10"/>
        <v>252366.29000000004</v>
      </c>
      <c r="R302" s="94">
        <f t="shared" si="11"/>
        <v>515.37723343960329</v>
      </c>
    </row>
    <row r="303" spans="1:18" x14ac:dyDescent="0.55000000000000004">
      <c r="A303" s="100">
        <v>8</v>
      </c>
      <c r="B303" s="101" t="s">
        <v>62</v>
      </c>
      <c r="C303" s="101" t="s">
        <v>321</v>
      </c>
      <c r="D303" s="101" t="s">
        <v>133</v>
      </c>
      <c r="E303" s="101" t="s">
        <v>46</v>
      </c>
      <c r="F303" s="101" t="s">
        <v>178</v>
      </c>
      <c r="G303" s="101" t="s">
        <v>917</v>
      </c>
      <c r="H303" s="102">
        <v>3239</v>
      </c>
      <c r="I303" s="100">
        <v>3</v>
      </c>
      <c r="J303" s="103">
        <f>อุดรธานี!F116</f>
        <v>785369.45</v>
      </c>
      <c r="K303" s="104">
        <f>อุดรธานี!AO116</f>
        <v>1187707.5899999999</v>
      </c>
      <c r="L303" s="105">
        <f>อุดรธานี!AP116</f>
        <v>1636917.68</v>
      </c>
      <c r="M303" s="105">
        <f>อุดรธานี!AQ116</f>
        <v>1462275.14</v>
      </c>
      <c r="N303" s="101"/>
      <c r="O303" s="101"/>
      <c r="P303" s="101"/>
      <c r="Q303" s="93">
        <f t="shared" si="10"/>
        <v>174642.54000000004</v>
      </c>
      <c r="R303" s="94">
        <f t="shared" si="11"/>
        <v>505.37748687866622</v>
      </c>
    </row>
    <row r="304" spans="1:18" x14ac:dyDescent="0.55000000000000004">
      <c r="A304" s="100">
        <v>9</v>
      </c>
      <c r="B304" s="101" t="s">
        <v>62</v>
      </c>
      <c r="C304" s="101" t="s">
        <v>321</v>
      </c>
      <c r="D304" s="101" t="s">
        <v>133</v>
      </c>
      <c r="E304" s="101" t="s">
        <v>46</v>
      </c>
      <c r="F304" s="101" t="s">
        <v>178</v>
      </c>
      <c r="G304" s="101" t="s">
        <v>918</v>
      </c>
      <c r="H304" s="102">
        <v>3478</v>
      </c>
      <c r="I304" s="100">
        <v>3</v>
      </c>
      <c r="J304" s="103">
        <f>อุดรธานี!F117</f>
        <v>1730673.71</v>
      </c>
      <c r="K304" s="104">
        <f>อุดรธานี!AO117</f>
        <v>1974683.85</v>
      </c>
      <c r="L304" s="105">
        <f>อุดรธานี!AP117</f>
        <v>2023376.23</v>
      </c>
      <c r="M304" s="105">
        <f>อุดรธานี!AQ117</f>
        <v>1533526.5199999998</v>
      </c>
      <c r="N304" s="101"/>
      <c r="O304" s="101"/>
      <c r="P304" s="101"/>
      <c r="Q304" s="93">
        <f t="shared" si="10"/>
        <v>489849.7100000002</v>
      </c>
      <c r="R304" s="94">
        <f t="shared" si="11"/>
        <v>581.76429844738357</v>
      </c>
    </row>
    <row r="305" spans="1:18" x14ac:dyDescent="0.55000000000000004">
      <c r="A305" s="100">
        <v>10</v>
      </c>
      <c r="B305" s="101" t="s">
        <v>62</v>
      </c>
      <c r="C305" s="101" t="s">
        <v>321</v>
      </c>
      <c r="D305" s="101" t="s">
        <v>133</v>
      </c>
      <c r="E305" s="101" t="s">
        <v>46</v>
      </c>
      <c r="F305" s="101" t="s">
        <v>178</v>
      </c>
      <c r="G305" s="101" t="s">
        <v>919</v>
      </c>
      <c r="H305" s="102">
        <v>1780</v>
      </c>
      <c r="I305" s="100">
        <v>2</v>
      </c>
      <c r="J305" s="103">
        <f>อุดรธานี!F118</f>
        <v>729023.33</v>
      </c>
      <c r="K305" s="104">
        <f>อุดรธานี!AO118</f>
        <v>336364.99</v>
      </c>
      <c r="L305" s="105">
        <f>อุดรธานี!AP118</f>
        <v>2069200.3800000001</v>
      </c>
      <c r="M305" s="105">
        <f>อุดรธานี!AQ118</f>
        <v>1481837.79</v>
      </c>
      <c r="N305" s="101"/>
      <c r="O305" s="101"/>
      <c r="P305" s="101"/>
      <c r="Q305" s="93">
        <f t="shared" si="10"/>
        <v>587362.59000000008</v>
      </c>
      <c r="R305" s="94">
        <f t="shared" si="11"/>
        <v>1162.4721235955058</v>
      </c>
    </row>
    <row r="306" spans="1:18" x14ac:dyDescent="0.55000000000000004">
      <c r="A306" s="100">
        <v>11</v>
      </c>
      <c r="B306" s="101" t="s">
        <v>62</v>
      </c>
      <c r="C306" s="101" t="s">
        <v>321</v>
      </c>
      <c r="D306" s="101" t="s">
        <v>133</v>
      </c>
      <c r="E306" s="101" t="s">
        <v>46</v>
      </c>
      <c r="F306" s="101" t="s">
        <v>178</v>
      </c>
      <c r="G306" s="101" t="s">
        <v>920</v>
      </c>
      <c r="H306" s="102">
        <v>1995</v>
      </c>
      <c r="I306" s="100">
        <v>2</v>
      </c>
      <c r="J306" s="103">
        <f>อุดรธานี!F119</f>
        <v>436589.84</v>
      </c>
      <c r="K306" s="104">
        <f>อุดรธานี!AO119</f>
        <v>411566.54000000004</v>
      </c>
      <c r="L306" s="105">
        <f>อุดรธานี!AP119</f>
        <v>1115530.1499999999</v>
      </c>
      <c r="M306" s="105">
        <f>อุดรธานี!AQ119</f>
        <v>837009.75</v>
      </c>
      <c r="N306" s="101"/>
      <c r="O306" s="101"/>
      <c r="P306" s="101"/>
      <c r="Q306" s="93">
        <f t="shared" si="10"/>
        <v>278520.39999999991</v>
      </c>
      <c r="R306" s="94">
        <f t="shared" si="11"/>
        <v>559.1629824561403</v>
      </c>
    </row>
    <row r="307" spans="1:18" x14ac:dyDescent="0.55000000000000004">
      <c r="A307" s="100">
        <v>12</v>
      </c>
      <c r="B307" s="101" t="s">
        <v>62</v>
      </c>
      <c r="C307" s="101" t="s">
        <v>321</v>
      </c>
      <c r="D307" s="101" t="s">
        <v>133</v>
      </c>
      <c r="E307" s="101" t="s">
        <v>46</v>
      </c>
      <c r="F307" s="101" t="s">
        <v>178</v>
      </c>
      <c r="G307" s="101" t="s">
        <v>921</v>
      </c>
      <c r="H307" s="102">
        <v>2686</v>
      </c>
      <c r="I307" s="100">
        <v>2</v>
      </c>
      <c r="J307" s="103">
        <f>อุดรธานี!F120</f>
        <v>1139811.1000000001</v>
      </c>
      <c r="K307" s="104">
        <f>อุดรธานี!AO120</f>
        <v>1036222.1900000001</v>
      </c>
      <c r="L307" s="105">
        <f>อุดรธานี!AP120</f>
        <v>1937590.8199999998</v>
      </c>
      <c r="M307" s="105">
        <f>อุดรธานี!AQ120</f>
        <v>1548630.7699999998</v>
      </c>
      <c r="N307" s="101"/>
      <c r="O307" s="101"/>
      <c r="P307" s="101"/>
      <c r="Q307" s="93">
        <f t="shared" si="10"/>
        <v>388960.05000000005</v>
      </c>
      <c r="R307" s="94">
        <f t="shared" si="11"/>
        <v>721.36664929262838</v>
      </c>
    </row>
    <row r="308" spans="1:18" x14ac:dyDescent="0.55000000000000004">
      <c r="A308" s="100">
        <v>13</v>
      </c>
      <c r="B308" s="101" t="s">
        <v>62</v>
      </c>
      <c r="C308" s="101" t="s">
        <v>321</v>
      </c>
      <c r="D308" s="101" t="s">
        <v>133</v>
      </c>
      <c r="E308" s="101" t="s">
        <v>46</v>
      </c>
      <c r="F308" s="101" t="s">
        <v>178</v>
      </c>
      <c r="G308" s="101" t="s">
        <v>922</v>
      </c>
      <c r="H308" s="102">
        <v>2814</v>
      </c>
      <c r="I308" s="100">
        <v>2</v>
      </c>
      <c r="J308" s="103">
        <f>อุดรธานี!F121</f>
        <v>666646.92000000004</v>
      </c>
      <c r="K308" s="104">
        <f>อุดรธานี!AO121</f>
        <v>580256</v>
      </c>
      <c r="L308" s="105">
        <f>อุดรธานี!AP121</f>
        <v>1070950.53</v>
      </c>
      <c r="M308" s="105">
        <f>อุดรธานี!AQ121</f>
        <v>854773.62</v>
      </c>
      <c r="N308" s="101"/>
      <c r="O308" s="101"/>
      <c r="P308" s="101"/>
      <c r="Q308" s="93">
        <f t="shared" si="10"/>
        <v>216176.91000000003</v>
      </c>
      <c r="R308" s="94">
        <f t="shared" si="11"/>
        <v>380.57943496801704</v>
      </c>
    </row>
    <row r="309" spans="1:18" s="112" customFormat="1" x14ac:dyDescent="0.55000000000000004">
      <c r="A309" s="106">
        <v>9</v>
      </c>
      <c r="B309" s="107" t="s">
        <v>62</v>
      </c>
      <c r="C309" s="107"/>
      <c r="D309" s="107"/>
      <c r="E309" s="107" t="s">
        <v>75</v>
      </c>
      <c r="F309" s="107"/>
      <c r="G309" s="107" t="s">
        <v>323</v>
      </c>
      <c r="H309" s="113">
        <f>SUM(H296:H308)</f>
        <v>32131</v>
      </c>
      <c r="I309" s="106"/>
      <c r="J309" s="109">
        <f>SUM(J296:J308)</f>
        <v>10750288.84</v>
      </c>
      <c r="K309" s="109">
        <f>SUM(K296:K308)</f>
        <v>11904490.26</v>
      </c>
      <c r="L309" s="109">
        <f>SUM(L296:L308)</f>
        <v>20950971.550000001</v>
      </c>
      <c r="M309" s="109">
        <f>SUM(M296:M308)</f>
        <v>15766940.139999999</v>
      </c>
      <c r="N309" s="107">
        <v>12</v>
      </c>
      <c r="O309" s="107">
        <v>12</v>
      </c>
      <c r="P309" s="107">
        <f>N309-O309</f>
        <v>0</v>
      </c>
      <c r="Q309" s="110">
        <f t="shared" si="10"/>
        <v>5184031.410000002</v>
      </c>
      <c r="R309" s="111">
        <f>L309/H309</f>
        <v>652.04853723818121</v>
      </c>
    </row>
    <row r="310" spans="1:18" x14ac:dyDescent="0.55000000000000004">
      <c r="A310" s="100">
        <v>1</v>
      </c>
      <c r="B310" s="101" t="s">
        <v>62</v>
      </c>
      <c r="C310" s="101" t="s">
        <v>37</v>
      </c>
      <c r="D310" s="101" t="s">
        <v>137</v>
      </c>
      <c r="E310" s="101" t="s">
        <v>38</v>
      </c>
      <c r="F310" s="101" t="s">
        <v>208</v>
      </c>
      <c r="G310" s="101" t="s">
        <v>324</v>
      </c>
      <c r="H310" s="102"/>
      <c r="I310" s="100"/>
      <c r="J310" s="103"/>
      <c r="K310" s="104"/>
      <c r="L310" s="105"/>
      <c r="M310" s="105"/>
      <c r="N310" s="101"/>
      <c r="O310" s="101"/>
      <c r="P310" s="101"/>
    </row>
    <row r="311" spans="1:18" x14ac:dyDescent="0.55000000000000004">
      <c r="A311" s="100">
        <v>2</v>
      </c>
      <c r="B311" s="101" t="s">
        <v>62</v>
      </c>
      <c r="C311" s="101" t="s">
        <v>37</v>
      </c>
      <c r="D311" s="101" t="s">
        <v>137</v>
      </c>
      <c r="E311" s="101" t="s">
        <v>38</v>
      </c>
      <c r="F311" s="101" t="s">
        <v>178</v>
      </c>
      <c r="G311" s="101" t="s">
        <v>923</v>
      </c>
      <c r="H311" s="102">
        <v>5966</v>
      </c>
      <c r="I311" s="100">
        <v>4</v>
      </c>
      <c r="J311" s="103">
        <f>อุดรธานี!F122</f>
        <v>355060</v>
      </c>
      <c r="K311" s="104">
        <f>อุดรธานี!AO122</f>
        <v>488871.36</v>
      </c>
      <c r="L311" s="105">
        <f>อุดรธานี!AP122</f>
        <v>1709570.25</v>
      </c>
      <c r="M311" s="105">
        <f>อุดรธานี!AQ122</f>
        <v>1720725.27</v>
      </c>
      <c r="N311" s="101"/>
      <c r="O311" s="101"/>
      <c r="P311" s="101"/>
      <c r="Q311" s="93">
        <f t="shared" si="10"/>
        <v>-11155.020000000019</v>
      </c>
      <c r="R311" s="94">
        <f t="shared" si="11"/>
        <v>286.55217063359032</v>
      </c>
    </row>
    <row r="312" spans="1:18" x14ac:dyDescent="0.55000000000000004">
      <c r="A312" s="100">
        <v>3</v>
      </c>
      <c r="B312" s="101" t="s">
        <v>62</v>
      </c>
      <c r="C312" s="101" t="s">
        <v>37</v>
      </c>
      <c r="D312" s="101" t="s">
        <v>137</v>
      </c>
      <c r="E312" s="101" t="s">
        <v>38</v>
      </c>
      <c r="F312" s="101" t="s">
        <v>178</v>
      </c>
      <c r="G312" s="101" t="s">
        <v>924</v>
      </c>
      <c r="H312" s="102">
        <v>5210</v>
      </c>
      <c r="I312" s="100">
        <v>4</v>
      </c>
      <c r="J312" s="103">
        <f>อุดรธานี!F123</f>
        <v>690790.44</v>
      </c>
      <c r="K312" s="104">
        <f>อุดรธานี!AO123</f>
        <v>714831.69</v>
      </c>
      <c r="L312" s="105">
        <f>อุดรธานี!AP123</f>
        <v>2120865.84</v>
      </c>
      <c r="M312" s="105">
        <f>อุดรธานี!AQ123</f>
        <v>1908501.7999999998</v>
      </c>
      <c r="N312" s="101"/>
      <c r="O312" s="101"/>
      <c r="P312" s="101"/>
      <c r="Q312" s="93">
        <f t="shared" si="10"/>
        <v>212364.04000000004</v>
      </c>
      <c r="R312" s="94">
        <f t="shared" si="11"/>
        <v>407.07597696737042</v>
      </c>
    </row>
    <row r="313" spans="1:18" x14ac:dyDescent="0.55000000000000004">
      <c r="A313" s="100">
        <v>4</v>
      </c>
      <c r="B313" s="101" t="s">
        <v>62</v>
      </c>
      <c r="C313" s="101" t="s">
        <v>37</v>
      </c>
      <c r="D313" s="101" t="s">
        <v>137</v>
      </c>
      <c r="E313" s="101" t="s">
        <v>38</v>
      </c>
      <c r="F313" s="101" t="s">
        <v>178</v>
      </c>
      <c r="G313" s="101" t="s">
        <v>925</v>
      </c>
      <c r="H313" s="102">
        <v>1442</v>
      </c>
      <c r="I313" s="100">
        <v>1</v>
      </c>
      <c r="J313" s="103">
        <f>อุดรธานี!F124</f>
        <v>72331</v>
      </c>
      <c r="K313" s="104">
        <f>อุดรธานี!AO124</f>
        <v>391096.35</v>
      </c>
      <c r="L313" s="105">
        <f>อุดรธานี!AP124</f>
        <v>480195.5</v>
      </c>
      <c r="M313" s="105">
        <f>อุดรธานี!AQ124</f>
        <v>523761.82</v>
      </c>
      <c r="N313" s="101"/>
      <c r="O313" s="101"/>
      <c r="P313" s="101"/>
      <c r="Q313" s="93">
        <f t="shared" si="10"/>
        <v>-43566.320000000007</v>
      </c>
      <c r="R313" s="94">
        <f t="shared" si="11"/>
        <v>333.00658807212204</v>
      </c>
    </row>
    <row r="314" spans="1:18" x14ac:dyDescent="0.55000000000000004">
      <c r="A314" s="100">
        <v>5</v>
      </c>
      <c r="B314" s="101" t="s">
        <v>62</v>
      </c>
      <c r="C314" s="101" t="s">
        <v>37</v>
      </c>
      <c r="D314" s="101" t="s">
        <v>137</v>
      </c>
      <c r="E314" s="101" t="s">
        <v>38</v>
      </c>
      <c r="F314" s="101" t="s">
        <v>178</v>
      </c>
      <c r="G314" s="101" t="s">
        <v>926</v>
      </c>
      <c r="H314" s="102">
        <v>2818</v>
      </c>
      <c r="I314" s="100">
        <v>2</v>
      </c>
      <c r="J314" s="103">
        <f>อุดรธานี!F125</f>
        <v>508886.19</v>
      </c>
      <c r="K314" s="104">
        <f>อุดรธานี!AO125</f>
        <v>487440.4</v>
      </c>
      <c r="L314" s="105">
        <f>อุดรธานี!AP125</f>
        <v>1143426.03</v>
      </c>
      <c r="M314" s="105">
        <f>อุดรธานี!AQ125</f>
        <v>1293337.4300000002</v>
      </c>
      <c r="N314" s="101"/>
      <c r="O314" s="101"/>
      <c r="P314" s="101"/>
      <c r="Q314" s="93">
        <f t="shared" si="10"/>
        <v>-149911.40000000014</v>
      </c>
      <c r="R314" s="94">
        <f t="shared" si="11"/>
        <v>405.75799503193758</v>
      </c>
    </row>
    <row r="315" spans="1:18" x14ac:dyDescent="0.55000000000000004">
      <c r="A315" s="100">
        <v>6</v>
      </c>
      <c r="B315" s="101" t="s">
        <v>62</v>
      </c>
      <c r="C315" s="101" t="s">
        <v>37</v>
      </c>
      <c r="D315" s="101" t="s">
        <v>137</v>
      </c>
      <c r="E315" s="101" t="s">
        <v>38</v>
      </c>
      <c r="F315" s="101" t="s">
        <v>178</v>
      </c>
      <c r="G315" s="101" t="s">
        <v>927</v>
      </c>
      <c r="H315" s="102">
        <v>4638</v>
      </c>
      <c r="I315" s="100">
        <v>4</v>
      </c>
      <c r="J315" s="103">
        <f>อุดรธานี!F126</f>
        <v>672866.43</v>
      </c>
      <c r="K315" s="104">
        <f>อุดรธานี!AO126</f>
        <v>752834.40000000014</v>
      </c>
      <c r="L315" s="105">
        <f>อุดรธานี!AP126</f>
        <v>1935469.1600000001</v>
      </c>
      <c r="M315" s="105">
        <f>อุดรธานี!AQ126</f>
        <v>1752364.47</v>
      </c>
      <c r="N315" s="101"/>
      <c r="O315" s="101"/>
      <c r="P315" s="101"/>
      <c r="Q315" s="93">
        <f t="shared" si="10"/>
        <v>183104.69000000018</v>
      </c>
      <c r="R315" s="94">
        <f t="shared" si="11"/>
        <v>417.30684777921522</v>
      </c>
    </row>
    <row r="316" spans="1:18" x14ac:dyDescent="0.55000000000000004">
      <c r="A316" s="100">
        <v>7</v>
      </c>
      <c r="B316" s="101" t="s">
        <v>62</v>
      </c>
      <c r="C316" s="101" t="s">
        <v>37</v>
      </c>
      <c r="D316" s="101" t="s">
        <v>137</v>
      </c>
      <c r="E316" s="101" t="s">
        <v>38</v>
      </c>
      <c r="F316" s="101" t="s">
        <v>178</v>
      </c>
      <c r="G316" s="101" t="s">
        <v>928</v>
      </c>
      <c r="H316" s="102">
        <v>3664</v>
      </c>
      <c r="I316" s="100">
        <v>3</v>
      </c>
      <c r="J316" s="103">
        <f>อุดรธานี!F127</f>
        <v>935504.64</v>
      </c>
      <c r="K316" s="104">
        <f>อุดรธานี!AO127</f>
        <v>906450.13000000012</v>
      </c>
      <c r="L316" s="105">
        <f>อุดรธานี!AP127</f>
        <v>943925.97</v>
      </c>
      <c r="M316" s="105">
        <f>อุดรธานี!AQ127</f>
        <v>1044002.9800000001</v>
      </c>
      <c r="N316" s="101"/>
      <c r="O316" s="101"/>
      <c r="P316" s="101"/>
      <c r="Q316" s="93">
        <f t="shared" si="10"/>
        <v>-100077.01000000013</v>
      </c>
      <c r="R316" s="94">
        <f t="shared" si="11"/>
        <v>257.62171670305673</v>
      </c>
    </row>
    <row r="317" spans="1:18" x14ac:dyDescent="0.55000000000000004">
      <c r="A317" s="100">
        <v>8</v>
      </c>
      <c r="B317" s="101" t="s">
        <v>62</v>
      </c>
      <c r="C317" s="101" t="s">
        <v>37</v>
      </c>
      <c r="D317" s="101" t="s">
        <v>137</v>
      </c>
      <c r="E317" s="101" t="s">
        <v>38</v>
      </c>
      <c r="F317" s="101" t="s">
        <v>178</v>
      </c>
      <c r="G317" s="101" t="s">
        <v>929</v>
      </c>
      <c r="H317" s="102">
        <v>4102</v>
      </c>
      <c r="I317" s="100">
        <v>3</v>
      </c>
      <c r="J317" s="103">
        <f>อุดรธานี!F128</f>
        <v>333928.87</v>
      </c>
      <c r="K317" s="104">
        <f>อุดรธานี!AO128</f>
        <v>286474.84999999998</v>
      </c>
      <c r="L317" s="105">
        <f>อุดรธานี!AP128</f>
        <v>1210313.3999999999</v>
      </c>
      <c r="M317" s="105">
        <f>อุดรธานี!AQ128</f>
        <v>1577984.8699999999</v>
      </c>
      <c r="N317" s="101"/>
      <c r="O317" s="101"/>
      <c r="P317" s="101"/>
      <c r="Q317" s="93">
        <f t="shared" si="10"/>
        <v>-367671.47</v>
      </c>
      <c r="R317" s="94">
        <f t="shared" si="11"/>
        <v>295.05446123842029</v>
      </c>
    </row>
    <row r="318" spans="1:18" x14ac:dyDescent="0.55000000000000004">
      <c r="A318" s="100">
        <v>9</v>
      </c>
      <c r="B318" s="101" t="s">
        <v>62</v>
      </c>
      <c r="C318" s="101" t="s">
        <v>37</v>
      </c>
      <c r="D318" s="101" t="s">
        <v>137</v>
      </c>
      <c r="E318" s="101" t="s">
        <v>38</v>
      </c>
      <c r="F318" s="101" t="s">
        <v>178</v>
      </c>
      <c r="G318" s="101" t="s">
        <v>930</v>
      </c>
      <c r="H318" s="102">
        <v>1926</v>
      </c>
      <c r="I318" s="100">
        <v>2</v>
      </c>
      <c r="J318" s="103">
        <f>อุดรธานี!F129</f>
        <v>1052174.3500000001</v>
      </c>
      <c r="K318" s="104">
        <f>อุดรธานี!AO129</f>
        <v>880415.12000000011</v>
      </c>
      <c r="L318" s="105">
        <f>อุดรธานี!AP129</f>
        <v>1487887.6</v>
      </c>
      <c r="M318" s="105">
        <f>อุดรธานี!AQ129</f>
        <v>1348275.31</v>
      </c>
      <c r="N318" s="101"/>
      <c r="O318" s="101"/>
      <c r="P318" s="101"/>
      <c r="Q318" s="93">
        <f t="shared" si="10"/>
        <v>139612.29000000004</v>
      </c>
      <c r="R318" s="94">
        <f t="shared" si="11"/>
        <v>772.52731048805822</v>
      </c>
    </row>
    <row r="319" spans="1:18" x14ac:dyDescent="0.55000000000000004">
      <c r="A319" s="100">
        <v>10</v>
      </c>
      <c r="B319" s="101" t="s">
        <v>62</v>
      </c>
      <c r="C319" s="101" t="s">
        <v>37</v>
      </c>
      <c r="D319" s="101" t="s">
        <v>137</v>
      </c>
      <c r="E319" s="101" t="s">
        <v>38</v>
      </c>
      <c r="F319" s="101" t="s">
        <v>178</v>
      </c>
      <c r="G319" s="101" t="s">
        <v>931</v>
      </c>
      <c r="H319" s="102">
        <v>2908</v>
      </c>
      <c r="I319" s="100">
        <v>2</v>
      </c>
      <c r="J319" s="103">
        <f>อุดรธานี!F130</f>
        <v>453628.47</v>
      </c>
      <c r="K319" s="104">
        <f>อุดรธานี!AO130</f>
        <v>274989.67</v>
      </c>
      <c r="L319" s="105">
        <f>อุดรธานี!AP130</f>
        <v>968603.14000000013</v>
      </c>
      <c r="M319" s="105">
        <f>อุดรธานี!AQ130</f>
        <v>1078276.8</v>
      </c>
      <c r="N319" s="101"/>
      <c r="O319" s="101"/>
      <c r="P319" s="101"/>
      <c r="Q319" s="93">
        <f t="shared" si="10"/>
        <v>-109673.65999999992</v>
      </c>
      <c r="R319" s="94">
        <f t="shared" si="11"/>
        <v>333.08223521320502</v>
      </c>
    </row>
    <row r="320" spans="1:18" x14ac:dyDescent="0.55000000000000004">
      <c r="A320" s="100">
        <v>11</v>
      </c>
      <c r="B320" s="101" t="s">
        <v>62</v>
      </c>
      <c r="C320" s="101" t="s">
        <v>37</v>
      </c>
      <c r="D320" s="101" t="s">
        <v>137</v>
      </c>
      <c r="E320" s="101" t="s">
        <v>38</v>
      </c>
      <c r="F320" s="101" t="s">
        <v>178</v>
      </c>
      <c r="G320" s="101" t="s">
        <v>932</v>
      </c>
      <c r="H320" s="102">
        <v>3030</v>
      </c>
      <c r="I320" s="100">
        <v>3</v>
      </c>
      <c r="J320" s="103">
        <f>อุดรธานี!F131</f>
        <v>89064.15</v>
      </c>
      <c r="K320" s="104">
        <f>อุดรธานี!AO131</f>
        <v>103289.53</v>
      </c>
      <c r="L320" s="105">
        <f>อุดรธานี!AP131</f>
        <v>832679.67999999993</v>
      </c>
      <c r="M320" s="105">
        <f>อุดรธานี!AQ131</f>
        <v>972063.22</v>
      </c>
      <c r="N320" s="101"/>
      <c r="O320" s="101"/>
      <c r="P320" s="101"/>
      <c r="Q320" s="93">
        <f t="shared" si="10"/>
        <v>-139383.54000000004</v>
      </c>
      <c r="R320" s="94">
        <f t="shared" si="11"/>
        <v>274.81177557755774</v>
      </c>
    </row>
    <row r="321" spans="1:18" s="112" customFormat="1" x14ac:dyDescent="0.55000000000000004">
      <c r="A321" s="106">
        <v>10</v>
      </c>
      <c r="B321" s="107" t="s">
        <v>62</v>
      </c>
      <c r="C321" s="107"/>
      <c r="D321" s="107"/>
      <c r="E321" s="107" t="s">
        <v>75</v>
      </c>
      <c r="F321" s="107"/>
      <c r="G321" s="107" t="s">
        <v>325</v>
      </c>
      <c r="H321" s="113">
        <f>SUM(H310:H320)</f>
        <v>35704</v>
      </c>
      <c r="I321" s="106"/>
      <c r="J321" s="109">
        <f>SUM(J310:J320)</f>
        <v>5164234.54</v>
      </c>
      <c r="K321" s="109">
        <f>SUM(K310:K320)</f>
        <v>5286693.5000000009</v>
      </c>
      <c r="L321" s="109">
        <f>SUM(L310:L320)</f>
        <v>12832936.57</v>
      </c>
      <c r="M321" s="109">
        <f>SUM(M310:M320)</f>
        <v>13219293.970000003</v>
      </c>
      <c r="N321" s="107">
        <v>10</v>
      </c>
      <c r="O321" s="107">
        <v>10</v>
      </c>
      <c r="P321" s="107">
        <f>N321-O321</f>
        <v>0</v>
      </c>
      <c r="Q321" s="110">
        <f t="shared" si="10"/>
        <v>-386357.40000000224</v>
      </c>
      <c r="R321" s="111">
        <f>L321/H321</f>
        <v>359.42573857270895</v>
      </c>
    </row>
    <row r="322" spans="1:18" x14ac:dyDescent="0.55000000000000004">
      <c r="A322" s="100">
        <v>1</v>
      </c>
      <c r="B322" s="101" t="s">
        <v>62</v>
      </c>
      <c r="C322" s="101" t="s">
        <v>326</v>
      </c>
      <c r="D322" s="101" t="s">
        <v>156</v>
      </c>
      <c r="E322" s="101" t="s">
        <v>47</v>
      </c>
      <c r="F322" s="101" t="s">
        <v>327</v>
      </c>
      <c r="G322" s="101" t="s">
        <v>328</v>
      </c>
      <c r="H322" s="102"/>
      <c r="I322" s="100"/>
      <c r="J322" s="103"/>
      <c r="K322" s="104"/>
      <c r="L322" s="105"/>
      <c r="M322" s="105"/>
      <c r="N322" s="101"/>
      <c r="O322" s="101"/>
      <c r="P322" s="101"/>
    </row>
    <row r="323" spans="1:18" x14ac:dyDescent="0.55000000000000004">
      <c r="A323" s="100">
        <v>2</v>
      </c>
      <c r="B323" s="101" t="s">
        <v>62</v>
      </c>
      <c r="C323" s="101" t="s">
        <v>326</v>
      </c>
      <c r="D323" s="101" t="s">
        <v>156</v>
      </c>
      <c r="E323" s="101" t="s">
        <v>47</v>
      </c>
      <c r="F323" s="101" t="s">
        <v>178</v>
      </c>
      <c r="G323" s="101" t="s">
        <v>933</v>
      </c>
      <c r="H323" s="102">
        <v>8840</v>
      </c>
      <c r="I323" s="100">
        <v>5</v>
      </c>
      <c r="J323" s="103">
        <f>อุดรธานี!F132</f>
        <v>388229.08</v>
      </c>
      <c r="K323" s="104">
        <f>อุดรธานี!AO132</f>
        <v>538401.16</v>
      </c>
      <c r="L323" s="105">
        <f>อุดรธานี!AP132</f>
        <v>1770660.13</v>
      </c>
      <c r="M323" s="105">
        <f>อุดรธานี!AQ132</f>
        <v>2089581.67</v>
      </c>
      <c r="N323" s="101"/>
      <c r="O323" s="101"/>
      <c r="P323" s="101"/>
      <c r="Q323" s="93">
        <f t="shared" si="10"/>
        <v>-318921.54000000004</v>
      </c>
      <c r="R323" s="94">
        <f t="shared" si="11"/>
        <v>200.30091968325792</v>
      </c>
    </row>
    <row r="324" spans="1:18" x14ac:dyDescent="0.55000000000000004">
      <c r="A324" s="100">
        <v>3</v>
      </c>
      <c r="B324" s="101" t="s">
        <v>62</v>
      </c>
      <c r="C324" s="101" t="s">
        <v>326</v>
      </c>
      <c r="D324" s="101" t="s">
        <v>156</v>
      </c>
      <c r="E324" s="101" t="s">
        <v>47</v>
      </c>
      <c r="F324" s="101" t="s">
        <v>178</v>
      </c>
      <c r="G324" s="101" t="s">
        <v>934</v>
      </c>
      <c r="H324" s="102">
        <v>4792</v>
      </c>
      <c r="I324" s="100">
        <v>4</v>
      </c>
      <c r="J324" s="103">
        <f>อุดรธานี!F133</f>
        <v>494538.35</v>
      </c>
      <c r="K324" s="104">
        <f>อุดรธานี!AO133</f>
        <v>678940.67</v>
      </c>
      <c r="L324" s="105">
        <f>อุดรธานี!AP133</f>
        <v>1427816.3199999998</v>
      </c>
      <c r="M324" s="105">
        <f>อุดรธานี!AQ133</f>
        <v>1750109.53</v>
      </c>
      <c r="N324" s="101"/>
      <c r="O324" s="101"/>
      <c r="P324" s="101"/>
      <c r="Q324" s="93">
        <f t="shared" si="10"/>
        <v>-322293.2100000002</v>
      </c>
      <c r="R324" s="94">
        <f t="shared" si="11"/>
        <v>297.95833055091816</v>
      </c>
    </row>
    <row r="325" spans="1:18" x14ac:dyDescent="0.55000000000000004">
      <c r="A325" s="100">
        <v>4</v>
      </c>
      <c r="B325" s="101" t="s">
        <v>62</v>
      </c>
      <c r="C325" s="101" t="s">
        <v>326</v>
      </c>
      <c r="D325" s="101" t="s">
        <v>156</v>
      </c>
      <c r="E325" s="101" t="s">
        <v>47</v>
      </c>
      <c r="F325" s="101" t="s">
        <v>178</v>
      </c>
      <c r="G325" s="101" t="s">
        <v>935</v>
      </c>
      <c r="H325" s="102">
        <v>8494</v>
      </c>
      <c r="I325" s="100">
        <v>5</v>
      </c>
      <c r="J325" s="103">
        <f>อุดรธานี!F134</f>
        <v>351742.52</v>
      </c>
      <c r="K325" s="104">
        <f>อุดรธานี!AO134</f>
        <v>645854.96000000008</v>
      </c>
      <c r="L325" s="105">
        <f>อุดรธานี!AP134</f>
        <v>2548998.6399999997</v>
      </c>
      <c r="M325" s="105">
        <f>อุดรธานี!AQ134</f>
        <v>2763282.44</v>
      </c>
      <c r="N325" s="101"/>
      <c r="O325" s="101"/>
      <c r="P325" s="101"/>
      <c r="Q325" s="93">
        <f t="shared" si="10"/>
        <v>-214283.80000000028</v>
      </c>
      <c r="R325" s="94">
        <f t="shared" si="11"/>
        <v>300.09402401695309</v>
      </c>
    </row>
    <row r="326" spans="1:18" x14ac:dyDescent="0.55000000000000004">
      <c r="A326" s="100">
        <v>5</v>
      </c>
      <c r="B326" s="101" t="s">
        <v>62</v>
      </c>
      <c r="C326" s="101" t="s">
        <v>326</v>
      </c>
      <c r="D326" s="101" t="s">
        <v>156</v>
      </c>
      <c r="E326" s="101" t="s">
        <v>47</v>
      </c>
      <c r="F326" s="101" t="s">
        <v>178</v>
      </c>
      <c r="G326" s="101" t="s">
        <v>936</v>
      </c>
      <c r="H326" s="102">
        <v>6351</v>
      </c>
      <c r="I326" s="100">
        <v>5</v>
      </c>
      <c r="J326" s="103">
        <f>อุดรธานี!F135</f>
        <v>320626.90999999997</v>
      </c>
      <c r="K326" s="104">
        <f>อุดรธานี!AO135</f>
        <v>639070.90999999992</v>
      </c>
      <c r="L326" s="105">
        <f>อุดรธานี!AP135</f>
        <v>1824182.8</v>
      </c>
      <c r="M326" s="105">
        <f>อุดรธานี!AQ135</f>
        <v>1683240.21</v>
      </c>
      <c r="N326" s="101"/>
      <c r="O326" s="101"/>
      <c r="P326" s="101"/>
      <c r="Q326" s="93">
        <f t="shared" ref="Q326:Q389" si="12">L326-M326</f>
        <v>140942.59000000008</v>
      </c>
      <c r="R326" s="94">
        <f t="shared" ref="R326:R389" si="13">L326/H326</f>
        <v>287.22764918910411</v>
      </c>
    </row>
    <row r="327" spans="1:18" x14ac:dyDescent="0.55000000000000004">
      <c r="A327" s="100">
        <v>6</v>
      </c>
      <c r="B327" s="101" t="s">
        <v>62</v>
      </c>
      <c r="C327" s="101" t="s">
        <v>326</v>
      </c>
      <c r="D327" s="101" t="s">
        <v>156</v>
      </c>
      <c r="E327" s="101" t="s">
        <v>47</v>
      </c>
      <c r="F327" s="101" t="s">
        <v>178</v>
      </c>
      <c r="G327" s="101" t="s">
        <v>937</v>
      </c>
      <c r="H327" s="102">
        <v>3830</v>
      </c>
      <c r="I327" s="100">
        <v>3</v>
      </c>
      <c r="J327" s="103">
        <f>อุดรธานี!F136</f>
        <v>472562.82</v>
      </c>
      <c r="K327" s="104">
        <f>อุดรธานี!AO136</f>
        <v>517516.96000000008</v>
      </c>
      <c r="L327" s="105">
        <f>อุดรธานี!AP136</f>
        <v>1438960.98</v>
      </c>
      <c r="M327" s="105">
        <f>อุดรธานี!AQ136</f>
        <v>1433674.48</v>
      </c>
      <c r="N327" s="101"/>
      <c r="O327" s="101"/>
      <c r="P327" s="101"/>
      <c r="Q327" s="93">
        <f t="shared" si="12"/>
        <v>5286.5</v>
      </c>
      <c r="R327" s="94">
        <f t="shared" si="13"/>
        <v>375.70782767624019</v>
      </c>
    </row>
    <row r="328" spans="1:18" x14ac:dyDescent="0.55000000000000004">
      <c r="A328" s="100">
        <v>7</v>
      </c>
      <c r="B328" s="101" t="s">
        <v>62</v>
      </c>
      <c r="C328" s="101" t="s">
        <v>326</v>
      </c>
      <c r="D328" s="101" t="s">
        <v>156</v>
      </c>
      <c r="E328" s="101" t="s">
        <v>47</v>
      </c>
      <c r="F328" s="101" t="s">
        <v>178</v>
      </c>
      <c r="G328" s="101" t="s">
        <v>938</v>
      </c>
      <c r="H328" s="102">
        <v>7121</v>
      </c>
      <c r="I328" s="100">
        <v>5</v>
      </c>
      <c r="J328" s="103">
        <f>อุดรธานี!F137</f>
        <v>488940.39</v>
      </c>
      <c r="K328" s="104">
        <f>อุดรธานี!AO137</f>
        <v>1413021.4200000002</v>
      </c>
      <c r="L328" s="105">
        <f>อุดรธานี!AP137</f>
        <v>2257975.4500000002</v>
      </c>
      <c r="M328" s="105">
        <f>อุดรธานี!AQ137</f>
        <v>1590100.41</v>
      </c>
      <c r="N328" s="101"/>
      <c r="O328" s="101"/>
      <c r="P328" s="101"/>
      <c r="Q328" s="93">
        <f t="shared" si="12"/>
        <v>667875.04000000027</v>
      </c>
      <c r="R328" s="94">
        <f t="shared" si="13"/>
        <v>317.08684875719706</v>
      </c>
    </row>
    <row r="329" spans="1:18" x14ac:dyDescent="0.55000000000000004">
      <c r="A329" s="100">
        <v>8</v>
      </c>
      <c r="B329" s="101" t="s">
        <v>62</v>
      </c>
      <c r="C329" s="101" t="s">
        <v>326</v>
      </c>
      <c r="D329" s="101" t="s">
        <v>156</v>
      </c>
      <c r="E329" s="101" t="s">
        <v>47</v>
      </c>
      <c r="F329" s="101" t="s">
        <v>178</v>
      </c>
      <c r="G329" s="101" t="s">
        <v>939</v>
      </c>
      <c r="H329" s="102">
        <v>3156</v>
      </c>
      <c r="I329" s="100">
        <v>3</v>
      </c>
      <c r="J329" s="103">
        <f>อุดรธานี!F138</f>
        <v>258691</v>
      </c>
      <c r="K329" s="104">
        <f>อุดรธานี!AO138</f>
        <v>327126.90999999997</v>
      </c>
      <c r="L329" s="105">
        <f>อุดรธานี!AP138</f>
        <v>1479748.08</v>
      </c>
      <c r="M329" s="105">
        <f>อุดรธานี!AQ138</f>
        <v>1597391.77</v>
      </c>
      <c r="N329" s="101"/>
      <c r="O329" s="101"/>
      <c r="P329" s="101"/>
      <c r="Q329" s="93">
        <f t="shared" si="12"/>
        <v>-117643.68999999994</v>
      </c>
      <c r="R329" s="94">
        <f t="shared" si="13"/>
        <v>468.8682129277567</v>
      </c>
    </row>
    <row r="330" spans="1:18" x14ac:dyDescent="0.55000000000000004">
      <c r="A330" s="100">
        <v>9</v>
      </c>
      <c r="B330" s="101" t="s">
        <v>62</v>
      </c>
      <c r="C330" s="101" t="s">
        <v>326</v>
      </c>
      <c r="D330" s="101" t="s">
        <v>156</v>
      </c>
      <c r="E330" s="101" t="s">
        <v>47</v>
      </c>
      <c r="F330" s="101" t="s">
        <v>178</v>
      </c>
      <c r="G330" s="101" t="s">
        <v>940</v>
      </c>
      <c r="H330" s="102">
        <v>3445</v>
      </c>
      <c r="I330" s="100">
        <v>3</v>
      </c>
      <c r="J330" s="103">
        <f>อุดรธานี!F139</f>
        <v>435189.3</v>
      </c>
      <c r="K330" s="104">
        <f>อุดรธานี!AO139</f>
        <v>630399.43999999994</v>
      </c>
      <c r="L330" s="105">
        <f>อุดรธานี!AP139</f>
        <v>1765843.85</v>
      </c>
      <c r="M330" s="105">
        <f>อุดรธานี!AQ139</f>
        <v>1723943.92</v>
      </c>
      <c r="N330" s="101"/>
      <c r="O330" s="101"/>
      <c r="P330" s="101"/>
      <c r="Q330" s="93">
        <f t="shared" si="12"/>
        <v>41899.930000000168</v>
      </c>
      <c r="R330" s="94">
        <f t="shared" si="13"/>
        <v>512.58166908563135</v>
      </c>
    </row>
    <row r="331" spans="1:18" x14ac:dyDescent="0.55000000000000004">
      <c r="A331" s="100">
        <v>10</v>
      </c>
      <c r="B331" s="101" t="s">
        <v>62</v>
      </c>
      <c r="C331" s="101" t="s">
        <v>326</v>
      </c>
      <c r="D331" s="101" t="s">
        <v>156</v>
      </c>
      <c r="E331" s="101" t="s">
        <v>47</v>
      </c>
      <c r="F331" s="101" t="s">
        <v>178</v>
      </c>
      <c r="G331" s="101" t="s">
        <v>941</v>
      </c>
      <c r="H331" s="102">
        <v>7922</v>
      </c>
      <c r="I331" s="100">
        <v>5</v>
      </c>
      <c r="J331" s="103">
        <f>อุดรธานี!F140</f>
        <v>254780.79999999999</v>
      </c>
      <c r="K331" s="104">
        <f>อุดรธานี!AO140</f>
        <v>645106.44999999995</v>
      </c>
      <c r="L331" s="105">
        <f>อุดรธานี!AP140</f>
        <v>2277761.9900000002</v>
      </c>
      <c r="M331" s="105">
        <f>อุดรธานี!AQ140</f>
        <v>2418729.4000000004</v>
      </c>
      <c r="N331" s="101"/>
      <c r="O331" s="101"/>
      <c r="P331" s="101"/>
      <c r="Q331" s="93">
        <f t="shared" si="12"/>
        <v>-140967.41000000015</v>
      </c>
      <c r="R331" s="94">
        <f t="shared" si="13"/>
        <v>287.52360388790714</v>
      </c>
    </row>
    <row r="332" spans="1:18" x14ac:dyDescent="0.55000000000000004">
      <c r="A332" s="100">
        <v>11</v>
      </c>
      <c r="B332" s="101" t="s">
        <v>62</v>
      </c>
      <c r="C332" s="101" t="s">
        <v>326</v>
      </c>
      <c r="D332" s="101" t="s">
        <v>156</v>
      </c>
      <c r="E332" s="101" t="s">
        <v>47</v>
      </c>
      <c r="F332" s="101" t="s">
        <v>178</v>
      </c>
      <c r="G332" s="101" t="s">
        <v>942</v>
      </c>
      <c r="H332" s="102">
        <v>4222</v>
      </c>
      <c r="I332" s="100">
        <v>3</v>
      </c>
      <c r="J332" s="103">
        <f>อุดรธานี!F141</f>
        <v>637286.74</v>
      </c>
      <c r="K332" s="104">
        <f>อุดรธานี!AO141</f>
        <v>717169.84000000008</v>
      </c>
      <c r="L332" s="105">
        <f>อุดรธานี!AP141</f>
        <v>2197608.84</v>
      </c>
      <c r="M332" s="105">
        <f>อุดรธานี!AQ141</f>
        <v>1635484.6199999999</v>
      </c>
      <c r="N332" s="101"/>
      <c r="O332" s="101"/>
      <c r="P332" s="101"/>
      <c r="Q332" s="93">
        <f t="shared" si="12"/>
        <v>562124.22</v>
      </c>
      <c r="R332" s="94">
        <f t="shared" si="13"/>
        <v>520.51369966840355</v>
      </c>
    </row>
    <row r="333" spans="1:18" x14ac:dyDescent="0.55000000000000004">
      <c r="A333" s="100">
        <v>12</v>
      </c>
      <c r="B333" s="101" t="s">
        <v>62</v>
      </c>
      <c r="C333" s="101" t="s">
        <v>326</v>
      </c>
      <c r="D333" s="101" t="s">
        <v>156</v>
      </c>
      <c r="E333" s="101" t="s">
        <v>47</v>
      </c>
      <c r="F333" s="101" t="s">
        <v>178</v>
      </c>
      <c r="G333" s="101" t="s">
        <v>943</v>
      </c>
      <c r="H333" s="102">
        <v>4359</v>
      </c>
      <c r="I333" s="100">
        <v>3</v>
      </c>
      <c r="J333" s="103">
        <f>อุดรธานี!F142</f>
        <v>221726.5</v>
      </c>
      <c r="K333" s="104">
        <f>อุดรธานี!AO142</f>
        <v>395265.81</v>
      </c>
      <c r="L333" s="105">
        <f>อุดรธานี!AP142</f>
        <v>2035881.54</v>
      </c>
      <c r="M333" s="105">
        <f>อุดรธานี!AQ142</f>
        <v>1739025.0299999998</v>
      </c>
      <c r="N333" s="101"/>
      <c r="O333" s="101"/>
      <c r="P333" s="101"/>
      <c r="Q333" s="93">
        <f t="shared" si="12"/>
        <v>296856.51000000024</v>
      </c>
      <c r="R333" s="94">
        <f t="shared" si="13"/>
        <v>467.05242945629732</v>
      </c>
    </row>
    <row r="334" spans="1:18" x14ac:dyDescent="0.55000000000000004">
      <c r="A334" s="100">
        <v>13</v>
      </c>
      <c r="B334" s="101" t="s">
        <v>62</v>
      </c>
      <c r="C334" s="101" t="s">
        <v>326</v>
      </c>
      <c r="D334" s="101" t="s">
        <v>156</v>
      </c>
      <c r="E334" s="101" t="s">
        <v>47</v>
      </c>
      <c r="F334" s="101" t="s">
        <v>178</v>
      </c>
      <c r="G334" s="101" t="s">
        <v>944</v>
      </c>
      <c r="H334" s="102">
        <v>4175</v>
      </c>
      <c r="I334" s="100">
        <v>3</v>
      </c>
      <c r="J334" s="103">
        <f>อุดรธานี!F143</f>
        <v>235473.4</v>
      </c>
      <c r="K334" s="104">
        <f>อุดรธานี!AO143</f>
        <v>329789.02999999997</v>
      </c>
      <c r="L334" s="105">
        <f>อุดรธานี!AP143</f>
        <v>1393709.95</v>
      </c>
      <c r="M334" s="105">
        <f>อุดรธานี!AQ143</f>
        <v>1587056.83</v>
      </c>
      <c r="N334" s="101"/>
      <c r="O334" s="101"/>
      <c r="P334" s="101"/>
      <c r="Q334" s="93">
        <f t="shared" si="12"/>
        <v>-193346.88000000012</v>
      </c>
      <c r="R334" s="94">
        <f t="shared" si="13"/>
        <v>333.82274251497006</v>
      </c>
    </row>
    <row r="335" spans="1:18" x14ac:dyDescent="0.55000000000000004">
      <c r="A335" s="100">
        <v>14</v>
      </c>
      <c r="B335" s="101" t="s">
        <v>62</v>
      </c>
      <c r="C335" s="101" t="s">
        <v>326</v>
      </c>
      <c r="D335" s="101" t="s">
        <v>156</v>
      </c>
      <c r="E335" s="101" t="s">
        <v>47</v>
      </c>
      <c r="F335" s="101" t="s">
        <v>178</v>
      </c>
      <c r="G335" s="101" t="s">
        <v>945</v>
      </c>
      <c r="H335" s="102">
        <v>2620</v>
      </c>
      <c r="I335" s="100">
        <v>2</v>
      </c>
      <c r="J335" s="103">
        <f>อุดรธานี!F144</f>
        <v>123289.36</v>
      </c>
      <c r="K335" s="104">
        <f>อุดรธานี!AO144</f>
        <v>272112.67000000004</v>
      </c>
      <c r="L335" s="105">
        <f>อุดรธานี!AP144</f>
        <v>1150852.3</v>
      </c>
      <c r="M335" s="105">
        <f>อุดรธานี!AQ144</f>
        <v>1299757.4300000002</v>
      </c>
      <c r="N335" s="101"/>
      <c r="O335" s="101"/>
      <c r="P335" s="101"/>
      <c r="Q335" s="93">
        <f t="shared" si="12"/>
        <v>-148905.13000000012</v>
      </c>
      <c r="R335" s="94">
        <f t="shared" si="13"/>
        <v>439.25660305343513</v>
      </c>
    </row>
    <row r="336" spans="1:18" x14ac:dyDescent="0.55000000000000004">
      <c r="A336" s="100">
        <v>15</v>
      </c>
      <c r="B336" s="101" t="s">
        <v>62</v>
      </c>
      <c r="C336" s="101" t="s">
        <v>326</v>
      </c>
      <c r="D336" s="101" t="s">
        <v>156</v>
      </c>
      <c r="E336" s="101" t="s">
        <v>47</v>
      </c>
      <c r="F336" s="101" t="s">
        <v>178</v>
      </c>
      <c r="G336" s="101" t="s">
        <v>946</v>
      </c>
      <c r="H336" s="102">
        <v>5100</v>
      </c>
      <c r="I336" s="100">
        <v>4</v>
      </c>
      <c r="J336" s="103">
        <f>อุดรธานี!F145</f>
        <v>251146.86</v>
      </c>
      <c r="K336" s="104">
        <f>อุดรธานี!AO145</f>
        <v>659391.85999999987</v>
      </c>
      <c r="L336" s="105">
        <f>อุดรธานี!AP145</f>
        <v>2101208.25</v>
      </c>
      <c r="M336" s="105">
        <f>อุดรธานี!AQ145</f>
        <v>2120155.0699999998</v>
      </c>
      <c r="N336" s="101"/>
      <c r="O336" s="101"/>
      <c r="P336" s="101"/>
      <c r="Q336" s="93">
        <f t="shared" si="12"/>
        <v>-18946.819999999832</v>
      </c>
      <c r="R336" s="94">
        <f t="shared" si="13"/>
        <v>412.00161764705882</v>
      </c>
    </row>
    <row r="337" spans="1:18" x14ac:dyDescent="0.55000000000000004">
      <c r="A337" s="100">
        <v>16</v>
      </c>
      <c r="B337" s="101" t="s">
        <v>62</v>
      </c>
      <c r="C337" s="101" t="s">
        <v>326</v>
      </c>
      <c r="D337" s="101" t="s">
        <v>156</v>
      </c>
      <c r="E337" s="101" t="s">
        <v>47</v>
      </c>
      <c r="F337" s="101" t="s">
        <v>178</v>
      </c>
      <c r="G337" s="101" t="s">
        <v>947</v>
      </c>
      <c r="H337" s="102">
        <v>7114</v>
      </c>
      <c r="I337" s="100">
        <v>5</v>
      </c>
      <c r="J337" s="103">
        <f>อุดรธานี!F146</f>
        <v>504786.51</v>
      </c>
      <c r="K337" s="104">
        <f>อุดรธานี!AO146</f>
        <v>788534.72</v>
      </c>
      <c r="L337" s="105">
        <f>อุดรธานี!AP146</f>
        <v>1570803.44</v>
      </c>
      <c r="M337" s="105">
        <f>อุดรธานี!AQ146</f>
        <v>1912972.9499999997</v>
      </c>
      <c r="N337" s="101"/>
      <c r="O337" s="101"/>
      <c r="P337" s="101"/>
      <c r="Q337" s="93">
        <f t="shared" si="12"/>
        <v>-342169.50999999978</v>
      </c>
      <c r="R337" s="94">
        <f t="shared" si="13"/>
        <v>220.804531908912</v>
      </c>
    </row>
    <row r="338" spans="1:18" s="112" customFormat="1" x14ac:dyDescent="0.55000000000000004">
      <c r="A338" s="106">
        <v>11</v>
      </c>
      <c r="B338" s="107" t="s">
        <v>62</v>
      </c>
      <c r="C338" s="107"/>
      <c r="D338" s="107"/>
      <c r="E338" s="107" t="s">
        <v>75</v>
      </c>
      <c r="F338" s="107"/>
      <c r="G338" s="107" t="s">
        <v>329</v>
      </c>
      <c r="H338" s="113">
        <f>SUM(H322:H337)</f>
        <v>81541</v>
      </c>
      <c r="I338" s="106"/>
      <c r="J338" s="109">
        <f>SUM(J322:J337)</f>
        <v>5439010.54</v>
      </c>
      <c r="K338" s="109">
        <f>SUM(K322:K337)</f>
        <v>9197702.8100000005</v>
      </c>
      <c r="L338" s="109">
        <f>SUM(L322:L337)</f>
        <v>27242012.560000002</v>
      </c>
      <c r="M338" s="109">
        <f>SUM(M322:M337)</f>
        <v>27344505.760000002</v>
      </c>
      <c r="N338" s="107">
        <v>15</v>
      </c>
      <c r="O338" s="107">
        <v>15</v>
      </c>
      <c r="P338" s="107">
        <f>N338-O338</f>
        <v>0</v>
      </c>
      <c r="Q338" s="110">
        <f t="shared" si="12"/>
        <v>-102493.19999999925</v>
      </c>
      <c r="R338" s="111">
        <f>L338/H338</f>
        <v>334.0897531303271</v>
      </c>
    </row>
    <row r="339" spans="1:18" x14ac:dyDescent="0.55000000000000004">
      <c r="A339" s="100">
        <v>1</v>
      </c>
      <c r="B339" s="101" t="s">
        <v>62</v>
      </c>
      <c r="C339" s="101" t="s">
        <v>330</v>
      </c>
      <c r="D339" s="101" t="s">
        <v>141</v>
      </c>
      <c r="E339" s="101" t="s">
        <v>48</v>
      </c>
      <c r="F339" s="101" t="s">
        <v>208</v>
      </c>
      <c r="G339" s="101" t="s">
        <v>331</v>
      </c>
      <c r="H339" s="102"/>
      <c r="I339" s="100"/>
      <c r="J339" s="103"/>
      <c r="K339" s="104"/>
      <c r="L339" s="105"/>
      <c r="M339" s="105"/>
      <c r="N339" s="101"/>
      <c r="O339" s="101"/>
      <c r="P339" s="101"/>
    </row>
    <row r="340" spans="1:18" x14ac:dyDescent="0.55000000000000004">
      <c r="A340" s="100">
        <v>2</v>
      </c>
      <c r="B340" s="101" t="s">
        <v>62</v>
      </c>
      <c r="C340" s="101" t="s">
        <v>330</v>
      </c>
      <c r="D340" s="101" t="s">
        <v>141</v>
      </c>
      <c r="E340" s="101" t="s">
        <v>48</v>
      </c>
      <c r="F340" s="101" t="s">
        <v>178</v>
      </c>
      <c r="G340" s="101" t="s">
        <v>948</v>
      </c>
      <c r="H340" s="102">
        <v>3260</v>
      </c>
      <c r="I340" s="100">
        <v>3</v>
      </c>
      <c r="J340" s="103">
        <f>อุดรธานี!F147</f>
        <v>489112.35</v>
      </c>
      <c r="K340" s="104">
        <f>อุดรธานี!AO147</f>
        <v>1061213.1300000001</v>
      </c>
      <c r="L340" s="105">
        <f>อุดรธานี!AP147</f>
        <v>1577680.9100000001</v>
      </c>
      <c r="M340" s="105">
        <f>อุดรธานี!AQ147</f>
        <v>1427085.5699999998</v>
      </c>
      <c r="N340" s="101"/>
      <c r="O340" s="101"/>
      <c r="P340" s="101"/>
      <c r="Q340" s="93">
        <f t="shared" si="12"/>
        <v>150595.34000000032</v>
      </c>
      <c r="R340" s="94">
        <f t="shared" si="13"/>
        <v>483.95119938650311</v>
      </c>
    </row>
    <row r="341" spans="1:18" x14ac:dyDescent="0.55000000000000004">
      <c r="A341" s="100">
        <v>3</v>
      </c>
      <c r="B341" s="101" t="s">
        <v>62</v>
      </c>
      <c r="C341" s="101" t="s">
        <v>330</v>
      </c>
      <c r="D341" s="101" t="s">
        <v>141</v>
      </c>
      <c r="E341" s="101" t="s">
        <v>48</v>
      </c>
      <c r="F341" s="101" t="s">
        <v>178</v>
      </c>
      <c r="G341" s="101" t="s">
        <v>949</v>
      </c>
      <c r="H341" s="102">
        <v>5443</v>
      </c>
      <c r="I341" s="100">
        <v>4</v>
      </c>
      <c r="J341" s="103">
        <f>อุดรธานี!F148</f>
        <v>1702665.55</v>
      </c>
      <c r="K341" s="104">
        <f>อุดรธานี!AO148</f>
        <v>1708149.31</v>
      </c>
      <c r="L341" s="105">
        <f>อุดรธานี!AP148</f>
        <v>1543096.22</v>
      </c>
      <c r="M341" s="105">
        <f>อุดรธานี!AQ148</f>
        <v>1810118.3399999999</v>
      </c>
      <c r="N341" s="101"/>
      <c r="O341" s="101"/>
      <c r="P341" s="101"/>
      <c r="Q341" s="93">
        <f t="shared" si="12"/>
        <v>-267022.11999999988</v>
      </c>
      <c r="R341" s="94">
        <f t="shared" si="13"/>
        <v>283.50105089105273</v>
      </c>
    </row>
    <row r="342" spans="1:18" x14ac:dyDescent="0.55000000000000004">
      <c r="A342" s="100">
        <v>4</v>
      </c>
      <c r="B342" s="101" t="s">
        <v>62</v>
      </c>
      <c r="C342" s="101" t="s">
        <v>330</v>
      </c>
      <c r="D342" s="101" t="s">
        <v>141</v>
      </c>
      <c r="E342" s="101" t="s">
        <v>48</v>
      </c>
      <c r="F342" s="101" t="s">
        <v>178</v>
      </c>
      <c r="G342" s="101" t="s">
        <v>950</v>
      </c>
      <c r="H342" s="102">
        <v>2005</v>
      </c>
      <c r="I342" s="100">
        <v>2</v>
      </c>
      <c r="J342" s="103">
        <f>อุดรธานี!F149</f>
        <v>529557.26</v>
      </c>
      <c r="K342" s="104">
        <f>อุดรธานี!AO149</f>
        <v>568902.65999999992</v>
      </c>
      <c r="L342" s="105">
        <f>อุดรธานี!AP149</f>
        <v>1925636.5599999998</v>
      </c>
      <c r="M342" s="105">
        <f>อุดรธานี!AQ149</f>
        <v>2005852</v>
      </c>
      <c r="N342" s="101"/>
      <c r="O342" s="101"/>
      <c r="P342" s="101"/>
      <c r="Q342" s="93">
        <f t="shared" si="12"/>
        <v>-80215.440000000177</v>
      </c>
      <c r="R342" s="94">
        <f t="shared" si="13"/>
        <v>960.41723690773063</v>
      </c>
    </row>
    <row r="343" spans="1:18" x14ac:dyDescent="0.55000000000000004">
      <c r="A343" s="100">
        <v>5</v>
      </c>
      <c r="B343" s="101" t="s">
        <v>62</v>
      </c>
      <c r="C343" s="101" t="s">
        <v>330</v>
      </c>
      <c r="D343" s="101" t="s">
        <v>141</v>
      </c>
      <c r="E343" s="101" t="s">
        <v>48</v>
      </c>
      <c r="F343" s="101" t="s">
        <v>178</v>
      </c>
      <c r="G343" s="101" t="s">
        <v>951</v>
      </c>
      <c r="H343" s="102">
        <v>5609</v>
      </c>
      <c r="I343" s="100">
        <v>4</v>
      </c>
      <c r="J343" s="103">
        <f>อุดรธานี!F150</f>
        <v>1245005.01</v>
      </c>
      <c r="K343" s="104">
        <f>อุดรธานี!AO150</f>
        <v>1322386.1000000001</v>
      </c>
      <c r="L343" s="105">
        <f>อุดรธานี!AP150</f>
        <v>2404451.19</v>
      </c>
      <c r="M343" s="105">
        <f>อุดรธานี!AQ150</f>
        <v>2404982.44</v>
      </c>
      <c r="N343" s="101"/>
      <c r="O343" s="101"/>
      <c r="P343" s="101"/>
      <c r="Q343" s="93">
        <f t="shared" si="12"/>
        <v>-531.25</v>
      </c>
      <c r="R343" s="94">
        <f t="shared" si="13"/>
        <v>428.6773382064539</v>
      </c>
    </row>
    <row r="344" spans="1:18" x14ac:dyDescent="0.55000000000000004">
      <c r="A344" s="100">
        <v>6</v>
      </c>
      <c r="B344" s="101" t="s">
        <v>62</v>
      </c>
      <c r="C344" s="101" t="s">
        <v>330</v>
      </c>
      <c r="D344" s="101" t="s">
        <v>141</v>
      </c>
      <c r="E344" s="101" t="s">
        <v>48</v>
      </c>
      <c r="F344" s="101" t="s">
        <v>178</v>
      </c>
      <c r="G344" s="101" t="s">
        <v>952</v>
      </c>
      <c r="H344" s="102">
        <v>3391</v>
      </c>
      <c r="I344" s="100">
        <v>3</v>
      </c>
      <c r="J344" s="103">
        <f>อุดรธานี!F151</f>
        <v>917242.71</v>
      </c>
      <c r="K344" s="104">
        <f>อุดรธานี!AO151</f>
        <v>1517143.9600000002</v>
      </c>
      <c r="L344" s="105">
        <f>อุดรธานี!AP151</f>
        <v>1945389.8099999998</v>
      </c>
      <c r="M344" s="105">
        <f>อุดรธานี!AQ151</f>
        <v>1621919.5199999998</v>
      </c>
      <c r="N344" s="101"/>
      <c r="O344" s="101"/>
      <c r="P344" s="101"/>
      <c r="Q344" s="93">
        <f t="shared" si="12"/>
        <v>323470.29000000004</v>
      </c>
      <c r="R344" s="94">
        <f t="shared" si="13"/>
        <v>573.69207018578584</v>
      </c>
    </row>
    <row r="345" spans="1:18" x14ac:dyDescent="0.55000000000000004">
      <c r="A345" s="100">
        <v>7</v>
      </c>
      <c r="B345" s="101" t="s">
        <v>62</v>
      </c>
      <c r="C345" s="101" t="s">
        <v>330</v>
      </c>
      <c r="D345" s="101" t="s">
        <v>141</v>
      </c>
      <c r="E345" s="101" t="s">
        <v>48</v>
      </c>
      <c r="F345" s="101" t="s">
        <v>178</v>
      </c>
      <c r="G345" s="101" t="s">
        <v>953</v>
      </c>
      <c r="H345" s="102">
        <v>4086</v>
      </c>
      <c r="I345" s="100">
        <v>3</v>
      </c>
      <c r="J345" s="103">
        <f>อุดรธานี!F152</f>
        <v>1121328.32</v>
      </c>
      <c r="K345" s="104">
        <f>อุดรธานี!AO152</f>
        <v>1154280.44</v>
      </c>
      <c r="L345" s="105">
        <f>อุดรธานี!AP152</f>
        <v>1847879.31</v>
      </c>
      <c r="M345" s="105">
        <f>อุดรธานี!AQ152</f>
        <v>1745957.68</v>
      </c>
      <c r="N345" s="101"/>
      <c r="O345" s="101"/>
      <c r="P345" s="101"/>
      <c r="Q345" s="93">
        <f t="shared" si="12"/>
        <v>101921.63000000012</v>
      </c>
      <c r="R345" s="94">
        <f t="shared" si="13"/>
        <v>452.24652716593249</v>
      </c>
    </row>
    <row r="346" spans="1:18" x14ac:dyDescent="0.55000000000000004">
      <c r="A346" s="100">
        <v>8</v>
      </c>
      <c r="B346" s="101" t="s">
        <v>62</v>
      </c>
      <c r="C346" s="101" t="s">
        <v>330</v>
      </c>
      <c r="D346" s="101" t="s">
        <v>141</v>
      </c>
      <c r="E346" s="101" t="s">
        <v>48</v>
      </c>
      <c r="F346" s="101" t="s">
        <v>178</v>
      </c>
      <c r="G346" s="101" t="s">
        <v>954</v>
      </c>
      <c r="H346" s="102">
        <v>4501</v>
      </c>
      <c r="I346" s="100">
        <v>4</v>
      </c>
      <c r="J346" s="103">
        <f>อุดรธานี!F153</f>
        <v>541176.66</v>
      </c>
      <c r="K346" s="104">
        <f>อุดรธานี!AO153</f>
        <v>1092801.71</v>
      </c>
      <c r="L346" s="105">
        <f>อุดรธานี!AP153</f>
        <v>1877836.8</v>
      </c>
      <c r="M346" s="105">
        <f>อุดรธานี!AQ153</f>
        <v>1794319.58</v>
      </c>
      <c r="N346" s="101"/>
      <c r="O346" s="101"/>
      <c r="P346" s="101"/>
      <c r="Q346" s="93">
        <f t="shared" si="12"/>
        <v>83517.219999999972</v>
      </c>
      <c r="R346" s="94">
        <f t="shared" si="13"/>
        <v>417.20435458786937</v>
      </c>
    </row>
    <row r="347" spans="1:18" x14ac:dyDescent="0.55000000000000004">
      <c r="A347" s="100">
        <v>9</v>
      </c>
      <c r="B347" s="101" t="s">
        <v>62</v>
      </c>
      <c r="C347" s="101" t="s">
        <v>330</v>
      </c>
      <c r="D347" s="101" t="s">
        <v>141</v>
      </c>
      <c r="E347" s="101" t="s">
        <v>48</v>
      </c>
      <c r="F347" s="101" t="s">
        <v>178</v>
      </c>
      <c r="G347" s="101" t="s">
        <v>955</v>
      </c>
      <c r="H347" s="102">
        <v>4158</v>
      </c>
      <c r="I347" s="100">
        <v>3</v>
      </c>
      <c r="J347" s="103">
        <f>อุดรธานี!F154</f>
        <v>404833.53</v>
      </c>
      <c r="K347" s="104">
        <f>อุดรธานี!AO154</f>
        <v>460483.35000000003</v>
      </c>
      <c r="L347" s="105">
        <f>อุดรธานี!AP154</f>
        <v>969081.29</v>
      </c>
      <c r="M347" s="105">
        <f>อุดรธานี!AQ154</f>
        <v>1269404.8900000001</v>
      </c>
      <c r="N347" s="101"/>
      <c r="O347" s="101"/>
      <c r="P347" s="101"/>
      <c r="Q347" s="93">
        <f t="shared" si="12"/>
        <v>-300323.60000000009</v>
      </c>
      <c r="R347" s="94">
        <f t="shared" si="13"/>
        <v>233.06428330928333</v>
      </c>
    </row>
    <row r="348" spans="1:18" x14ac:dyDescent="0.55000000000000004">
      <c r="A348" s="100">
        <v>10</v>
      </c>
      <c r="B348" s="101" t="s">
        <v>62</v>
      </c>
      <c r="C348" s="101" t="s">
        <v>330</v>
      </c>
      <c r="D348" s="101" t="s">
        <v>141</v>
      </c>
      <c r="E348" s="101" t="s">
        <v>48</v>
      </c>
      <c r="F348" s="101" t="s">
        <v>178</v>
      </c>
      <c r="G348" s="101" t="s">
        <v>956</v>
      </c>
      <c r="H348" s="102">
        <v>3908</v>
      </c>
      <c r="I348" s="100">
        <v>3</v>
      </c>
      <c r="J348" s="103">
        <f>อุดรธานี!F155</f>
        <v>378623.7</v>
      </c>
      <c r="K348" s="104">
        <f>อุดรธานี!AO155</f>
        <v>725360.87000000011</v>
      </c>
      <c r="L348" s="105">
        <f>อุดรธานี!AP155</f>
        <v>1924188.17</v>
      </c>
      <c r="M348" s="105">
        <f>อุดรธานี!AQ155</f>
        <v>1932091.54</v>
      </c>
      <c r="N348" s="101"/>
      <c r="O348" s="101"/>
      <c r="P348" s="101"/>
      <c r="Q348" s="93">
        <f t="shared" si="12"/>
        <v>-7903.3700000001118</v>
      </c>
      <c r="R348" s="94">
        <f t="shared" si="13"/>
        <v>492.37158904810644</v>
      </c>
    </row>
    <row r="349" spans="1:18" x14ac:dyDescent="0.55000000000000004">
      <c r="A349" s="100">
        <v>11</v>
      </c>
      <c r="B349" s="101" t="s">
        <v>62</v>
      </c>
      <c r="C349" s="101" t="s">
        <v>330</v>
      </c>
      <c r="D349" s="101" t="s">
        <v>141</v>
      </c>
      <c r="E349" s="101" t="s">
        <v>48</v>
      </c>
      <c r="F349" s="101" t="s">
        <v>178</v>
      </c>
      <c r="G349" s="101" t="s">
        <v>957</v>
      </c>
      <c r="H349" s="102">
        <v>3711</v>
      </c>
      <c r="I349" s="100">
        <v>3</v>
      </c>
      <c r="J349" s="103">
        <f>อุดรธานี!F156</f>
        <v>790261.1</v>
      </c>
      <c r="K349" s="104">
        <f>อุดรธานี!AO156</f>
        <v>1103796.8</v>
      </c>
      <c r="L349" s="105">
        <f>อุดรธานี!AP156</f>
        <v>1117700.6499999999</v>
      </c>
      <c r="M349" s="105">
        <f>อุดรธานี!AQ156</f>
        <v>1287544.7</v>
      </c>
      <c r="N349" s="101"/>
      <c r="O349" s="101"/>
      <c r="P349" s="101"/>
      <c r="Q349" s="93">
        <f t="shared" si="12"/>
        <v>-169844.05000000005</v>
      </c>
      <c r="R349" s="94">
        <f t="shared" si="13"/>
        <v>301.1858393963891</v>
      </c>
    </row>
    <row r="350" spans="1:18" x14ac:dyDescent="0.55000000000000004">
      <c r="A350" s="100">
        <v>12</v>
      </c>
      <c r="B350" s="101" t="s">
        <v>62</v>
      </c>
      <c r="C350" s="101" t="s">
        <v>330</v>
      </c>
      <c r="D350" s="101" t="s">
        <v>141</v>
      </c>
      <c r="E350" s="101" t="s">
        <v>48</v>
      </c>
      <c r="F350" s="101" t="s">
        <v>178</v>
      </c>
      <c r="G350" s="101" t="s">
        <v>958</v>
      </c>
      <c r="H350" s="102">
        <v>6818</v>
      </c>
      <c r="I350" s="100">
        <v>5</v>
      </c>
      <c r="J350" s="103">
        <f>อุดรธานี!F157</f>
        <v>1556083.15</v>
      </c>
      <c r="K350" s="104">
        <f>อุดรธานี!AO157</f>
        <v>2267530.0099999998</v>
      </c>
      <c r="L350" s="105">
        <f>อุดรธานี!AP157</f>
        <v>2271675.83</v>
      </c>
      <c r="M350" s="105">
        <f>อุดรธานี!AQ157</f>
        <v>2121323.3499999996</v>
      </c>
      <c r="N350" s="101"/>
      <c r="O350" s="101"/>
      <c r="P350" s="101"/>
      <c r="Q350" s="93">
        <f t="shared" si="12"/>
        <v>150352.48000000045</v>
      </c>
      <c r="R350" s="94">
        <f t="shared" si="13"/>
        <v>333.18800674684661</v>
      </c>
    </row>
    <row r="351" spans="1:18" x14ac:dyDescent="0.55000000000000004">
      <c r="A351" s="100">
        <v>13</v>
      </c>
      <c r="B351" s="101" t="s">
        <v>62</v>
      </c>
      <c r="C351" s="101" t="s">
        <v>330</v>
      </c>
      <c r="D351" s="101" t="s">
        <v>141</v>
      </c>
      <c r="E351" s="101" t="s">
        <v>48</v>
      </c>
      <c r="F351" s="101" t="s">
        <v>178</v>
      </c>
      <c r="G351" s="101" t="s">
        <v>959</v>
      </c>
      <c r="H351" s="102">
        <v>4682</v>
      </c>
      <c r="I351" s="100">
        <v>4</v>
      </c>
      <c r="J351" s="103">
        <f>อุดรธานี!F158</f>
        <v>585546.55000000005</v>
      </c>
      <c r="K351" s="104">
        <f>อุดรธานี!AO158</f>
        <v>613462.35000000009</v>
      </c>
      <c r="L351" s="105">
        <f>อุดรธานี!AP158</f>
        <v>1464273.4699999997</v>
      </c>
      <c r="M351" s="105">
        <f>อุดรธานี!AQ158</f>
        <v>1722436.3399999999</v>
      </c>
      <c r="N351" s="101"/>
      <c r="O351" s="101"/>
      <c r="P351" s="101"/>
      <c r="Q351" s="93">
        <f t="shared" si="12"/>
        <v>-258162.87000000011</v>
      </c>
      <c r="R351" s="94">
        <f t="shared" si="13"/>
        <v>312.74529474583505</v>
      </c>
    </row>
    <row r="352" spans="1:18" x14ac:dyDescent="0.55000000000000004">
      <c r="A352" s="100">
        <v>14</v>
      </c>
      <c r="B352" s="101" t="s">
        <v>62</v>
      </c>
      <c r="C352" s="101" t="s">
        <v>330</v>
      </c>
      <c r="D352" s="101" t="s">
        <v>141</v>
      </c>
      <c r="E352" s="101" t="s">
        <v>48</v>
      </c>
      <c r="F352" s="101" t="s">
        <v>178</v>
      </c>
      <c r="G352" s="101" t="s">
        <v>960</v>
      </c>
      <c r="H352" s="102">
        <v>2270</v>
      </c>
      <c r="I352" s="100">
        <v>2</v>
      </c>
      <c r="J352" s="103">
        <f>อุดรธานี!F159</f>
        <v>715574.7</v>
      </c>
      <c r="K352" s="104">
        <f>อุดรธานี!AO159</f>
        <v>927883.97</v>
      </c>
      <c r="L352" s="105">
        <f>อุดรธานี!AP159</f>
        <v>1419009.72</v>
      </c>
      <c r="M352" s="105">
        <f>อุดรธานี!AQ159</f>
        <v>1151540.6000000001</v>
      </c>
      <c r="N352" s="101"/>
      <c r="O352" s="101"/>
      <c r="P352" s="101"/>
      <c r="Q352" s="93">
        <f t="shared" si="12"/>
        <v>267469.11999999988</v>
      </c>
      <c r="R352" s="94">
        <f t="shared" si="13"/>
        <v>625.11441409691633</v>
      </c>
    </row>
    <row r="353" spans="1:18" x14ac:dyDescent="0.55000000000000004">
      <c r="A353" s="100">
        <v>15</v>
      </c>
      <c r="B353" s="101" t="s">
        <v>62</v>
      </c>
      <c r="C353" s="101" t="s">
        <v>330</v>
      </c>
      <c r="D353" s="101" t="s">
        <v>141</v>
      </c>
      <c r="E353" s="101" t="s">
        <v>48</v>
      </c>
      <c r="F353" s="101" t="s">
        <v>178</v>
      </c>
      <c r="G353" s="101" t="s">
        <v>961</v>
      </c>
      <c r="H353" s="102">
        <v>3246</v>
      </c>
      <c r="I353" s="100">
        <v>3</v>
      </c>
      <c r="J353" s="103">
        <f>อุดรธานี!F160</f>
        <v>604420.18000000005</v>
      </c>
      <c r="K353" s="104">
        <f>อุดรธานี!AO160</f>
        <v>954623.8600000001</v>
      </c>
      <c r="L353" s="105">
        <f>อุดรธานี!AP160</f>
        <v>1267551.3700000001</v>
      </c>
      <c r="M353" s="105">
        <f>อุดรธานี!AQ160</f>
        <v>1409232.9100000001</v>
      </c>
      <c r="N353" s="101"/>
      <c r="O353" s="101"/>
      <c r="P353" s="101"/>
      <c r="Q353" s="93">
        <f t="shared" si="12"/>
        <v>-141681.54000000004</v>
      </c>
      <c r="R353" s="94">
        <f t="shared" si="13"/>
        <v>390.49641712877388</v>
      </c>
    </row>
    <row r="354" spans="1:18" x14ac:dyDescent="0.55000000000000004">
      <c r="A354" s="100">
        <v>16</v>
      </c>
      <c r="B354" s="101" t="s">
        <v>62</v>
      </c>
      <c r="C354" s="101" t="s">
        <v>330</v>
      </c>
      <c r="D354" s="101" t="s">
        <v>141</v>
      </c>
      <c r="E354" s="101" t="s">
        <v>48</v>
      </c>
      <c r="F354" s="101" t="s">
        <v>178</v>
      </c>
      <c r="G354" s="101" t="s">
        <v>962</v>
      </c>
      <c r="H354" s="102">
        <v>2523</v>
      </c>
      <c r="I354" s="100">
        <v>2</v>
      </c>
      <c r="J354" s="103">
        <f>อุดรธานี!F161</f>
        <v>662612.84</v>
      </c>
      <c r="K354" s="104">
        <f>อุดรธานี!AO161</f>
        <v>667209.52</v>
      </c>
      <c r="L354" s="105">
        <f>อุดรธานี!AP161</f>
        <v>1965353.2</v>
      </c>
      <c r="M354" s="105">
        <f>อุดรธานี!AQ161</f>
        <v>1988625.4300000002</v>
      </c>
      <c r="N354" s="101"/>
      <c r="O354" s="101"/>
      <c r="P354" s="101"/>
      <c r="Q354" s="93">
        <f t="shared" si="12"/>
        <v>-23272.230000000214</v>
      </c>
      <c r="R354" s="94">
        <f t="shared" si="13"/>
        <v>778.97471264367812</v>
      </c>
    </row>
    <row r="355" spans="1:18" x14ac:dyDescent="0.55000000000000004">
      <c r="A355" s="100">
        <v>17</v>
      </c>
      <c r="B355" s="101" t="s">
        <v>62</v>
      </c>
      <c r="C355" s="101" t="s">
        <v>330</v>
      </c>
      <c r="D355" s="101" t="s">
        <v>141</v>
      </c>
      <c r="E355" s="101" t="s">
        <v>48</v>
      </c>
      <c r="F355" s="101" t="s">
        <v>178</v>
      </c>
      <c r="G355" s="101" t="s">
        <v>963</v>
      </c>
      <c r="H355" s="102">
        <v>3997</v>
      </c>
      <c r="I355" s="100">
        <v>3</v>
      </c>
      <c r="J355" s="103">
        <f>อุดรธานี!F162</f>
        <v>835035.55</v>
      </c>
      <c r="K355" s="104">
        <f>อุดรธานี!AO162</f>
        <v>846467.55</v>
      </c>
      <c r="L355" s="105">
        <f>อุดรธานี!AP162</f>
        <v>1319451.97</v>
      </c>
      <c r="M355" s="105">
        <f>อุดรธานี!AQ162</f>
        <v>1385923.8299999998</v>
      </c>
      <c r="N355" s="101"/>
      <c r="O355" s="101"/>
      <c r="P355" s="101"/>
      <c r="Q355" s="93">
        <f t="shared" si="12"/>
        <v>-66471.85999999987</v>
      </c>
      <c r="R355" s="94">
        <f t="shared" si="13"/>
        <v>330.11057543157369</v>
      </c>
    </row>
    <row r="356" spans="1:18" x14ac:dyDescent="0.55000000000000004">
      <c r="A356" s="100">
        <v>18</v>
      </c>
      <c r="B356" s="101" t="s">
        <v>62</v>
      </c>
      <c r="C356" s="101" t="s">
        <v>330</v>
      </c>
      <c r="D356" s="101" t="s">
        <v>141</v>
      </c>
      <c r="E356" s="101" t="s">
        <v>48</v>
      </c>
      <c r="F356" s="101" t="s">
        <v>178</v>
      </c>
      <c r="G356" s="101" t="s">
        <v>964</v>
      </c>
      <c r="H356" s="102">
        <v>2435</v>
      </c>
      <c r="I356" s="100">
        <v>2</v>
      </c>
      <c r="J356" s="103">
        <f>อุดรธานี!F163</f>
        <v>374688.18</v>
      </c>
      <c r="K356" s="104">
        <f>อุดรธานี!AO163</f>
        <v>395190.25</v>
      </c>
      <c r="L356" s="105">
        <f>อุดรธานี!AP163</f>
        <v>1255945.47</v>
      </c>
      <c r="M356" s="105">
        <f>อุดรธานี!AQ163</f>
        <v>1231545.3799999999</v>
      </c>
      <c r="N356" s="101"/>
      <c r="O356" s="101"/>
      <c r="P356" s="101"/>
      <c r="Q356" s="93">
        <f t="shared" si="12"/>
        <v>24400.090000000084</v>
      </c>
      <c r="R356" s="94">
        <f t="shared" si="13"/>
        <v>515.78869404517457</v>
      </c>
    </row>
    <row r="357" spans="1:18" x14ac:dyDescent="0.55000000000000004">
      <c r="A357" s="100">
        <v>19</v>
      </c>
      <c r="B357" s="101" t="s">
        <v>62</v>
      </c>
      <c r="C357" s="101" t="s">
        <v>332</v>
      </c>
      <c r="D357" s="101" t="s">
        <v>141</v>
      </c>
      <c r="E357" s="101" t="s">
        <v>48</v>
      </c>
      <c r="F357" s="101" t="s">
        <v>178</v>
      </c>
      <c r="G357" s="101" t="s">
        <v>965</v>
      </c>
      <c r="H357" s="102">
        <v>2402</v>
      </c>
      <c r="I357" s="100">
        <v>2</v>
      </c>
      <c r="J357" s="103">
        <f>อุดรธานี!F164</f>
        <v>528719.57999999996</v>
      </c>
      <c r="K357" s="104">
        <f>อุดรธานี!AO164</f>
        <v>630798.68999999994</v>
      </c>
      <c r="L357" s="105">
        <f>อุดรธานี!AP164</f>
        <v>1371483.95</v>
      </c>
      <c r="M357" s="105">
        <f>อุดรธานี!AQ164</f>
        <v>1419696.21</v>
      </c>
      <c r="N357" s="101"/>
      <c r="O357" s="101"/>
      <c r="P357" s="101"/>
      <c r="Q357" s="93">
        <f t="shared" si="12"/>
        <v>-48212.260000000009</v>
      </c>
      <c r="R357" s="94">
        <f t="shared" si="13"/>
        <v>570.97583263946706</v>
      </c>
    </row>
    <row r="358" spans="1:18" x14ac:dyDescent="0.55000000000000004">
      <c r="A358" s="100">
        <v>20</v>
      </c>
      <c r="B358" s="101" t="s">
        <v>62</v>
      </c>
      <c r="C358" s="101" t="s">
        <v>333</v>
      </c>
      <c r="D358" s="101" t="s">
        <v>141</v>
      </c>
      <c r="E358" s="101" t="s">
        <v>48</v>
      </c>
      <c r="F358" s="101" t="s">
        <v>178</v>
      </c>
      <c r="G358" s="101" t="s">
        <v>966</v>
      </c>
      <c r="H358" s="102">
        <v>5248</v>
      </c>
      <c r="I358" s="100">
        <v>4</v>
      </c>
      <c r="J358" s="103">
        <f>อุดรธานี!F165</f>
        <v>787200.96</v>
      </c>
      <c r="K358" s="104">
        <f>อุดรธานี!AO165</f>
        <v>763896</v>
      </c>
      <c r="L358" s="105">
        <f>อุดรธานี!AP165</f>
        <v>3070574.9899999998</v>
      </c>
      <c r="M358" s="105">
        <f>อุดรธานี!AQ165</f>
        <v>2149383.88</v>
      </c>
      <c r="N358" s="101"/>
      <c r="O358" s="101"/>
      <c r="P358" s="101"/>
      <c r="Q358" s="93">
        <f t="shared" si="12"/>
        <v>921191.10999999987</v>
      </c>
      <c r="R358" s="94">
        <f t="shared" si="13"/>
        <v>585.09431974085362</v>
      </c>
    </row>
    <row r="359" spans="1:18" x14ac:dyDescent="0.55000000000000004">
      <c r="A359" s="100">
        <v>21</v>
      </c>
      <c r="B359" s="101" t="s">
        <v>62</v>
      </c>
      <c r="C359" s="101" t="s">
        <v>334</v>
      </c>
      <c r="D359" s="101" t="s">
        <v>141</v>
      </c>
      <c r="E359" s="101" t="s">
        <v>48</v>
      </c>
      <c r="F359" s="101" t="s">
        <v>178</v>
      </c>
      <c r="G359" s="101" t="s">
        <v>967</v>
      </c>
      <c r="H359" s="102">
        <v>2119</v>
      </c>
      <c r="I359" s="100">
        <v>2</v>
      </c>
      <c r="J359" s="103">
        <f>อุดรธานี!F166</f>
        <v>430613.04</v>
      </c>
      <c r="K359" s="104">
        <f>อุดรธานี!AO166</f>
        <v>822497.23</v>
      </c>
      <c r="L359" s="105">
        <f>อุดรธานี!AP166</f>
        <v>1100650.3299999998</v>
      </c>
      <c r="M359" s="105">
        <f>อุดรธานี!AQ166</f>
        <v>1083477.9099999999</v>
      </c>
      <c r="N359" s="101"/>
      <c r="O359" s="101"/>
      <c r="P359" s="101"/>
      <c r="Q359" s="93">
        <f t="shared" si="12"/>
        <v>17172.419999999925</v>
      </c>
      <c r="R359" s="94">
        <f t="shared" si="13"/>
        <v>519.41969325153366</v>
      </c>
    </row>
    <row r="360" spans="1:18" s="112" customFormat="1" x14ac:dyDescent="0.55000000000000004">
      <c r="A360" s="106">
        <v>12</v>
      </c>
      <c r="B360" s="107" t="s">
        <v>62</v>
      </c>
      <c r="C360" s="107"/>
      <c r="D360" s="107"/>
      <c r="E360" s="107" t="s">
        <v>75</v>
      </c>
      <c r="F360" s="107"/>
      <c r="G360" s="107" t="s">
        <v>335</v>
      </c>
      <c r="H360" s="113">
        <f>SUM(H339:H359)</f>
        <v>75812</v>
      </c>
      <c r="I360" s="106"/>
      <c r="J360" s="109">
        <f>SUM(J339:J359)</f>
        <v>15200300.919999998</v>
      </c>
      <c r="K360" s="109">
        <f>SUM(K339:K359)</f>
        <v>19604077.760000002</v>
      </c>
      <c r="L360" s="109">
        <f>SUM(L339:L359)</f>
        <v>33638911.209999993</v>
      </c>
      <c r="M360" s="109">
        <f>SUM(M339:M359)</f>
        <v>32962462.099999998</v>
      </c>
      <c r="N360" s="107">
        <v>20</v>
      </c>
      <c r="O360" s="107">
        <v>20</v>
      </c>
      <c r="P360" s="107">
        <f>N360-O360</f>
        <v>0</v>
      </c>
      <c r="Q360" s="110">
        <f t="shared" si="12"/>
        <v>676449.10999999568</v>
      </c>
      <c r="R360" s="111">
        <f>L360/H360</f>
        <v>443.71486321426676</v>
      </c>
    </row>
    <row r="361" spans="1:18" x14ac:dyDescent="0.55000000000000004">
      <c r="A361" s="100">
        <v>1</v>
      </c>
      <c r="B361" s="101" t="s">
        <v>62</v>
      </c>
      <c r="C361" s="101" t="s">
        <v>332</v>
      </c>
      <c r="D361" s="101" t="s">
        <v>144</v>
      </c>
      <c r="E361" s="101" t="s">
        <v>49</v>
      </c>
      <c r="F361" s="101" t="s">
        <v>208</v>
      </c>
      <c r="G361" s="101" t="s">
        <v>336</v>
      </c>
      <c r="H361" s="102"/>
      <c r="I361" s="100"/>
      <c r="J361" s="103"/>
      <c r="K361" s="104"/>
      <c r="L361" s="105"/>
      <c r="M361" s="105"/>
      <c r="N361" s="101"/>
      <c r="O361" s="101"/>
      <c r="P361" s="101"/>
    </row>
    <row r="362" spans="1:18" x14ac:dyDescent="0.55000000000000004">
      <c r="A362" s="100">
        <v>2</v>
      </c>
      <c r="B362" s="101" t="s">
        <v>62</v>
      </c>
      <c r="C362" s="101" t="s">
        <v>332</v>
      </c>
      <c r="D362" s="101" t="s">
        <v>144</v>
      </c>
      <c r="E362" s="101" t="s">
        <v>49</v>
      </c>
      <c r="F362" s="101" t="s">
        <v>178</v>
      </c>
      <c r="G362" s="101" t="s">
        <v>968</v>
      </c>
      <c r="H362" s="102">
        <v>4950</v>
      </c>
      <c r="I362" s="100">
        <v>4</v>
      </c>
      <c r="J362" s="103">
        <f>อุดรธานี!F167</f>
        <v>646428.4</v>
      </c>
      <c r="K362" s="104">
        <f>อุดรธานี!AO167</f>
        <v>654653.56999999995</v>
      </c>
      <c r="L362" s="105">
        <f>อุดรธานี!AP167</f>
        <v>1255607.4300000002</v>
      </c>
      <c r="M362" s="105">
        <f>อุดรธานี!AQ167</f>
        <v>903751.61</v>
      </c>
      <c r="N362" s="101"/>
      <c r="O362" s="101"/>
      <c r="P362" s="101"/>
      <c r="Q362" s="93">
        <f t="shared" si="12"/>
        <v>351855.82000000018</v>
      </c>
      <c r="R362" s="94">
        <f t="shared" si="13"/>
        <v>253.65806666666671</v>
      </c>
    </row>
    <row r="363" spans="1:18" x14ac:dyDescent="0.55000000000000004">
      <c r="A363" s="100">
        <v>3</v>
      </c>
      <c r="B363" s="101" t="s">
        <v>62</v>
      </c>
      <c r="C363" s="101" t="s">
        <v>332</v>
      </c>
      <c r="D363" s="101" t="s">
        <v>144</v>
      </c>
      <c r="E363" s="101" t="s">
        <v>49</v>
      </c>
      <c r="F363" s="101" t="s">
        <v>178</v>
      </c>
      <c r="G363" s="101" t="s">
        <v>969</v>
      </c>
      <c r="H363" s="102">
        <v>2307</v>
      </c>
      <c r="I363" s="100">
        <v>2</v>
      </c>
      <c r="J363" s="103">
        <f>อุดรธานี!F168</f>
        <v>233868.33</v>
      </c>
      <c r="K363" s="104">
        <f>อุดรธานี!AO168</f>
        <v>166431.90999999997</v>
      </c>
      <c r="L363" s="105">
        <f>อุดรธานี!AP168</f>
        <v>1543274.94</v>
      </c>
      <c r="M363" s="105">
        <f>อุดรธานี!AQ168</f>
        <v>1724607.78</v>
      </c>
      <c r="N363" s="101"/>
      <c r="O363" s="101"/>
      <c r="P363" s="101"/>
      <c r="Q363" s="93">
        <f t="shared" si="12"/>
        <v>-181332.84000000008</v>
      </c>
      <c r="R363" s="94">
        <f t="shared" si="13"/>
        <v>668.95315994798432</v>
      </c>
    </row>
    <row r="364" spans="1:18" x14ac:dyDescent="0.55000000000000004">
      <c r="A364" s="100">
        <v>4</v>
      </c>
      <c r="B364" s="101" t="s">
        <v>62</v>
      </c>
      <c r="C364" s="101" t="s">
        <v>332</v>
      </c>
      <c r="D364" s="101" t="s">
        <v>144</v>
      </c>
      <c r="E364" s="101" t="s">
        <v>49</v>
      </c>
      <c r="F364" s="101" t="s">
        <v>178</v>
      </c>
      <c r="G364" s="101" t="s">
        <v>970</v>
      </c>
      <c r="H364" s="102">
        <v>2603</v>
      </c>
      <c r="I364" s="100">
        <v>2</v>
      </c>
      <c r="J364" s="103">
        <f>อุดรธานี!F169</f>
        <v>550097.30000000005</v>
      </c>
      <c r="K364" s="104">
        <f>อุดรธานี!AO169</f>
        <v>454932.57000000012</v>
      </c>
      <c r="L364" s="105">
        <f>อุดรธานี!AP169</f>
        <v>1659300.44</v>
      </c>
      <c r="M364" s="105">
        <f>อุดรธานี!AQ169</f>
        <v>1348306.86</v>
      </c>
      <c r="N364" s="101"/>
      <c r="O364" s="101"/>
      <c r="P364" s="101"/>
      <c r="Q364" s="93">
        <f t="shared" si="12"/>
        <v>310993.57999999984</v>
      </c>
      <c r="R364" s="94">
        <f t="shared" si="13"/>
        <v>637.45694967345366</v>
      </c>
    </row>
    <row r="365" spans="1:18" x14ac:dyDescent="0.55000000000000004">
      <c r="A365" s="100">
        <v>5</v>
      </c>
      <c r="B365" s="101" t="s">
        <v>62</v>
      </c>
      <c r="C365" s="101" t="s">
        <v>332</v>
      </c>
      <c r="D365" s="101" t="s">
        <v>144</v>
      </c>
      <c r="E365" s="101" t="s">
        <v>49</v>
      </c>
      <c r="F365" s="101" t="s">
        <v>178</v>
      </c>
      <c r="G365" s="101" t="s">
        <v>971</v>
      </c>
      <c r="H365" s="102">
        <v>6171</v>
      </c>
      <c r="I365" s="100">
        <v>5</v>
      </c>
      <c r="J365" s="103">
        <f>อุดรธานี!F170</f>
        <v>1354834.79</v>
      </c>
      <c r="K365" s="104">
        <f>อุดรธานี!AO170</f>
        <v>1448721.8900000001</v>
      </c>
      <c r="L365" s="105">
        <f>อุดรธานี!AP170</f>
        <v>2868463.03</v>
      </c>
      <c r="M365" s="105">
        <f>อุดรธานี!AQ170</f>
        <v>1780770.1</v>
      </c>
      <c r="N365" s="101"/>
      <c r="O365" s="101"/>
      <c r="P365" s="101"/>
      <c r="Q365" s="93">
        <f t="shared" si="12"/>
        <v>1087692.9299999997</v>
      </c>
      <c r="R365" s="94">
        <f t="shared" si="13"/>
        <v>464.82953005995785</v>
      </c>
    </row>
    <row r="366" spans="1:18" x14ac:dyDescent="0.55000000000000004">
      <c r="A366" s="100">
        <v>6</v>
      </c>
      <c r="B366" s="101" t="s">
        <v>62</v>
      </c>
      <c r="C366" s="101" t="s">
        <v>332</v>
      </c>
      <c r="D366" s="101" t="s">
        <v>144</v>
      </c>
      <c r="E366" s="101" t="s">
        <v>49</v>
      </c>
      <c r="F366" s="101" t="s">
        <v>178</v>
      </c>
      <c r="G366" s="101" t="s">
        <v>972</v>
      </c>
      <c r="H366" s="102">
        <v>5663</v>
      </c>
      <c r="I366" s="100">
        <v>4</v>
      </c>
      <c r="J366" s="103">
        <f>อุดรธานี!F171</f>
        <v>1646066.27</v>
      </c>
      <c r="K366" s="104">
        <f>อุดรธานี!AO171</f>
        <v>1709749.57</v>
      </c>
      <c r="L366" s="105">
        <f>อุดรธานี!AP171</f>
        <v>3380239.88</v>
      </c>
      <c r="M366" s="105">
        <f>อุดรธานี!AQ171</f>
        <v>1862814.6600000001</v>
      </c>
      <c r="N366" s="101"/>
      <c r="O366" s="101"/>
      <c r="P366" s="101"/>
      <c r="Q366" s="93">
        <f t="shared" si="12"/>
        <v>1517425.2199999997</v>
      </c>
      <c r="R366" s="94">
        <f t="shared" si="13"/>
        <v>596.8991488610277</v>
      </c>
    </row>
    <row r="367" spans="1:18" x14ac:dyDescent="0.55000000000000004">
      <c r="A367" s="100">
        <v>7</v>
      </c>
      <c r="B367" s="101" t="s">
        <v>62</v>
      </c>
      <c r="C367" s="101" t="s">
        <v>332</v>
      </c>
      <c r="D367" s="101" t="s">
        <v>144</v>
      </c>
      <c r="E367" s="101" t="s">
        <v>49</v>
      </c>
      <c r="F367" s="101" t="s">
        <v>178</v>
      </c>
      <c r="G367" s="101" t="s">
        <v>973</v>
      </c>
      <c r="H367" s="102">
        <v>3254</v>
      </c>
      <c r="I367" s="100">
        <v>3</v>
      </c>
      <c r="J367" s="103">
        <f>อุดรธานี!F172</f>
        <v>398310.69</v>
      </c>
      <c r="K367" s="104">
        <f>อุดรธานี!AO172</f>
        <v>384489.48000000004</v>
      </c>
      <c r="L367" s="105">
        <f>อุดรธานี!AP172</f>
        <v>1170648.3199999998</v>
      </c>
      <c r="M367" s="105">
        <f>อุดรธานี!AQ172</f>
        <v>1157220.2000000002</v>
      </c>
      <c r="N367" s="101"/>
      <c r="O367" s="101"/>
      <c r="P367" s="101"/>
      <c r="Q367" s="93">
        <f t="shared" si="12"/>
        <v>13428.119999999646</v>
      </c>
      <c r="R367" s="94">
        <f t="shared" si="13"/>
        <v>359.75670559311612</v>
      </c>
    </row>
    <row r="368" spans="1:18" x14ac:dyDescent="0.55000000000000004">
      <c r="A368" s="100">
        <v>8</v>
      </c>
      <c r="B368" s="101" t="s">
        <v>62</v>
      </c>
      <c r="C368" s="101" t="s">
        <v>332</v>
      </c>
      <c r="D368" s="101" t="s">
        <v>144</v>
      </c>
      <c r="E368" s="101" t="s">
        <v>49</v>
      </c>
      <c r="F368" s="101" t="s">
        <v>178</v>
      </c>
      <c r="G368" s="101" t="s">
        <v>974</v>
      </c>
      <c r="H368" s="102">
        <v>4330</v>
      </c>
      <c r="I368" s="100">
        <v>3</v>
      </c>
      <c r="J368" s="103">
        <f>อุดรธานี!F173</f>
        <v>715685.27</v>
      </c>
      <c r="K368" s="104">
        <f>อุดรธานี!AO173</f>
        <v>698692.25</v>
      </c>
      <c r="L368" s="105">
        <f>อุดรธานี!AP173</f>
        <v>2455274.1799999997</v>
      </c>
      <c r="M368" s="105">
        <f>อุดรธานี!AQ173</f>
        <v>1173502.3699999999</v>
      </c>
      <c r="N368" s="101"/>
      <c r="O368" s="101"/>
      <c r="P368" s="101"/>
      <c r="Q368" s="93">
        <f t="shared" si="12"/>
        <v>1281771.8099999998</v>
      </c>
      <c r="R368" s="94">
        <f t="shared" si="13"/>
        <v>567.03791685912233</v>
      </c>
    </row>
    <row r="369" spans="1:18" x14ac:dyDescent="0.55000000000000004">
      <c r="A369" s="100">
        <v>9</v>
      </c>
      <c r="B369" s="101" t="s">
        <v>62</v>
      </c>
      <c r="C369" s="101" t="s">
        <v>332</v>
      </c>
      <c r="D369" s="101" t="s">
        <v>144</v>
      </c>
      <c r="E369" s="101" t="s">
        <v>49</v>
      </c>
      <c r="F369" s="101" t="s">
        <v>178</v>
      </c>
      <c r="G369" s="101" t="s">
        <v>975</v>
      </c>
      <c r="H369" s="102">
        <v>2355</v>
      </c>
      <c r="I369" s="100">
        <v>2</v>
      </c>
      <c r="J369" s="103">
        <f>อุดรธานี!F174</f>
        <v>372005.93</v>
      </c>
      <c r="K369" s="104">
        <f>อุดรธานี!AO174</f>
        <v>360957.06</v>
      </c>
      <c r="L369" s="105">
        <f>อุดรธานี!AP174</f>
        <v>1738543.0299999998</v>
      </c>
      <c r="M369" s="105">
        <f>อุดรธานี!AQ174</f>
        <v>727845.64</v>
      </c>
      <c r="N369" s="101"/>
      <c r="O369" s="101"/>
      <c r="P369" s="101"/>
      <c r="Q369" s="93">
        <f t="shared" si="12"/>
        <v>1010697.3899999998</v>
      </c>
      <c r="R369" s="94">
        <f t="shared" si="13"/>
        <v>738.23483227176212</v>
      </c>
    </row>
    <row r="370" spans="1:18" x14ac:dyDescent="0.55000000000000004">
      <c r="A370" s="100">
        <v>10</v>
      </c>
      <c r="B370" s="101" t="s">
        <v>62</v>
      </c>
      <c r="C370" s="101" t="s">
        <v>332</v>
      </c>
      <c r="D370" s="101" t="s">
        <v>144</v>
      </c>
      <c r="E370" s="101" t="s">
        <v>49</v>
      </c>
      <c r="F370" s="101" t="s">
        <v>178</v>
      </c>
      <c r="G370" s="101" t="s">
        <v>976</v>
      </c>
      <c r="H370" s="102">
        <v>1570</v>
      </c>
      <c r="I370" s="100">
        <v>2</v>
      </c>
      <c r="J370" s="103">
        <f>อุดรธานี!F175</f>
        <v>230669.23</v>
      </c>
      <c r="K370" s="104">
        <f>อุดรธานี!AO175</f>
        <v>270506.73</v>
      </c>
      <c r="L370" s="105">
        <f>อุดรธานี!AP175</f>
        <v>960536.5</v>
      </c>
      <c r="M370" s="105">
        <f>อุดรธานี!AQ175</f>
        <v>816695.16</v>
      </c>
      <c r="N370" s="101"/>
      <c r="O370" s="101"/>
      <c r="P370" s="101"/>
      <c r="Q370" s="93">
        <f t="shared" si="12"/>
        <v>143841.33999999997</v>
      </c>
      <c r="R370" s="94">
        <f t="shared" si="13"/>
        <v>611.80668789808919</v>
      </c>
    </row>
    <row r="371" spans="1:18" s="112" customFormat="1" x14ac:dyDescent="0.55000000000000004">
      <c r="A371" s="106">
        <v>13</v>
      </c>
      <c r="B371" s="107" t="s">
        <v>62</v>
      </c>
      <c r="C371" s="107"/>
      <c r="D371" s="107"/>
      <c r="E371" s="107" t="s">
        <v>75</v>
      </c>
      <c r="F371" s="107"/>
      <c r="G371" s="107" t="s">
        <v>337</v>
      </c>
      <c r="H371" s="113">
        <f>SUM(H361:H370)</f>
        <v>33203</v>
      </c>
      <c r="I371" s="106"/>
      <c r="J371" s="109">
        <f>SUM(J361:J370)</f>
        <v>6147966.2100000009</v>
      </c>
      <c r="K371" s="109">
        <f>SUM(K361:K370)</f>
        <v>6149135.0300000012</v>
      </c>
      <c r="L371" s="109">
        <f>SUM(L361:L370)</f>
        <v>17031887.75</v>
      </c>
      <c r="M371" s="109">
        <f>SUM(M361:M370)</f>
        <v>11495514.380000001</v>
      </c>
      <c r="N371" s="107">
        <v>9</v>
      </c>
      <c r="O371" s="107">
        <v>9</v>
      </c>
      <c r="P371" s="107">
        <f>N371-O371</f>
        <v>0</v>
      </c>
      <c r="Q371" s="110">
        <f t="shared" si="12"/>
        <v>5536373.3699999992</v>
      </c>
      <c r="R371" s="111">
        <f>L371/H371</f>
        <v>512.96231515224531</v>
      </c>
    </row>
    <row r="372" spans="1:18" x14ac:dyDescent="0.55000000000000004">
      <c r="A372" s="100">
        <v>1</v>
      </c>
      <c r="B372" s="101" t="s">
        <v>62</v>
      </c>
      <c r="C372" s="101" t="s">
        <v>333</v>
      </c>
      <c r="D372" s="101" t="s">
        <v>147</v>
      </c>
      <c r="E372" s="101" t="s">
        <v>50</v>
      </c>
      <c r="F372" s="101" t="s">
        <v>208</v>
      </c>
      <c r="G372" s="101" t="s">
        <v>338</v>
      </c>
      <c r="H372" s="102"/>
      <c r="I372" s="100"/>
      <c r="J372" s="103"/>
      <c r="K372" s="104"/>
      <c r="L372" s="105"/>
      <c r="M372" s="105"/>
      <c r="N372" s="101"/>
      <c r="O372" s="101"/>
      <c r="P372" s="101"/>
    </row>
    <row r="373" spans="1:18" x14ac:dyDescent="0.55000000000000004">
      <c r="A373" s="100">
        <v>2</v>
      </c>
      <c r="B373" s="101" t="s">
        <v>62</v>
      </c>
      <c r="C373" s="101" t="s">
        <v>333</v>
      </c>
      <c r="D373" s="101" t="s">
        <v>147</v>
      </c>
      <c r="E373" s="101" t="s">
        <v>50</v>
      </c>
      <c r="F373" s="101" t="s">
        <v>178</v>
      </c>
      <c r="G373" s="101" t="s">
        <v>977</v>
      </c>
      <c r="H373" s="102">
        <v>8169</v>
      </c>
      <c r="I373" s="100">
        <v>5</v>
      </c>
      <c r="J373" s="103">
        <f>อุดรธานี!F176</f>
        <v>819261.49</v>
      </c>
      <c r="K373" s="104">
        <f>อุดรธานี!AO176</f>
        <v>470350.31999999995</v>
      </c>
      <c r="L373" s="105">
        <f>อุดรธานี!AP176</f>
        <v>746084.09</v>
      </c>
      <c r="M373" s="105">
        <f>อุดรธานี!AQ176</f>
        <v>1980575.71</v>
      </c>
      <c r="N373" s="101"/>
      <c r="O373" s="101"/>
      <c r="P373" s="101"/>
      <c r="Q373" s="93">
        <f t="shared" si="12"/>
        <v>-1234491.6200000001</v>
      </c>
      <c r="R373" s="94">
        <f t="shared" si="13"/>
        <v>91.331140898518782</v>
      </c>
    </row>
    <row r="374" spans="1:18" x14ac:dyDescent="0.55000000000000004">
      <c r="A374" s="100">
        <v>3</v>
      </c>
      <c r="B374" s="101" t="s">
        <v>62</v>
      </c>
      <c r="C374" s="101" t="s">
        <v>333</v>
      </c>
      <c r="D374" s="101" t="s">
        <v>147</v>
      </c>
      <c r="E374" s="101" t="s">
        <v>50</v>
      </c>
      <c r="F374" s="101" t="s">
        <v>178</v>
      </c>
      <c r="G374" s="101" t="s">
        <v>978</v>
      </c>
      <c r="H374" s="102">
        <v>4100</v>
      </c>
      <c r="I374" s="100">
        <v>3</v>
      </c>
      <c r="J374" s="103">
        <f>อุดรธานี!F177</f>
        <v>569016.6</v>
      </c>
      <c r="K374" s="104">
        <f>อุดรธานี!AO177</f>
        <v>656096.46</v>
      </c>
      <c r="L374" s="105">
        <f>อุดรธานี!AP177</f>
        <v>2211824.56</v>
      </c>
      <c r="M374" s="105">
        <f>อุดรธานี!AQ177</f>
        <v>2436859.6800000002</v>
      </c>
      <c r="N374" s="101"/>
      <c r="O374" s="101"/>
      <c r="P374" s="101"/>
      <c r="Q374" s="93">
        <f t="shared" si="12"/>
        <v>-225035.12000000011</v>
      </c>
      <c r="R374" s="94">
        <f t="shared" si="13"/>
        <v>539.46940487804875</v>
      </c>
    </row>
    <row r="375" spans="1:18" s="170" customFormat="1" x14ac:dyDescent="0.55000000000000004">
      <c r="A375" s="163">
        <v>4</v>
      </c>
      <c r="B375" s="164" t="s">
        <v>62</v>
      </c>
      <c r="C375" s="164" t="s">
        <v>333</v>
      </c>
      <c r="D375" s="164" t="s">
        <v>147</v>
      </c>
      <c r="E375" s="164" t="s">
        <v>50</v>
      </c>
      <c r="F375" s="164" t="s">
        <v>178</v>
      </c>
      <c r="G375" s="164" t="s">
        <v>980</v>
      </c>
      <c r="H375" s="165">
        <v>4574</v>
      </c>
      <c r="I375" s="163">
        <v>4</v>
      </c>
      <c r="J375" s="166">
        <f>อุดรธานี!F179</f>
        <v>1312184.94</v>
      </c>
      <c r="K375" s="167">
        <f>อุดรธานี!AO179</f>
        <v>1309786.5</v>
      </c>
      <c r="L375" s="166">
        <f>อุดรธานี!AP179</f>
        <v>1180734.77</v>
      </c>
      <c r="M375" s="166">
        <f>อุดรธานี!AQ179</f>
        <v>1020842.95</v>
      </c>
      <c r="N375" s="164"/>
      <c r="O375" s="164"/>
      <c r="P375" s="164"/>
      <c r="Q375" s="168">
        <f t="shared" si="12"/>
        <v>159891.82000000007</v>
      </c>
      <c r="R375" s="169">
        <f t="shared" si="13"/>
        <v>258.14052689112373</v>
      </c>
    </row>
    <row r="376" spans="1:18" x14ac:dyDescent="0.55000000000000004">
      <c r="A376" s="100">
        <v>5</v>
      </c>
      <c r="B376" s="101" t="s">
        <v>62</v>
      </c>
      <c r="C376" s="101" t="s">
        <v>333</v>
      </c>
      <c r="D376" s="101" t="s">
        <v>147</v>
      </c>
      <c r="E376" s="101" t="s">
        <v>50</v>
      </c>
      <c r="F376" s="101" t="s">
        <v>178</v>
      </c>
      <c r="G376" s="101" t="s">
        <v>981</v>
      </c>
      <c r="H376" s="102">
        <v>4976</v>
      </c>
      <c r="I376" s="100">
        <v>4</v>
      </c>
      <c r="J376" s="103">
        <f>อุดรธานี!F180</f>
        <v>695144.53</v>
      </c>
      <c r="K376" s="117">
        <f>อุดรธานี!AO180</f>
        <v>716594.09000000008</v>
      </c>
      <c r="L376" s="105">
        <f>อุดรธานี!AP180</f>
        <v>2258501.7599999998</v>
      </c>
      <c r="M376" s="105">
        <f>อุดรธานี!AQ180</f>
        <v>2166108.0099999998</v>
      </c>
      <c r="N376" s="101"/>
      <c r="O376" s="101"/>
      <c r="P376" s="101"/>
      <c r="Q376" s="93">
        <f t="shared" si="12"/>
        <v>92393.75</v>
      </c>
      <c r="R376" s="94">
        <f t="shared" si="13"/>
        <v>453.87897106109318</v>
      </c>
    </row>
    <row r="377" spans="1:18" x14ac:dyDescent="0.55000000000000004">
      <c r="A377" s="114">
        <v>6</v>
      </c>
      <c r="B377" s="101" t="s">
        <v>62</v>
      </c>
      <c r="C377" s="101" t="s">
        <v>333</v>
      </c>
      <c r="D377" s="101" t="s">
        <v>147</v>
      </c>
      <c r="E377" s="101" t="s">
        <v>50</v>
      </c>
      <c r="F377" s="101" t="s">
        <v>178</v>
      </c>
      <c r="G377" s="101" t="s">
        <v>982</v>
      </c>
      <c r="H377" s="102">
        <v>5421</v>
      </c>
      <c r="I377" s="100">
        <v>4</v>
      </c>
      <c r="J377" s="103">
        <f>อุดรธานี!F181</f>
        <v>897616.44</v>
      </c>
      <c r="K377" s="117">
        <f>อุดรธานี!AO181</f>
        <v>706494.65999999992</v>
      </c>
      <c r="L377" s="105">
        <f>อุดรธานี!AP181</f>
        <v>2442264.98</v>
      </c>
      <c r="M377" s="105">
        <f>อุดรธานี!AQ181</f>
        <v>2068041.17</v>
      </c>
      <c r="N377" s="101"/>
      <c r="O377" s="101"/>
      <c r="P377" s="101"/>
      <c r="Q377" s="93">
        <f t="shared" si="12"/>
        <v>374223.81000000006</v>
      </c>
      <c r="R377" s="94">
        <f t="shared" si="13"/>
        <v>450.51927319682716</v>
      </c>
    </row>
    <row r="378" spans="1:18" x14ac:dyDescent="0.55000000000000004">
      <c r="A378" s="114">
        <v>7</v>
      </c>
      <c r="B378" s="101" t="s">
        <v>62</v>
      </c>
      <c r="C378" s="101" t="s">
        <v>333</v>
      </c>
      <c r="D378" s="101" t="s">
        <v>147</v>
      </c>
      <c r="E378" s="101" t="s">
        <v>50</v>
      </c>
      <c r="F378" s="101" t="s">
        <v>178</v>
      </c>
      <c r="G378" s="101" t="s">
        <v>983</v>
      </c>
      <c r="H378" s="102">
        <v>5150</v>
      </c>
      <c r="I378" s="100">
        <v>4</v>
      </c>
      <c r="J378" s="103">
        <f>อุดรธานี!F182</f>
        <v>812413.91</v>
      </c>
      <c r="K378" s="117">
        <f>อุดรธานี!AO182</f>
        <v>882550.92999999993</v>
      </c>
      <c r="L378" s="105">
        <f>อุดรธานี!AP182</f>
        <v>2250027.02</v>
      </c>
      <c r="M378" s="105">
        <f>อุดรธานี!AQ182</f>
        <v>2645240.7199999997</v>
      </c>
      <c r="N378" s="101"/>
      <c r="O378" s="101"/>
      <c r="P378" s="101"/>
      <c r="Q378" s="93">
        <f t="shared" si="12"/>
        <v>-395213.69999999972</v>
      </c>
      <c r="R378" s="94">
        <f t="shared" si="13"/>
        <v>436.89845048543691</v>
      </c>
    </row>
    <row r="379" spans="1:18" x14ac:dyDescent="0.55000000000000004">
      <c r="A379" s="114">
        <v>8</v>
      </c>
      <c r="B379" s="101" t="s">
        <v>62</v>
      </c>
      <c r="C379" s="101" t="s">
        <v>333</v>
      </c>
      <c r="D379" s="101" t="s">
        <v>147</v>
      </c>
      <c r="E379" s="101" t="s">
        <v>50</v>
      </c>
      <c r="F379" s="101" t="s">
        <v>178</v>
      </c>
      <c r="G379" s="101" t="s">
        <v>984</v>
      </c>
      <c r="H379" s="102">
        <v>6362</v>
      </c>
      <c r="I379" s="100">
        <v>5</v>
      </c>
      <c r="J379" s="103">
        <f>อุดรธานี!F183</f>
        <v>954789.76</v>
      </c>
      <c r="K379" s="117">
        <f>อุดรธานี!AO183</f>
        <v>1211913.44</v>
      </c>
      <c r="L379" s="105">
        <f>อุดรธานี!AP183</f>
        <v>2285754.77</v>
      </c>
      <c r="M379" s="105">
        <f>อุดรธานี!AQ183</f>
        <v>2541828.91</v>
      </c>
      <c r="N379" s="101"/>
      <c r="O379" s="101"/>
      <c r="P379" s="101"/>
      <c r="Q379" s="93">
        <f t="shared" si="12"/>
        <v>-256074.14000000013</v>
      </c>
      <c r="R379" s="94">
        <f t="shared" si="13"/>
        <v>359.28242219427852</v>
      </c>
    </row>
    <row r="380" spans="1:18" x14ac:dyDescent="0.55000000000000004">
      <c r="A380" s="114">
        <v>9</v>
      </c>
      <c r="B380" s="101" t="s">
        <v>62</v>
      </c>
      <c r="C380" s="101" t="s">
        <v>333</v>
      </c>
      <c r="D380" s="101" t="s">
        <v>147</v>
      </c>
      <c r="E380" s="101" t="s">
        <v>50</v>
      </c>
      <c r="F380" s="101" t="s">
        <v>178</v>
      </c>
      <c r="G380" s="101" t="s">
        <v>985</v>
      </c>
      <c r="H380" s="102">
        <v>8071</v>
      </c>
      <c r="I380" s="100">
        <v>5</v>
      </c>
      <c r="J380" s="103">
        <f>อุดรธานี!F184</f>
        <v>1528575.24</v>
      </c>
      <c r="K380" s="117">
        <f>อุดรธานี!AO184</f>
        <v>1504719.06</v>
      </c>
      <c r="L380" s="105">
        <f>อุดรธานี!AP184</f>
        <v>2201469.5099999998</v>
      </c>
      <c r="M380" s="105">
        <f>อุดรธานี!AQ184</f>
        <v>2536492.77</v>
      </c>
      <c r="N380" s="101"/>
      <c r="O380" s="101"/>
      <c r="P380" s="101"/>
      <c r="Q380" s="93">
        <f t="shared" si="12"/>
        <v>-335023.26000000024</v>
      </c>
      <c r="R380" s="94">
        <f t="shared" si="13"/>
        <v>272.76291785404533</v>
      </c>
    </row>
    <row r="381" spans="1:18" x14ac:dyDescent="0.55000000000000004">
      <c r="A381" s="114">
        <v>10</v>
      </c>
      <c r="B381" s="101" t="s">
        <v>62</v>
      </c>
      <c r="C381" s="101" t="s">
        <v>333</v>
      </c>
      <c r="D381" s="101" t="s">
        <v>147</v>
      </c>
      <c r="E381" s="101" t="s">
        <v>50</v>
      </c>
      <c r="F381" s="101" t="s">
        <v>178</v>
      </c>
      <c r="G381" s="101" t="s">
        <v>986</v>
      </c>
      <c r="H381" s="102">
        <v>4636</v>
      </c>
      <c r="I381" s="100">
        <v>4</v>
      </c>
      <c r="J381" s="103">
        <f>อุดรธานี!F185</f>
        <v>317806.21999999997</v>
      </c>
      <c r="K381" s="117">
        <f>อุดรธานี!AO185</f>
        <v>355259.73</v>
      </c>
      <c r="L381" s="105">
        <f>อุดรธานี!AP185</f>
        <v>1435135.92</v>
      </c>
      <c r="M381" s="105">
        <f>อุดรธานี!AQ185</f>
        <v>1549471.17</v>
      </c>
      <c r="N381" s="101"/>
      <c r="O381" s="101"/>
      <c r="P381" s="101"/>
      <c r="Q381" s="93">
        <f t="shared" si="12"/>
        <v>-114335.25</v>
      </c>
      <c r="R381" s="94">
        <f t="shared" si="13"/>
        <v>309.56339948231232</v>
      </c>
    </row>
    <row r="382" spans="1:18" x14ac:dyDescent="0.55000000000000004">
      <c r="A382" s="114">
        <v>11</v>
      </c>
      <c r="B382" s="101" t="s">
        <v>62</v>
      </c>
      <c r="C382" s="101" t="s">
        <v>333</v>
      </c>
      <c r="D382" s="101" t="s">
        <v>147</v>
      </c>
      <c r="E382" s="101" t="s">
        <v>50</v>
      </c>
      <c r="F382" s="101" t="s">
        <v>178</v>
      </c>
      <c r="G382" s="101" t="s">
        <v>987</v>
      </c>
      <c r="H382" s="102">
        <v>5424</v>
      </c>
      <c r="I382" s="100">
        <v>4</v>
      </c>
      <c r="J382" s="103">
        <f>อุดรธานี!F186</f>
        <v>589809.03</v>
      </c>
      <c r="K382" s="117">
        <f>อุดรธานี!AO186</f>
        <v>656038.1</v>
      </c>
      <c r="L382" s="105">
        <f>อุดรธานี!AP186</f>
        <v>2140732.39</v>
      </c>
      <c r="M382" s="105">
        <f>อุดรธานี!AQ186</f>
        <v>2266908.04</v>
      </c>
      <c r="N382" s="101"/>
      <c r="O382" s="101"/>
      <c r="P382" s="101"/>
      <c r="Q382" s="93">
        <f t="shared" si="12"/>
        <v>-126175.64999999991</v>
      </c>
      <c r="R382" s="94">
        <f t="shared" si="13"/>
        <v>394.67780051622424</v>
      </c>
    </row>
    <row r="383" spans="1:18" x14ac:dyDescent="0.55000000000000004">
      <c r="A383" s="114">
        <v>12</v>
      </c>
      <c r="B383" s="101" t="s">
        <v>62</v>
      </c>
      <c r="C383" s="101" t="s">
        <v>333</v>
      </c>
      <c r="D383" s="101" t="s">
        <v>147</v>
      </c>
      <c r="E383" s="101" t="s">
        <v>50</v>
      </c>
      <c r="F383" s="101" t="s">
        <v>178</v>
      </c>
      <c r="G383" s="101" t="s">
        <v>988</v>
      </c>
      <c r="H383" s="102">
        <v>4683</v>
      </c>
      <c r="I383" s="100">
        <v>4</v>
      </c>
      <c r="J383" s="103">
        <f>อุดรธานี!F187</f>
        <v>565932.46</v>
      </c>
      <c r="K383" s="117">
        <f>อุดรธานี!AO187</f>
        <v>614003.13</v>
      </c>
      <c r="L383" s="105">
        <f>อุดรธานี!AP187</f>
        <v>1764844.4300000002</v>
      </c>
      <c r="M383" s="105">
        <f>อุดรธานี!AQ187</f>
        <v>1865138.7300000002</v>
      </c>
      <c r="N383" s="101"/>
      <c r="O383" s="101"/>
      <c r="P383" s="101"/>
      <c r="Q383" s="93">
        <f t="shared" si="12"/>
        <v>-100294.30000000005</v>
      </c>
      <c r="R383" s="94">
        <f t="shared" si="13"/>
        <v>376.8619325218877</v>
      </c>
    </row>
    <row r="384" spans="1:18" x14ac:dyDescent="0.55000000000000004">
      <c r="A384" s="114">
        <v>13</v>
      </c>
      <c r="B384" s="101" t="s">
        <v>62</v>
      </c>
      <c r="C384" s="101" t="s">
        <v>334</v>
      </c>
      <c r="D384" s="101" t="s">
        <v>147</v>
      </c>
      <c r="E384" s="101" t="s">
        <v>50</v>
      </c>
      <c r="F384" s="101" t="s">
        <v>178</v>
      </c>
      <c r="G384" s="103" t="s">
        <v>989</v>
      </c>
      <c r="H384" s="171">
        <v>3471</v>
      </c>
      <c r="I384" s="100">
        <v>3</v>
      </c>
      <c r="J384" s="103">
        <f>อุดรธานี!F188</f>
        <v>204319.75</v>
      </c>
      <c r="K384" s="117">
        <f>อุดรธานี!AO188</f>
        <v>237487.09000000003</v>
      </c>
      <c r="L384" s="105">
        <f>อุดรธานี!AP188</f>
        <v>1547040.4500000002</v>
      </c>
      <c r="M384" s="105">
        <f>อุดรธานี!AQ188</f>
        <v>1518012.96</v>
      </c>
      <c r="N384" s="101"/>
      <c r="O384" s="101"/>
      <c r="P384" s="101"/>
      <c r="Q384" s="93">
        <f t="shared" si="12"/>
        <v>29027.490000000224</v>
      </c>
      <c r="R384" s="94">
        <f t="shared" si="13"/>
        <v>445.70453759723426</v>
      </c>
    </row>
    <row r="385" spans="1:18" x14ac:dyDescent="0.55000000000000004">
      <c r="A385" s="114">
        <v>14</v>
      </c>
      <c r="B385" s="101" t="s">
        <v>62</v>
      </c>
      <c r="C385" s="101" t="s">
        <v>333</v>
      </c>
      <c r="D385" s="101" t="s">
        <v>147</v>
      </c>
      <c r="E385" s="101" t="s">
        <v>50</v>
      </c>
      <c r="F385" s="101" t="s">
        <v>178</v>
      </c>
      <c r="G385" s="101" t="s">
        <v>990</v>
      </c>
      <c r="H385" s="102">
        <v>6659</v>
      </c>
      <c r="I385" s="100">
        <v>5</v>
      </c>
      <c r="J385" s="103">
        <f>อุดรธานี!F189</f>
        <v>1167031.3700000001</v>
      </c>
      <c r="K385" s="117">
        <f>อุดรธานี!AO189</f>
        <v>1402165.9100000001</v>
      </c>
      <c r="L385" s="105">
        <f>อุดรธานี!AP189</f>
        <v>1696994.7</v>
      </c>
      <c r="M385" s="105">
        <f>อุดรธานี!AQ189</f>
        <v>2047069.1400000001</v>
      </c>
      <c r="N385" s="101"/>
      <c r="O385" s="101"/>
      <c r="P385" s="101"/>
      <c r="Q385" s="93">
        <f t="shared" si="12"/>
        <v>-350074.44000000018</v>
      </c>
      <c r="R385" s="94">
        <f t="shared" si="13"/>
        <v>254.84227361465685</v>
      </c>
    </row>
    <row r="386" spans="1:18" s="112" customFormat="1" x14ac:dyDescent="0.55000000000000004">
      <c r="A386" s="172">
        <v>15</v>
      </c>
      <c r="B386" s="107" t="s">
        <v>62</v>
      </c>
      <c r="C386" s="107"/>
      <c r="D386" s="107"/>
      <c r="E386" s="107" t="s">
        <v>75</v>
      </c>
      <c r="F386" s="107"/>
      <c r="G386" s="107" t="s">
        <v>339</v>
      </c>
      <c r="H386" s="113">
        <f>SUM(H372:H385)</f>
        <v>71696</v>
      </c>
      <c r="I386" s="106"/>
      <c r="J386" s="109">
        <f>SUM(J372:J385)</f>
        <v>10433901.740000002</v>
      </c>
      <c r="K386" s="109">
        <f>SUM(K372:K385)</f>
        <v>10723459.420000002</v>
      </c>
      <c r="L386" s="109">
        <f>SUM(L372:L385)</f>
        <v>24161409.349999998</v>
      </c>
      <c r="M386" s="109">
        <f>SUM(M372:M385)</f>
        <v>26642589.959999997</v>
      </c>
      <c r="N386" s="107">
        <v>13</v>
      </c>
      <c r="O386" s="107">
        <v>13</v>
      </c>
      <c r="P386" s="107">
        <f>N386-O386</f>
        <v>0</v>
      </c>
      <c r="Q386" s="110">
        <f t="shared" si="12"/>
        <v>-2481180.6099999994</v>
      </c>
      <c r="R386" s="111">
        <f>L386/H386</f>
        <v>336.99801034925235</v>
      </c>
    </row>
    <row r="387" spans="1:18" x14ac:dyDescent="0.55000000000000004">
      <c r="A387" s="100">
        <v>1</v>
      </c>
      <c r="B387" s="101" t="s">
        <v>62</v>
      </c>
      <c r="C387" s="101" t="s">
        <v>334</v>
      </c>
      <c r="D387" s="101" t="s">
        <v>149</v>
      </c>
      <c r="E387" s="101" t="s">
        <v>51</v>
      </c>
      <c r="F387" s="101" t="s">
        <v>208</v>
      </c>
      <c r="G387" s="101" t="s">
        <v>340</v>
      </c>
      <c r="H387" s="102"/>
      <c r="I387" s="100"/>
      <c r="J387" s="103"/>
      <c r="K387" s="104"/>
      <c r="L387" s="105"/>
      <c r="M387" s="105"/>
      <c r="N387" s="101"/>
      <c r="O387" s="101"/>
      <c r="P387" s="101"/>
    </row>
    <row r="388" spans="1:18" x14ac:dyDescent="0.55000000000000004">
      <c r="A388" s="100">
        <v>2</v>
      </c>
      <c r="B388" s="101" t="s">
        <v>62</v>
      </c>
      <c r="C388" s="101" t="s">
        <v>334</v>
      </c>
      <c r="D388" s="101" t="s">
        <v>149</v>
      </c>
      <c r="E388" s="101" t="s">
        <v>51</v>
      </c>
      <c r="F388" s="101" t="s">
        <v>178</v>
      </c>
      <c r="G388" s="101" t="s">
        <v>991</v>
      </c>
      <c r="H388" s="102">
        <v>2451</v>
      </c>
      <c r="I388" s="100">
        <v>2</v>
      </c>
      <c r="J388" s="105">
        <f>อุดรธานี!F190</f>
        <v>483961.51</v>
      </c>
      <c r="K388" s="104">
        <f>อุดรธานี!AO190</f>
        <v>632301.19999999995</v>
      </c>
      <c r="L388" s="105">
        <f>อุดรธานี!AP190</f>
        <v>1598037.4300000002</v>
      </c>
      <c r="M388" s="105">
        <f>อุดรธานี!AQ190</f>
        <v>1392529.22</v>
      </c>
      <c r="N388" s="101"/>
      <c r="O388" s="101"/>
      <c r="P388" s="101"/>
      <c r="Q388" s="93">
        <f t="shared" si="12"/>
        <v>205508.2100000002</v>
      </c>
      <c r="R388" s="94">
        <f t="shared" si="13"/>
        <v>651.99405548755612</v>
      </c>
    </row>
    <row r="389" spans="1:18" x14ac:dyDescent="0.55000000000000004">
      <c r="A389" s="100">
        <v>3</v>
      </c>
      <c r="B389" s="101" t="s">
        <v>62</v>
      </c>
      <c r="C389" s="101" t="s">
        <v>334</v>
      </c>
      <c r="D389" s="101" t="s">
        <v>149</v>
      </c>
      <c r="E389" s="101" t="s">
        <v>51</v>
      </c>
      <c r="F389" s="101" t="s">
        <v>178</v>
      </c>
      <c r="G389" s="101" t="s">
        <v>992</v>
      </c>
      <c r="H389" s="102">
        <v>3029</v>
      </c>
      <c r="I389" s="100">
        <v>3</v>
      </c>
      <c r="J389" s="105">
        <f>อุดรธานี!F191</f>
        <v>178571.05</v>
      </c>
      <c r="K389" s="104">
        <f>อุดรธานี!AO191</f>
        <v>603049</v>
      </c>
      <c r="L389" s="105">
        <f>อุดรธานี!AP191</f>
        <v>1374251.99</v>
      </c>
      <c r="M389" s="105">
        <f>อุดรธานี!AQ191</f>
        <v>1134601.42</v>
      </c>
      <c r="N389" s="101"/>
      <c r="O389" s="101"/>
      <c r="P389" s="101"/>
      <c r="Q389" s="93">
        <f t="shared" si="12"/>
        <v>239650.57000000007</v>
      </c>
      <c r="R389" s="94">
        <f t="shared" si="13"/>
        <v>453.69824694618688</v>
      </c>
    </row>
    <row r="390" spans="1:18" x14ac:dyDescent="0.55000000000000004">
      <c r="A390" s="100">
        <v>4</v>
      </c>
      <c r="B390" s="101" t="s">
        <v>62</v>
      </c>
      <c r="C390" s="101" t="s">
        <v>334</v>
      </c>
      <c r="D390" s="101" t="s">
        <v>149</v>
      </c>
      <c r="E390" s="101" t="s">
        <v>51</v>
      </c>
      <c r="F390" s="101" t="s">
        <v>178</v>
      </c>
      <c r="G390" s="101" t="s">
        <v>993</v>
      </c>
      <c r="H390" s="102">
        <v>5540</v>
      </c>
      <c r="I390" s="100">
        <v>4</v>
      </c>
      <c r="J390" s="105">
        <f>อุดรธานี!F192</f>
        <v>57740.19</v>
      </c>
      <c r="K390" s="104">
        <f>อุดรธานี!AO192</f>
        <v>96444.260000000009</v>
      </c>
      <c r="L390" s="105">
        <f>อุดรธานี!AP192</f>
        <v>1961764.8900000001</v>
      </c>
      <c r="M390" s="105">
        <f>อุดรธานี!AQ192</f>
        <v>2146192.34</v>
      </c>
      <c r="N390" s="101"/>
      <c r="O390" s="101"/>
      <c r="P390" s="101"/>
      <c r="Q390" s="93">
        <f t="shared" ref="Q390:Q454" si="14">L390-M390</f>
        <v>-184427.44999999972</v>
      </c>
      <c r="R390" s="94">
        <f t="shared" ref="R390:R454" si="15">L390/H390</f>
        <v>354.10918592057766</v>
      </c>
    </row>
    <row r="391" spans="1:18" x14ac:dyDescent="0.55000000000000004">
      <c r="A391" s="100">
        <v>5</v>
      </c>
      <c r="B391" s="101" t="s">
        <v>62</v>
      </c>
      <c r="C391" s="101" t="s">
        <v>334</v>
      </c>
      <c r="D391" s="101" t="s">
        <v>149</v>
      </c>
      <c r="E391" s="101" t="s">
        <v>51</v>
      </c>
      <c r="F391" s="101" t="s">
        <v>178</v>
      </c>
      <c r="G391" s="101" t="s">
        <v>994</v>
      </c>
      <c r="H391" s="102">
        <v>1842</v>
      </c>
      <c r="I391" s="100">
        <v>2</v>
      </c>
      <c r="J391" s="105">
        <f>อุดรธานี!F193</f>
        <v>288777.26</v>
      </c>
      <c r="K391" s="104">
        <f>อุดรธานี!AO193</f>
        <v>339770.63</v>
      </c>
      <c r="L391" s="105">
        <f>อุดรธานี!AP193</f>
        <v>883201.21</v>
      </c>
      <c r="M391" s="105">
        <f>อุดรธานี!AQ193</f>
        <v>1025812.26</v>
      </c>
      <c r="N391" s="101"/>
      <c r="O391" s="101"/>
      <c r="P391" s="101"/>
      <c r="Q391" s="93">
        <f t="shared" si="14"/>
        <v>-142611.05000000005</v>
      </c>
      <c r="R391" s="94">
        <f t="shared" si="15"/>
        <v>479.47948425624321</v>
      </c>
    </row>
    <row r="392" spans="1:18" x14ac:dyDescent="0.55000000000000004">
      <c r="A392" s="100">
        <v>6</v>
      </c>
      <c r="B392" s="101" t="s">
        <v>62</v>
      </c>
      <c r="C392" s="101" t="s">
        <v>334</v>
      </c>
      <c r="D392" s="101" t="s">
        <v>149</v>
      </c>
      <c r="E392" s="101" t="s">
        <v>51</v>
      </c>
      <c r="F392" s="101" t="s">
        <v>178</v>
      </c>
      <c r="G392" s="101" t="s">
        <v>995</v>
      </c>
      <c r="H392" s="102">
        <v>3303</v>
      </c>
      <c r="I392" s="100">
        <v>3</v>
      </c>
      <c r="J392" s="105">
        <f>อุดรธานี!F194</f>
        <v>799714.04</v>
      </c>
      <c r="K392" s="104">
        <f>อุดรธานี!AO194</f>
        <v>852947.02</v>
      </c>
      <c r="L392" s="105">
        <f>อุดรธานี!AP194</f>
        <v>1319915.76</v>
      </c>
      <c r="M392" s="105">
        <f>อุดรธานี!AQ194</f>
        <v>921722.58</v>
      </c>
      <c r="N392" s="101"/>
      <c r="O392" s="101"/>
      <c r="P392" s="101"/>
      <c r="Q392" s="93">
        <f t="shared" si="14"/>
        <v>398193.18000000005</v>
      </c>
      <c r="R392" s="94">
        <f t="shared" si="15"/>
        <v>399.6111898274296</v>
      </c>
    </row>
    <row r="393" spans="1:18" s="112" customFormat="1" x14ac:dyDescent="0.55000000000000004">
      <c r="A393" s="106">
        <v>15</v>
      </c>
      <c r="B393" s="107" t="s">
        <v>62</v>
      </c>
      <c r="C393" s="107"/>
      <c r="D393" s="107"/>
      <c r="E393" s="107" t="s">
        <v>75</v>
      </c>
      <c r="F393" s="107"/>
      <c r="G393" s="107" t="s">
        <v>341</v>
      </c>
      <c r="H393" s="113">
        <f>SUM(H387:H392)</f>
        <v>16165</v>
      </c>
      <c r="I393" s="106"/>
      <c r="J393" s="109">
        <f>SUM(J387:J392)</f>
        <v>1808764.05</v>
      </c>
      <c r="K393" s="109">
        <f>SUM(K387:K392)</f>
        <v>2524512.11</v>
      </c>
      <c r="L393" s="109">
        <f>SUM(L387:L392)</f>
        <v>7137171.2800000003</v>
      </c>
      <c r="M393" s="109">
        <f>SUM(M387:M392)</f>
        <v>6620857.8199999994</v>
      </c>
      <c r="N393" s="107">
        <v>5</v>
      </c>
      <c r="O393" s="107">
        <v>5</v>
      </c>
      <c r="P393" s="107">
        <f>N393-O393</f>
        <v>0</v>
      </c>
      <c r="Q393" s="110">
        <f t="shared" si="14"/>
        <v>516313.46000000089</v>
      </c>
      <c r="R393" s="111">
        <f>L393/H393</f>
        <v>441.52002969378287</v>
      </c>
    </row>
    <row r="394" spans="1:18" x14ac:dyDescent="0.55000000000000004">
      <c r="A394" s="100">
        <v>1</v>
      </c>
      <c r="B394" s="101" t="s">
        <v>62</v>
      </c>
      <c r="C394" s="101" t="s">
        <v>342</v>
      </c>
      <c r="D394" s="101" t="s">
        <v>151</v>
      </c>
      <c r="E394" s="101" t="s">
        <v>52</v>
      </c>
      <c r="F394" s="101" t="s">
        <v>208</v>
      </c>
      <c r="G394" s="101" t="s">
        <v>343</v>
      </c>
      <c r="H394" s="102"/>
      <c r="I394" s="100"/>
      <c r="J394" s="103"/>
      <c r="K394" s="104"/>
      <c r="L394" s="105"/>
      <c r="M394" s="105"/>
      <c r="N394" s="101"/>
      <c r="O394" s="101"/>
      <c r="P394" s="101"/>
    </row>
    <row r="395" spans="1:18" x14ac:dyDescent="0.55000000000000004">
      <c r="A395" s="100">
        <v>2</v>
      </c>
      <c r="B395" s="101" t="s">
        <v>62</v>
      </c>
      <c r="C395" s="101" t="s">
        <v>342</v>
      </c>
      <c r="D395" s="101" t="s">
        <v>151</v>
      </c>
      <c r="E395" s="101" t="s">
        <v>52</v>
      </c>
      <c r="F395" s="101" t="s">
        <v>178</v>
      </c>
      <c r="G395" s="101" t="s">
        <v>996</v>
      </c>
      <c r="H395" s="102">
        <v>3399</v>
      </c>
      <c r="I395" s="100">
        <v>3</v>
      </c>
      <c r="J395" s="105">
        <f>อุดรธานี!F195</f>
        <v>1019913.37</v>
      </c>
      <c r="K395" s="104">
        <f>อุดรธานี!AO195</f>
        <v>1100683.7500000002</v>
      </c>
      <c r="L395" s="105">
        <f>อุดรธานี!AP195</f>
        <v>1484390.77</v>
      </c>
      <c r="M395" s="105">
        <f>อุดรธานี!AQ195</f>
        <v>1608598.77</v>
      </c>
      <c r="N395" s="101"/>
      <c r="O395" s="101"/>
      <c r="P395" s="101"/>
      <c r="Q395" s="93">
        <f t="shared" si="14"/>
        <v>-124208</v>
      </c>
      <c r="R395" s="94">
        <f t="shared" si="15"/>
        <v>436.71396587231538</v>
      </c>
    </row>
    <row r="396" spans="1:18" x14ac:dyDescent="0.55000000000000004">
      <c r="A396" s="100">
        <v>3</v>
      </c>
      <c r="B396" s="101" t="s">
        <v>62</v>
      </c>
      <c r="C396" s="101" t="s">
        <v>342</v>
      </c>
      <c r="D396" s="101" t="s">
        <v>151</v>
      </c>
      <c r="E396" s="101" t="s">
        <v>52</v>
      </c>
      <c r="F396" s="101" t="s">
        <v>178</v>
      </c>
      <c r="G396" s="101" t="s">
        <v>997</v>
      </c>
      <c r="H396" s="102">
        <v>2537</v>
      </c>
      <c r="I396" s="100">
        <v>2</v>
      </c>
      <c r="J396" s="105">
        <f>อุดรธานี!F196</f>
        <v>798235.9</v>
      </c>
      <c r="K396" s="104">
        <f>อุดรธานี!AO196</f>
        <v>932854.69000000006</v>
      </c>
      <c r="L396" s="105">
        <f>อุดรธานี!AP196</f>
        <v>1894463.14</v>
      </c>
      <c r="M396" s="105">
        <f>อุดรธานี!AQ196</f>
        <v>1736978.78</v>
      </c>
      <c r="N396" s="101"/>
      <c r="O396" s="101"/>
      <c r="P396" s="101"/>
      <c r="Q396" s="93">
        <f t="shared" si="14"/>
        <v>157484.35999999987</v>
      </c>
      <c r="R396" s="94">
        <f t="shared" si="15"/>
        <v>746.73359873866764</v>
      </c>
    </row>
    <row r="397" spans="1:18" x14ac:dyDescent="0.55000000000000004">
      <c r="A397" s="100">
        <v>4</v>
      </c>
      <c r="B397" s="101" t="s">
        <v>62</v>
      </c>
      <c r="C397" s="101" t="s">
        <v>342</v>
      </c>
      <c r="D397" s="101" t="s">
        <v>151</v>
      </c>
      <c r="E397" s="101" t="s">
        <v>52</v>
      </c>
      <c r="F397" s="101" t="s">
        <v>178</v>
      </c>
      <c r="G397" s="101" t="s">
        <v>998</v>
      </c>
      <c r="H397" s="102">
        <v>3240</v>
      </c>
      <c r="I397" s="100">
        <v>3</v>
      </c>
      <c r="J397" s="105">
        <f>อุดรธานี!F197</f>
        <v>761806.02</v>
      </c>
      <c r="K397" s="104">
        <f>อุดรธานี!AO197</f>
        <v>797095.47</v>
      </c>
      <c r="L397" s="105">
        <f>อุดรธานี!AP197</f>
        <v>1580975.4100000001</v>
      </c>
      <c r="M397" s="105">
        <f>อุดรธานี!AQ197</f>
        <v>1641548.2</v>
      </c>
      <c r="N397" s="101"/>
      <c r="O397" s="101"/>
      <c r="P397" s="101"/>
      <c r="Q397" s="93">
        <f t="shared" si="14"/>
        <v>-60572.789999999804</v>
      </c>
      <c r="R397" s="94">
        <f t="shared" si="15"/>
        <v>487.95537345679014</v>
      </c>
    </row>
    <row r="398" spans="1:18" x14ac:dyDescent="0.55000000000000004">
      <c r="A398" s="100">
        <v>5</v>
      </c>
      <c r="B398" s="101" t="s">
        <v>62</v>
      </c>
      <c r="C398" s="101" t="s">
        <v>342</v>
      </c>
      <c r="D398" s="101" t="s">
        <v>151</v>
      </c>
      <c r="E398" s="101" t="s">
        <v>52</v>
      </c>
      <c r="F398" s="101" t="s">
        <v>178</v>
      </c>
      <c r="G398" s="101" t="s">
        <v>999</v>
      </c>
      <c r="H398" s="102">
        <v>4673</v>
      </c>
      <c r="I398" s="100">
        <v>4</v>
      </c>
      <c r="J398" s="105">
        <f>อุดรธานี!F198</f>
        <v>952630.99</v>
      </c>
      <c r="K398" s="104">
        <f>อุดรธานี!AO198</f>
        <v>893956.98</v>
      </c>
      <c r="L398" s="105">
        <f>อุดรธานี!AP198</f>
        <v>2017987.71</v>
      </c>
      <c r="M398" s="105">
        <f>อุดรธานี!AQ198</f>
        <v>1696064.97</v>
      </c>
      <c r="N398" s="101"/>
      <c r="O398" s="101"/>
      <c r="P398" s="101"/>
      <c r="Q398" s="93">
        <f t="shared" si="14"/>
        <v>321922.74</v>
      </c>
      <c r="R398" s="94">
        <f t="shared" si="15"/>
        <v>431.83986946287183</v>
      </c>
    </row>
    <row r="399" spans="1:18" s="112" customFormat="1" x14ac:dyDescent="0.55000000000000004">
      <c r="A399" s="106">
        <v>16</v>
      </c>
      <c r="B399" s="107" t="s">
        <v>62</v>
      </c>
      <c r="C399" s="107"/>
      <c r="D399" s="107"/>
      <c r="E399" s="107" t="s">
        <v>75</v>
      </c>
      <c r="F399" s="107"/>
      <c r="G399" s="107" t="s">
        <v>344</v>
      </c>
      <c r="H399" s="113">
        <f>SUM(H394:H398)</f>
        <v>13849</v>
      </c>
      <c r="I399" s="106"/>
      <c r="J399" s="109">
        <f>SUM(J394:J398)</f>
        <v>3532586.2800000003</v>
      </c>
      <c r="K399" s="109">
        <f>SUM(K394:K398)</f>
        <v>3724590.89</v>
      </c>
      <c r="L399" s="109">
        <f>SUM(L394:L398)</f>
        <v>6977817.0300000003</v>
      </c>
      <c r="M399" s="109">
        <f>SUM(M394:M398)</f>
        <v>6683190.7199999997</v>
      </c>
      <c r="N399" s="107">
        <v>4</v>
      </c>
      <c r="O399" s="107">
        <v>4</v>
      </c>
      <c r="P399" s="107">
        <f>N399-O399</f>
        <v>0</v>
      </c>
      <c r="Q399" s="110">
        <f t="shared" si="14"/>
        <v>294626.31000000052</v>
      </c>
      <c r="R399" s="111">
        <f>L399/H399</f>
        <v>503.84988302404508</v>
      </c>
    </row>
    <row r="400" spans="1:18" x14ac:dyDescent="0.55000000000000004">
      <c r="A400" s="100">
        <v>1</v>
      </c>
      <c r="B400" s="101" t="s">
        <v>62</v>
      </c>
      <c r="C400" s="101" t="s">
        <v>345</v>
      </c>
      <c r="D400" s="101" t="s">
        <v>153</v>
      </c>
      <c r="E400" s="101" t="s">
        <v>53</v>
      </c>
      <c r="F400" s="101" t="s">
        <v>208</v>
      </c>
      <c r="G400" s="101" t="s">
        <v>346</v>
      </c>
      <c r="H400" s="102"/>
      <c r="I400" s="100"/>
      <c r="J400" s="103"/>
      <c r="K400" s="104"/>
      <c r="L400" s="105"/>
      <c r="M400" s="105"/>
      <c r="N400" s="101"/>
      <c r="O400" s="101"/>
      <c r="P400" s="101"/>
    </row>
    <row r="401" spans="1:18" x14ac:dyDescent="0.55000000000000004">
      <c r="A401" s="100">
        <v>2</v>
      </c>
      <c r="B401" s="101" t="s">
        <v>62</v>
      </c>
      <c r="C401" s="101" t="s">
        <v>345</v>
      </c>
      <c r="D401" s="101" t="s">
        <v>153</v>
      </c>
      <c r="E401" s="101" t="s">
        <v>53</v>
      </c>
      <c r="F401" s="101" t="s">
        <v>178</v>
      </c>
      <c r="G401" s="101" t="s">
        <v>1000</v>
      </c>
      <c r="H401" s="102">
        <v>3205</v>
      </c>
      <c r="I401" s="100">
        <v>3</v>
      </c>
      <c r="J401" s="105">
        <f>อุดรธานี!F199</f>
        <v>1025212.12</v>
      </c>
      <c r="K401" s="104">
        <f>อุดรธานี!AO199</f>
        <v>868888.57</v>
      </c>
      <c r="L401" s="105">
        <f>อุดรธานี!AP199</f>
        <v>1916515.9</v>
      </c>
      <c r="M401" s="105">
        <f>อุดรธานี!AQ199</f>
        <v>2273534.15</v>
      </c>
      <c r="N401" s="101"/>
      <c r="O401" s="101"/>
      <c r="P401" s="101"/>
      <c r="Q401" s="93">
        <f t="shared" si="14"/>
        <v>-357018.25</v>
      </c>
      <c r="R401" s="94">
        <f t="shared" si="15"/>
        <v>597.97687987519498</v>
      </c>
    </row>
    <row r="402" spans="1:18" x14ac:dyDescent="0.55000000000000004">
      <c r="A402" s="100">
        <v>3</v>
      </c>
      <c r="B402" s="101" t="s">
        <v>62</v>
      </c>
      <c r="C402" s="101" t="s">
        <v>345</v>
      </c>
      <c r="D402" s="101" t="s">
        <v>153</v>
      </c>
      <c r="E402" s="101" t="s">
        <v>53</v>
      </c>
      <c r="F402" s="101" t="s">
        <v>178</v>
      </c>
      <c r="G402" s="101" t="s">
        <v>1001</v>
      </c>
      <c r="H402" s="102">
        <v>2571</v>
      </c>
      <c r="I402" s="100">
        <v>2</v>
      </c>
      <c r="J402" s="105">
        <f>อุดรธานี!F200</f>
        <v>991285.54</v>
      </c>
      <c r="K402" s="104">
        <f>อุดรธานี!AO200</f>
        <v>916213.79</v>
      </c>
      <c r="L402" s="105">
        <f>อุดรธานี!AP200</f>
        <v>1205250.8500000001</v>
      </c>
      <c r="M402" s="105">
        <f>อุดรธานี!AQ200</f>
        <v>885874.92</v>
      </c>
      <c r="N402" s="101"/>
      <c r="O402" s="101"/>
      <c r="P402" s="101"/>
      <c r="Q402" s="93">
        <f t="shared" si="14"/>
        <v>319375.93000000005</v>
      </c>
      <c r="R402" s="94">
        <f t="shared" si="15"/>
        <v>468.78679502139249</v>
      </c>
    </row>
    <row r="403" spans="1:18" x14ac:dyDescent="0.55000000000000004">
      <c r="A403" s="100">
        <v>4</v>
      </c>
      <c r="B403" s="101" t="s">
        <v>62</v>
      </c>
      <c r="C403" s="101" t="s">
        <v>345</v>
      </c>
      <c r="D403" s="101" t="s">
        <v>153</v>
      </c>
      <c r="E403" s="101" t="s">
        <v>53</v>
      </c>
      <c r="F403" s="101" t="s">
        <v>178</v>
      </c>
      <c r="G403" s="101" t="s">
        <v>1002</v>
      </c>
      <c r="H403" s="102">
        <v>3142</v>
      </c>
      <c r="I403" s="100">
        <v>3</v>
      </c>
      <c r="J403" s="105">
        <f>อุดรธานี!F201</f>
        <v>388444.03</v>
      </c>
      <c r="K403" s="104">
        <f>อุดรธานี!AO201</f>
        <v>416994.57</v>
      </c>
      <c r="L403" s="105">
        <f>อุดรธานี!AP201</f>
        <v>1486661.31</v>
      </c>
      <c r="M403" s="105">
        <f>อุดรธานี!AQ201</f>
        <v>1307101.8699999999</v>
      </c>
      <c r="N403" s="101"/>
      <c r="O403" s="101"/>
      <c r="P403" s="101"/>
      <c r="Q403" s="93">
        <f t="shared" si="14"/>
        <v>179559.44000000018</v>
      </c>
      <c r="R403" s="94">
        <f t="shared" si="15"/>
        <v>473.15764162953536</v>
      </c>
    </row>
    <row r="404" spans="1:18" x14ac:dyDescent="0.55000000000000004">
      <c r="A404" s="100">
        <v>5</v>
      </c>
      <c r="B404" s="101" t="s">
        <v>62</v>
      </c>
      <c r="C404" s="101" t="s">
        <v>345</v>
      </c>
      <c r="D404" s="101" t="s">
        <v>153</v>
      </c>
      <c r="E404" s="101" t="s">
        <v>53</v>
      </c>
      <c r="F404" s="101" t="s">
        <v>178</v>
      </c>
      <c r="G404" s="101" t="s">
        <v>1003</v>
      </c>
      <c r="H404" s="102">
        <v>1449</v>
      </c>
      <c r="I404" s="100">
        <v>1</v>
      </c>
      <c r="J404" s="105">
        <f>อุดรธานี!F202</f>
        <v>373107.42</v>
      </c>
      <c r="K404" s="104">
        <f>อุดรธานี!AO202</f>
        <v>424664.45999999996</v>
      </c>
      <c r="L404" s="105">
        <f>อุดรธานี!AP202</f>
        <v>956683.77</v>
      </c>
      <c r="M404" s="105">
        <f>อุดรธานี!AQ202</f>
        <v>761789.76</v>
      </c>
      <c r="N404" s="101"/>
      <c r="O404" s="101"/>
      <c r="P404" s="101"/>
      <c r="Q404" s="93">
        <f t="shared" si="14"/>
        <v>194894.01</v>
      </c>
      <c r="R404" s="94">
        <f t="shared" si="15"/>
        <v>660.23724637681164</v>
      </c>
    </row>
    <row r="405" spans="1:18" x14ac:dyDescent="0.55000000000000004">
      <c r="A405" s="100">
        <v>6</v>
      </c>
      <c r="B405" s="101" t="s">
        <v>62</v>
      </c>
      <c r="C405" s="101" t="s">
        <v>345</v>
      </c>
      <c r="D405" s="101" t="s">
        <v>153</v>
      </c>
      <c r="E405" s="101" t="s">
        <v>53</v>
      </c>
      <c r="F405" s="101" t="s">
        <v>178</v>
      </c>
      <c r="G405" s="101" t="s">
        <v>1004</v>
      </c>
      <c r="H405" s="102">
        <v>1947</v>
      </c>
      <c r="I405" s="100">
        <v>2</v>
      </c>
      <c r="J405" s="105">
        <f>อุดรธานี!F203</f>
        <v>561933.87</v>
      </c>
      <c r="K405" s="104">
        <f>อุดรธานี!AO203</f>
        <v>509008.42999999993</v>
      </c>
      <c r="L405" s="105">
        <f>อุดรธานี!AP203</f>
        <v>1211709.3700000001</v>
      </c>
      <c r="M405" s="105">
        <f>อุดรธานี!AQ203</f>
        <v>1383886.67</v>
      </c>
      <c r="N405" s="101"/>
      <c r="O405" s="101"/>
      <c r="P405" s="101"/>
      <c r="Q405" s="93">
        <f t="shared" si="14"/>
        <v>-172177.29999999981</v>
      </c>
      <c r="R405" s="94">
        <f t="shared" si="15"/>
        <v>622.34687724704679</v>
      </c>
    </row>
    <row r="406" spans="1:18" x14ac:dyDescent="0.55000000000000004">
      <c r="A406" s="100">
        <v>7</v>
      </c>
      <c r="B406" s="101" t="s">
        <v>62</v>
      </c>
      <c r="C406" s="101" t="s">
        <v>345</v>
      </c>
      <c r="D406" s="101" t="s">
        <v>153</v>
      </c>
      <c r="E406" s="101" t="s">
        <v>53</v>
      </c>
      <c r="F406" s="101" t="s">
        <v>178</v>
      </c>
      <c r="G406" s="101" t="s">
        <v>1005</v>
      </c>
      <c r="H406" s="102">
        <v>1027</v>
      </c>
      <c r="I406" s="100">
        <v>1</v>
      </c>
      <c r="J406" s="105">
        <f>อุดรธานี!F204</f>
        <v>718961.71</v>
      </c>
      <c r="K406" s="104">
        <f>อุดรธานี!AO204</f>
        <v>641830.29</v>
      </c>
      <c r="L406" s="105">
        <f>อุดรธานี!AP204</f>
        <v>1296625.04</v>
      </c>
      <c r="M406" s="105">
        <f>อุดรธานี!AQ204</f>
        <v>886408.28</v>
      </c>
      <c r="N406" s="101"/>
      <c r="O406" s="101"/>
      <c r="P406" s="101"/>
      <c r="Q406" s="93">
        <f t="shared" si="14"/>
        <v>410216.76</v>
      </c>
      <c r="R406" s="94">
        <f t="shared" si="15"/>
        <v>1262.5365530671861</v>
      </c>
    </row>
    <row r="407" spans="1:18" x14ac:dyDescent="0.55000000000000004">
      <c r="A407" s="100">
        <v>8</v>
      </c>
      <c r="B407" s="101" t="s">
        <v>62</v>
      </c>
      <c r="C407" s="101" t="s">
        <v>345</v>
      </c>
      <c r="D407" s="101" t="s">
        <v>153</v>
      </c>
      <c r="E407" s="101" t="s">
        <v>53</v>
      </c>
      <c r="F407" s="101" t="s">
        <v>178</v>
      </c>
      <c r="G407" s="101" t="s">
        <v>1006</v>
      </c>
      <c r="H407" s="102">
        <v>3432</v>
      </c>
      <c r="I407" s="100">
        <v>3</v>
      </c>
      <c r="J407" s="105">
        <f>อุดรธานี!F205</f>
        <v>1334056.67</v>
      </c>
      <c r="K407" s="104">
        <f>อุดรธานี!AO205</f>
        <v>1402013.04</v>
      </c>
      <c r="L407" s="105">
        <f>อุดรธานี!AP205</f>
        <v>1448563.1</v>
      </c>
      <c r="M407" s="105">
        <f>อุดรธานี!AQ205</f>
        <v>1076923.44</v>
      </c>
      <c r="N407" s="101"/>
      <c r="O407" s="101"/>
      <c r="P407" s="101"/>
      <c r="Q407" s="93">
        <f t="shared" si="14"/>
        <v>371639.66000000015</v>
      </c>
      <c r="R407" s="94">
        <f t="shared" si="15"/>
        <v>422.07549533799539</v>
      </c>
    </row>
    <row r="408" spans="1:18" x14ac:dyDescent="0.55000000000000004">
      <c r="A408" s="100">
        <v>9</v>
      </c>
      <c r="B408" s="101" t="s">
        <v>62</v>
      </c>
      <c r="C408" s="101" t="s">
        <v>345</v>
      </c>
      <c r="D408" s="101" t="s">
        <v>153</v>
      </c>
      <c r="E408" s="101" t="s">
        <v>53</v>
      </c>
      <c r="F408" s="101" t="s">
        <v>178</v>
      </c>
      <c r="G408" s="101" t="s">
        <v>1007</v>
      </c>
      <c r="H408" s="102">
        <v>2689</v>
      </c>
      <c r="I408" s="100">
        <v>2</v>
      </c>
      <c r="J408" s="105">
        <f>อุดรธานี!F206</f>
        <v>1266382.56</v>
      </c>
      <c r="K408" s="104">
        <f>อุดรธานี!AO206</f>
        <v>1361171.42</v>
      </c>
      <c r="L408" s="105">
        <f>อุดรธานี!AP206</f>
        <v>1681753.17</v>
      </c>
      <c r="M408" s="105">
        <f>อุดรธานี!AQ206</f>
        <v>1198382.1600000001</v>
      </c>
      <c r="N408" s="101"/>
      <c r="O408" s="101"/>
      <c r="P408" s="101"/>
      <c r="Q408" s="93">
        <f t="shared" si="14"/>
        <v>483371.00999999978</v>
      </c>
      <c r="R408" s="94">
        <f t="shared" si="15"/>
        <v>625.41955001859424</v>
      </c>
    </row>
    <row r="409" spans="1:18" s="177" customFormat="1" x14ac:dyDescent="0.55000000000000004">
      <c r="A409" s="173">
        <v>10</v>
      </c>
      <c r="B409" s="174" t="s">
        <v>62</v>
      </c>
      <c r="C409" s="174" t="s">
        <v>345</v>
      </c>
      <c r="D409" s="174" t="s">
        <v>153</v>
      </c>
      <c r="E409" s="174" t="s">
        <v>53</v>
      </c>
      <c r="F409" s="174" t="s">
        <v>178</v>
      </c>
      <c r="G409" s="174" t="s">
        <v>1008</v>
      </c>
      <c r="H409" s="175">
        <v>1018</v>
      </c>
      <c r="I409" s="173">
        <v>1</v>
      </c>
      <c r="J409" s="149">
        <f>อุดรธานี!F207</f>
        <v>508532.64</v>
      </c>
      <c r="K409" s="149">
        <f>อุดรธานี!AO207</f>
        <v>557130.89</v>
      </c>
      <c r="L409" s="149">
        <f>อุดรธานี!AP207</f>
        <v>508511.58</v>
      </c>
      <c r="M409" s="149">
        <f>อุดรธานี!AQ207</f>
        <v>263601.39</v>
      </c>
      <c r="N409" s="174"/>
      <c r="O409" s="174"/>
      <c r="P409" s="174"/>
      <c r="Q409" s="176">
        <f t="shared" si="14"/>
        <v>244910.19</v>
      </c>
      <c r="R409" s="176">
        <f t="shared" si="15"/>
        <v>499.52021611001965</v>
      </c>
    </row>
    <row r="410" spans="1:18" s="112" customFormat="1" x14ac:dyDescent="0.55000000000000004">
      <c r="A410" s="106">
        <v>17</v>
      </c>
      <c r="B410" s="107" t="s">
        <v>62</v>
      </c>
      <c r="C410" s="107"/>
      <c r="D410" s="107"/>
      <c r="E410" s="107" t="s">
        <v>75</v>
      </c>
      <c r="F410" s="107"/>
      <c r="G410" s="107" t="s">
        <v>347</v>
      </c>
      <c r="H410" s="113">
        <f>SUM(H400:H409)</f>
        <v>20480</v>
      </c>
      <c r="I410" s="106"/>
      <c r="J410" s="109">
        <f>SUM(J400:J409)</f>
        <v>7167916.5599999996</v>
      </c>
      <c r="K410" s="109">
        <f>SUM(K400:K409)</f>
        <v>7097915.459999999</v>
      </c>
      <c r="L410" s="109">
        <f>SUM(L400:L409)</f>
        <v>11712274.09</v>
      </c>
      <c r="M410" s="109">
        <f>SUM(M400:M409)</f>
        <v>10037502.640000001</v>
      </c>
      <c r="N410" s="107">
        <v>9</v>
      </c>
      <c r="O410" s="107">
        <v>9</v>
      </c>
      <c r="P410" s="107">
        <v>0</v>
      </c>
      <c r="Q410" s="110">
        <f t="shared" si="14"/>
        <v>1674771.4499999993</v>
      </c>
      <c r="R410" s="111">
        <f>L410/H410</f>
        <v>571.88838330078124</v>
      </c>
    </row>
    <row r="411" spans="1:18" x14ac:dyDescent="0.55000000000000004">
      <c r="A411" s="100">
        <v>1</v>
      </c>
      <c r="B411" s="101" t="s">
        <v>62</v>
      </c>
      <c r="C411" s="101" t="s">
        <v>39</v>
      </c>
      <c r="D411" s="101" t="s">
        <v>155</v>
      </c>
      <c r="E411" s="101" t="s">
        <v>40</v>
      </c>
      <c r="F411" s="101" t="s">
        <v>208</v>
      </c>
      <c r="G411" s="101" t="s">
        <v>348</v>
      </c>
      <c r="H411" s="102"/>
      <c r="I411" s="100"/>
      <c r="J411" s="103"/>
      <c r="K411" s="104"/>
      <c r="L411" s="105"/>
      <c r="M411" s="105"/>
      <c r="N411" s="101"/>
      <c r="O411" s="101"/>
      <c r="P411" s="101"/>
    </row>
    <row r="412" spans="1:18" x14ac:dyDescent="0.55000000000000004">
      <c r="A412" s="100">
        <v>2</v>
      </c>
      <c r="B412" s="101" t="s">
        <v>62</v>
      </c>
      <c r="C412" s="101" t="s">
        <v>39</v>
      </c>
      <c r="D412" s="101" t="s">
        <v>155</v>
      </c>
      <c r="E412" s="101" t="s">
        <v>40</v>
      </c>
      <c r="F412" s="101" t="s">
        <v>178</v>
      </c>
      <c r="G412" s="101" t="s">
        <v>1009</v>
      </c>
      <c r="H412" s="102">
        <v>3383</v>
      </c>
      <c r="I412" s="100">
        <v>3</v>
      </c>
      <c r="J412" s="105">
        <f>อุดรธานี!F208</f>
        <v>990209</v>
      </c>
      <c r="K412" s="104">
        <f>อุดรธานี!AO208</f>
        <v>1111148.6099999999</v>
      </c>
      <c r="L412" s="105">
        <f>อุดรธานี!AP208</f>
        <v>2582848.79</v>
      </c>
      <c r="M412" s="105">
        <f>อุดรธานี!AQ208</f>
        <v>2110270.6800000002</v>
      </c>
      <c r="N412" s="101"/>
      <c r="O412" s="101"/>
      <c r="P412" s="101"/>
      <c r="Q412" s="93">
        <f t="shared" si="14"/>
        <v>472578.10999999987</v>
      </c>
      <c r="R412" s="94">
        <f t="shared" si="15"/>
        <v>763.47880283771804</v>
      </c>
    </row>
    <row r="413" spans="1:18" x14ac:dyDescent="0.55000000000000004">
      <c r="A413" s="100">
        <v>3</v>
      </c>
      <c r="B413" s="101" t="s">
        <v>62</v>
      </c>
      <c r="C413" s="101" t="s">
        <v>39</v>
      </c>
      <c r="D413" s="101" t="s">
        <v>155</v>
      </c>
      <c r="E413" s="101" t="s">
        <v>40</v>
      </c>
      <c r="F413" s="101" t="s">
        <v>178</v>
      </c>
      <c r="G413" s="101" t="s">
        <v>1010</v>
      </c>
      <c r="H413" s="102">
        <v>2911</v>
      </c>
      <c r="I413" s="100">
        <v>2</v>
      </c>
      <c r="J413" s="105">
        <f>อุดรธานี!F209</f>
        <v>751905.31</v>
      </c>
      <c r="K413" s="104">
        <f>อุดรธานี!AO209</f>
        <v>799397.74</v>
      </c>
      <c r="L413" s="105">
        <f>อุดรธานี!AP209</f>
        <v>1633292.5</v>
      </c>
      <c r="M413" s="105">
        <f>อุดรธานี!AQ209</f>
        <v>976735.44</v>
      </c>
      <c r="N413" s="101"/>
      <c r="O413" s="101"/>
      <c r="P413" s="101"/>
      <c r="Q413" s="93">
        <f t="shared" si="14"/>
        <v>656557.06000000006</v>
      </c>
      <c r="R413" s="94">
        <f t="shared" si="15"/>
        <v>561.07609069048442</v>
      </c>
    </row>
    <row r="414" spans="1:18" x14ac:dyDescent="0.55000000000000004">
      <c r="A414" s="100">
        <v>4</v>
      </c>
      <c r="B414" s="101" t="s">
        <v>62</v>
      </c>
      <c r="C414" s="101" t="s">
        <v>39</v>
      </c>
      <c r="D414" s="101" t="s">
        <v>155</v>
      </c>
      <c r="E414" s="101" t="s">
        <v>40</v>
      </c>
      <c r="F414" s="101" t="s">
        <v>178</v>
      </c>
      <c r="G414" s="101" t="s">
        <v>1011</v>
      </c>
      <c r="H414" s="102">
        <v>5486</v>
      </c>
      <c r="I414" s="100">
        <v>4</v>
      </c>
      <c r="J414" s="105">
        <f>อุดรธานี!F210</f>
        <v>2029582.3</v>
      </c>
      <c r="K414" s="104">
        <f>อุดรธานี!AO210</f>
        <v>2136372.39</v>
      </c>
      <c r="L414" s="105">
        <f>อุดรธานี!AP210</f>
        <v>3380962.83</v>
      </c>
      <c r="M414" s="105">
        <f>อุดรธานี!AQ210</f>
        <v>2329383.35</v>
      </c>
      <c r="N414" s="101"/>
      <c r="O414" s="101"/>
      <c r="P414" s="101"/>
      <c r="Q414" s="93">
        <f t="shared" si="14"/>
        <v>1051579.48</v>
      </c>
      <c r="R414" s="94">
        <f t="shared" si="15"/>
        <v>616.28925082026979</v>
      </c>
    </row>
    <row r="415" spans="1:18" x14ac:dyDescent="0.55000000000000004">
      <c r="A415" s="100">
        <v>5</v>
      </c>
      <c r="B415" s="101" t="s">
        <v>62</v>
      </c>
      <c r="C415" s="101" t="s">
        <v>39</v>
      </c>
      <c r="D415" s="101" t="s">
        <v>155</v>
      </c>
      <c r="E415" s="101" t="s">
        <v>40</v>
      </c>
      <c r="F415" s="101" t="s">
        <v>178</v>
      </c>
      <c r="G415" s="101" t="s">
        <v>1012</v>
      </c>
      <c r="H415" s="102">
        <v>3301</v>
      </c>
      <c r="I415" s="100">
        <v>3</v>
      </c>
      <c r="J415" s="105">
        <f>อุดรธานี!F211</f>
        <v>758657.9</v>
      </c>
      <c r="K415" s="104">
        <f>อุดรธานี!AO211</f>
        <v>855220.02</v>
      </c>
      <c r="L415" s="105">
        <f>อุดรธานี!AP211</f>
        <v>2949428.26</v>
      </c>
      <c r="M415" s="105">
        <f>อุดรธานี!AQ211</f>
        <v>1694659.54</v>
      </c>
      <c r="N415" s="101"/>
      <c r="O415" s="101"/>
      <c r="P415" s="101"/>
      <c r="Q415" s="93">
        <f>L415-M415</f>
        <v>1254768.7199999997</v>
      </c>
      <c r="R415" s="94">
        <f t="shared" si="15"/>
        <v>893.49538321720684</v>
      </c>
    </row>
    <row r="416" spans="1:18" s="112" customFormat="1" x14ac:dyDescent="0.55000000000000004">
      <c r="A416" s="106">
        <v>18</v>
      </c>
      <c r="B416" s="107" t="s">
        <v>62</v>
      </c>
      <c r="C416" s="107"/>
      <c r="D416" s="107"/>
      <c r="E416" s="107" t="s">
        <v>75</v>
      </c>
      <c r="F416" s="107"/>
      <c r="G416" s="107" t="s">
        <v>349</v>
      </c>
      <c r="H416" s="113">
        <f>SUM(H411:H415)</f>
        <v>15081</v>
      </c>
      <c r="I416" s="106"/>
      <c r="J416" s="109">
        <f>SUM(J411:J415)</f>
        <v>4530354.5100000007</v>
      </c>
      <c r="K416" s="109">
        <f>SUM(K411:K415)</f>
        <v>4902138.76</v>
      </c>
      <c r="L416" s="109">
        <f>SUM(L411:L415)</f>
        <v>10546532.379999999</v>
      </c>
      <c r="M416" s="109">
        <f>SUM(M411:M415)</f>
        <v>7111049.0100000007</v>
      </c>
      <c r="N416" s="107">
        <v>4</v>
      </c>
      <c r="O416" s="107">
        <v>4</v>
      </c>
      <c r="P416" s="107">
        <f>N416-O416</f>
        <v>0</v>
      </c>
      <c r="Q416" s="110">
        <f t="shared" si="14"/>
        <v>3435483.3699999982</v>
      </c>
      <c r="R416" s="111">
        <f>L416/H416</f>
        <v>699.32579935017566</v>
      </c>
    </row>
    <row r="417" spans="1:18" x14ac:dyDescent="0.55000000000000004">
      <c r="A417" s="100">
        <v>1</v>
      </c>
      <c r="B417" s="101" t="s">
        <v>62</v>
      </c>
      <c r="C417" s="101" t="s">
        <v>31</v>
      </c>
      <c r="D417" s="101" t="s">
        <v>97</v>
      </c>
      <c r="E417" s="101" t="s">
        <v>350</v>
      </c>
      <c r="F417" s="101" t="s">
        <v>208</v>
      </c>
      <c r="G417" s="101" t="s">
        <v>351</v>
      </c>
      <c r="H417" s="102"/>
      <c r="I417" s="100"/>
      <c r="J417" s="103"/>
      <c r="K417" s="104"/>
      <c r="L417" s="105"/>
      <c r="M417" s="105"/>
      <c r="N417" s="101"/>
      <c r="O417" s="101"/>
      <c r="P417" s="101"/>
    </row>
    <row r="418" spans="1:18" x14ac:dyDescent="0.55000000000000004">
      <c r="A418" s="100">
        <v>2</v>
      </c>
      <c r="B418" s="101" t="s">
        <v>62</v>
      </c>
      <c r="C418" s="101" t="s">
        <v>31</v>
      </c>
      <c r="D418" s="101" t="s">
        <v>97</v>
      </c>
      <c r="E418" s="101" t="s">
        <v>350</v>
      </c>
      <c r="F418" s="101" t="s">
        <v>178</v>
      </c>
      <c r="G418" s="101" t="s">
        <v>867</v>
      </c>
      <c r="H418" s="102">
        <v>3601</v>
      </c>
      <c r="I418" s="100">
        <v>3</v>
      </c>
      <c r="J418" s="103">
        <f>อุดรธานี!F66</f>
        <v>1704638.62</v>
      </c>
      <c r="K418" s="104">
        <f>อุดรธานี!AO66</f>
        <v>1621802.9300000002</v>
      </c>
      <c r="L418" s="105">
        <f>อุดรธานี!AP66</f>
        <v>2145571.1</v>
      </c>
      <c r="M418" s="105">
        <f>อุดรธานี!AQ66</f>
        <v>1898041.3699999999</v>
      </c>
      <c r="N418" s="101"/>
      <c r="O418" s="101"/>
      <c r="P418" s="101"/>
      <c r="Q418" s="110">
        <f>L418-M418</f>
        <v>247529.73000000021</v>
      </c>
      <c r="R418" s="111">
        <f>L418/H418</f>
        <v>595.82646487086924</v>
      </c>
    </row>
    <row r="419" spans="1:18" s="112" customFormat="1" x14ac:dyDescent="0.55000000000000004">
      <c r="A419" s="106">
        <v>19</v>
      </c>
      <c r="B419" s="107" t="s">
        <v>62</v>
      </c>
      <c r="C419" s="107"/>
      <c r="D419" s="107"/>
      <c r="E419" s="107" t="s">
        <v>75</v>
      </c>
      <c r="F419" s="107"/>
      <c r="G419" s="107" t="s">
        <v>352</v>
      </c>
      <c r="H419" s="113">
        <f>SUM(H417:H418)</f>
        <v>3601</v>
      </c>
      <c r="I419" s="106"/>
      <c r="J419" s="109">
        <f>SUM(J417:J418)</f>
        <v>1704638.62</v>
      </c>
      <c r="K419" s="109">
        <f>SUM(K417:K418)</f>
        <v>1621802.9300000002</v>
      </c>
      <c r="L419" s="109">
        <f>SUM(L417:L418)</f>
        <v>2145571.1</v>
      </c>
      <c r="M419" s="109">
        <f>SUM(M417:M418)</f>
        <v>1898041.3699999999</v>
      </c>
      <c r="N419" s="107">
        <v>1</v>
      </c>
      <c r="O419" s="107">
        <v>1</v>
      </c>
      <c r="P419" s="107">
        <f>N419-O419</f>
        <v>0</v>
      </c>
      <c r="Q419" s="110"/>
      <c r="R419" s="111"/>
    </row>
    <row r="420" spans="1:18" x14ac:dyDescent="0.55000000000000004">
      <c r="A420" s="100">
        <v>1</v>
      </c>
      <c r="B420" s="101" t="s">
        <v>62</v>
      </c>
      <c r="C420" s="101" t="s">
        <v>353</v>
      </c>
      <c r="D420" s="101" t="s">
        <v>157</v>
      </c>
      <c r="E420" s="101" t="s">
        <v>54</v>
      </c>
      <c r="F420" s="101" t="s">
        <v>208</v>
      </c>
      <c r="G420" s="101" t="s">
        <v>354</v>
      </c>
      <c r="H420" s="102"/>
      <c r="I420" s="100"/>
      <c r="J420" s="103"/>
      <c r="K420" s="104"/>
      <c r="L420" s="105"/>
      <c r="M420" s="105"/>
      <c r="N420" s="101"/>
      <c r="O420" s="101"/>
      <c r="P420" s="101"/>
    </row>
    <row r="421" spans="1:18" x14ac:dyDescent="0.55000000000000004">
      <c r="A421" s="100">
        <v>2</v>
      </c>
      <c r="B421" s="101" t="s">
        <v>62</v>
      </c>
      <c r="C421" s="101" t="s">
        <v>353</v>
      </c>
      <c r="D421" s="101" t="s">
        <v>157</v>
      </c>
      <c r="E421" s="101" t="s">
        <v>54</v>
      </c>
      <c r="F421" s="101" t="s">
        <v>178</v>
      </c>
      <c r="G421" s="101" t="s">
        <v>1013</v>
      </c>
      <c r="H421" s="102">
        <v>3953</v>
      </c>
      <c r="I421" s="100">
        <v>3</v>
      </c>
      <c r="J421" s="105">
        <f>อุดรธานี!F212</f>
        <v>1183830.33</v>
      </c>
      <c r="K421" s="104">
        <f>อุดรธานี!AO212</f>
        <v>1042756.15</v>
      </c>
      <c r="L421" s="105">
        <f>อุดรธานี!AP212</f>
        <v>1713504.79</v>
      </c>
      <c r="M421" s="105">
        <f>อุดรธานี!AQ212</f>
        <v>1473248.98</v>
      </c>
      <c r="N421" s="101"/>
      <c r="O421" s="101"/>
      <c r="P421" s="101"/>
      <c r="Q421" s="93">
        <f t="shared" si="14"/>
        <v>240255.81000000006</v>
      </c>
      <c r="R421" s="94">
        <f t="shared" si="15"/>
        <v>433.46946369845688</v>
      </c>
    </row>
    <row r="422" spans="1:18" x14ac:dyDescent="0.55000000000000004">
      <c r="A422" s="100">
        <v>3</v>
      </c>
      <c r="B422" s="101" t="s">
        <v>62</v>
      </c>
      <c r="C422" s="101" t="s">
        <v>353</v>
      </c>
      <c r="D422" s="101" t="s">
        <v>157</v>
      </c>
      <c r="E422" s="101" t="s">
        <v>54</v>
      </c>
      <c r="F422" s="101" t="s">
        <v>178</v>
      </c>
      <c r="G422" s="101" t="s">
        <v>1014</v>
      </c>
      <c r="H422" s="102">
        <v>3395</v>
      </c>
      <c r="I422" s="100">
        <v>3</v>
      </c>
      <c r="J422" s="105">
        <f>อุดรธานี!F213</f>
        <v>616160.31999999995</v>
      </c>
      <c r="K422" s="104">
        <f>อุดรธานี!AO213</f>
        <v>488933.72</v>
      </c>
      <c r="L422" s="105">
        <f>อุดรธานี!AP213</f>
        <v>1265062.1599999999</v>
      </c>
      <c r="M422" s="105">
        <f>อุดรธานี!AQ213</f>
        <v>1295998.3600000001</v>
      </c>
      <c r="N422" s="101"/>
      <c r="O422" s="101"/>
      <c r="P422" s="101"/>
      <c r="Q422" s="93">
        <f t="shared" si="14"/>
        <v>-30936.200000000186</v>
      </c>
      <c r="R422" s="94">
        <f t="shared" si="15"/>
        <v>372.62508394698085</v>
      </c>
    </row>
    <row r="423" spans="1:18" x14ac:dyDescent="0.55000000000000004">
      <c r="A423" s="100">
        <v>4</v>
      </c>
      <c r="B423" s="101" t="s">
        <v>62</v>
      </c>
      <c r="C423" s="101" t="s">
        <v>353</v>
      </c>
      <c r="D423" s="101" t="s">
        <v>157</v>
      </c>
      <c r="E423" s="101" t="s">
        <v>54</v>
      </c>
      <c r="F423" s="101" t="s">
        <v>178</v>
      </c>
      <c r="G423" s="101" t="s">
        <v>1015</v>
      </c>
      <c r="H423" s="102">
        <v>2697</v>
      </c>
      <c r="I423" s="100">
        <v>2</v>
      </c>
      <c r="J423" s="105">
        <f>อุดรธานี!F214</f>
        <v>791464.78</v>
      </c>
      <c r="K423" s="104">
        <f>อุดรธานี!AO214</f>
        <v>671709.49</v>
      </c>
      <c r="L423" s="105">
        <f>อุดรธานี!AP214</f>
        <v>1019800.3</v>
      </c>
      <c r="M423" s="105">
        <f>อุดรธานี!AQ214</f>
        <v>1119226.5900000001</v>
      </c>
      <c r="N423" s="101"/>
      <c r="O423" s="101"/>
      <c r="P423" s="101"/>
      <c r="Q423" s="93">
        <f t="shared" si="14"/>
        <v>-99426.290000000037</v>
      </c>
      <c r="R423" s="94">
        <f t="shared" si="15"/>
        <v>378.12395253985915</v>
      </c>
    </row>
    <row r="424" spans="1:18" x14ac:dyDescent="0.55000000000000004">
      <c r="A424" s="100">
        <v>5</v>
      </c>
      <c r="B424" s="101" t="s">
        <v>62</v>
      </c>
      <c r="C424" s="101" t="s">
        <v>353</v>
      </c>
      <c r="D424" s="101" t="s">
        <v>157</v>
      </c>
      <c r="E424" s="101" t="s">
        <v>54</v>
      </c>
      <c r="F424" s="101" t="s">
        <v>178</v>
      </c>
      <c r="G424" s="101" t="s">
        <v>1016</v>
      </c>
      <c r="H424" s="102">
        <v>5919</v>
      </c>
      <c r="I424" s="100">
        <v>4</v>
      </c>
      <c r="J424" s="105">
        <f>อุดรธานี!F215</f>
        <v>1111222.8700000001</v>
      </c>
      <c r="K424" s="104">
        <f>อุดรธานี!AO215</f>
        <v>1146842.6200000001</v>
      </c>
      <c r="L424" s="105">
        <f>อุดรธานี!AP215</f>
        <v>2356106.83</v>
      </c>
      <c r="M424" s="105">
        <f>อุดรธานี!AQ215</f>
        <v>2447330.1599999997</v>
      </c>
      <c r="N424" s="101"/>
      <c r="O424" s="101"/>
      <c r="P424" s="101"/>
      <c r="Q424" s="93">
        <f t="shared" si="14"/>
        <v>-91223.329999999609</v>
      </c>
      <c r="R424" s="94">
        <f t="shared" si="15"/>
        <v>398.05825815171482</v>
      </c>
    </row>
    <row r="425" spans="1:18" x14ac:dyDescent="0.55000000000000004">
      <c r="A425" s="100">
        <v>6</v>
      </c>
      <c r="B425" s="101" t="s">
        <v>62</v>
      </c>
      <c r="C425" s="101" t="s">
        <v>353</v>
      </c>
      <c r="D425" s="101" t="s">
        <v>157</v>
      </c>
      <c r="E425" s="101" t="s">
        <v>54</v>
      </c>
      <c r="F425" s="101" t="s">
        <v>178</v>
      </c>
      <c r="G425" s="101" t="s">
        <v>1017</v>
      </c>
      <c r="H425" s="102">
        <v>1598</v>
      </c>
      <c r="I425" s="100">
        <v>2</v>
      </c>
      <c r="J425" s="105">
        <f>อุดรธานี!F216</f>
        <v>539158.9</v>
      </c>
      <c r="K425" s="104">
        <f>อุดรธานี!AO216</f>
        <v>594610.60000000009</v>
      </c>
      <c r="L425" s="105">
        <f>อุดรธานี!AP216</f>
        <v>923403.95</v>
      </c>
      <c r="M425" s="105">
        <f>อุดรธานี!AQ216</f>
        <v>860962.99</v>
      </c>
      <c r="N425" s="101"/>
      <c r="O425" s="101"/>
      <c r="P425" s="101"/>
      <c r="Q425" s="93">
        <f t="shared" si="14"/>
        <v>62440.959999999963</v>
      </c>
      <c r="R425" s="94">
        <f t="shared" si="15"/>
        <v>577.84978097622025</v>
      </c>
    </row>
    <row r="426" spans="1:18" s="112" customFormat="1" x14ac:dyDescent="0.55000000000000004">
      <c r="A426" s="106">
        <v>20</v>
      </c>
      <c r="B426" s="107" t="s">
        <v>62</v>
      </c>
      <c r="C426" s="107"/>
      <c r="D426" s="107"/>
      <c r="E426" s="107" t="s">
        <v>75</v>
      </c>
      <c r="F426" s="107"/>
      <c r="G426" s="107" t="s">
        <v>355</v>
      </c>
      <c r="H426" s="113">
        <f>SUM(H420:H425)</f>
        <v>17562</v>
      </c>
      <c r="I426" s="106"/>
      <c r="J426" s="109">
        <f>SUM(J420:J425)</f>
        <v>4241837.2</v>
      </c>
      <c r="K426" s="144">
        <f>SUM(K420:K425)</f>
        <v>3944852.5800000005</v>
      </c>
      <c r="L426" s="109">
        <f>SUM(L420:L425)</f>
        <v>7277878.0300000003</v>
      </c>
      <c r="M426" s="109">
        <f>SUM(M420:M425)</f>
        <v>7196767.0800000001</v>
      </c>
      <c r="N426" s="107">
        <v>5</v>
      </c>
      <c r="O426" s="107">
        <v>5</v>
      </c>
      <c r="P426" s="107">
        <f>N426-O426</f>
        <v>0</v>
      </c>
      <c r="Q426" s="110">
        <f t="shared" si="14"/>
        <v>81110.950000000186</v>
      </c>
      <c r="R426" s="111">
        <f>L426/H426</f>
        <v>414.41054720419089</v>
      </c>
    </row>
    <row r="427" spans="1:18" x14ac:dyDescent="0.55000000000000004">
      <c r="A427" s="100">
        <v>1</v>
      </c>
      <c r="B427" s="101" t="s">
        <v>62</v>
      </c>
      <c r="C427" s="101" t="s">
        <v>356</v>
      </c>
      <c r="D427" s="101" t="s">
        <v>357</v>
      </c>
      <c r="E427" s="101" t="s">
        <v>43</v>
      </c>
      <c r="F427" s="101" t="s">
        <v>208</v>
      </c>
      <c r="G427" s="101" t="s">
        <v>358</v>
      </c>
      <c r="H427" s="102"/>
      <c r="I427" s="100"/>
      <c r="J427" s="103"/>
      <c r="K427" s="104"/>
      <c r="L427" s="105"/>
      <c r="M427" s="105"/>
      <c r="N427" s="101"/>
      <c r="O427" s="101"/>
      <c r="P427" s="101"/>
    </row>
    <row r="428" spans="1:18" x14ac:dyDescent="0.55000000000000004">
      <c r="A428" s="100">
        <v>2</v>
      </c>
      <c r="B428" s="101" t="s">
        <v>62</v>
      </c>
      <c r="C428" s="101" t="s">
        <v>356</v>
      </c>
      <c r="D428" s="101" t="s">
        <v>357</v>
      </c>
      <c r="E428" s="101" t="s">
        <v>43</v>
      </c>
      <c r="F428" s="101" t="s">
        <v>178</v>
      </c>
      <c r="G428" s="101" t="s">
        <v>1018</v>
      </c>
      <c r="H428" s="102">
        <v>6116</v>
      </c>
      <c r="I428" s="100">
        <v>5</v>
      </c>
      <c r="J428" s="105">
        <f>อุดรธานี!F217</f>
        <v>617412.56999999995</v>
      </c>
      <c r="K428" s="104">
        <f>อุดรธานี!AO217</f>
        <v>621238.66</v>
      </c>
      <c r="L428" s="105">
        <f>อุดรธานี!AP217</f>
        <v>2521490.31</v>
      </c>
      <c r="M428" s="105">
        <f>อุดรธานี!AQ217</f>
        <v>2294511.6800000002</v>
      </c>
      <c r="N428" s="101"/>
      <c r="O428" s="101"/>
      <c r="P428" s="101"/>
      <c r="Q428" s="93">
        <f t="shared" si="14"/>
        <v>226978.62999999989</v>
      </c>
      <c r="R428" s="94">
        <f t="shared" si="15"/>
        <v>412.27768312622629</v>
      </c>
    </row>
    <row r="429" spans="1:18" x14ac:dyDescent="0.55000000000000004">
      <c r="A429" s="100">
        <v>3</v>
      </c>
      <c r="B429" s="101" t="s">
        <v>62</v>
      </c>
      <c r="C429" s="101" t="s">
        <v>356</v>
      </c>
      <c r="D429" s="101" t="s">
        <v>357</v>
      </c>
      <c r="E429" s="101" t="s">
        <v>43</v>
      </c>
      <c r="F429" s="101" t="s">
        <v>178</v>
      </c>
      <c r="G429" s="101" t="s">
        <v>1019</v>
      </c>
      <c r="H429" s="102">
        <v>2482</v>
      </c>
      <c r="I429" s="100">
        <v>2</v>
      </c>
      <c r="J429" s="105">
        <f>อุดรธานี!F218</f>
        <v>596539.76</v>
      </c>
      <c r="K429" s="104">
        <f>อุดรธานี!AO218</f>
        <v>602998.13</v>
      </c>
      <c r="L429" s="105">
        <f>อุดรธานี!AP218</f>
        <v>1301189.6400000001</v>
      </c>
      <c r="M429" s="105">
        <f>อุดรธานี!AQ218</f>
        <v>1166173.8399999999</v>
      </c>
      <c r="N429" s="101"/>
      <c r="O429" s="101"/>
      <c r="P429" s="101"/>
      <c r="Q429" s="93">
        <f t="shared" si="14"/>
        <v>135015.80000000028</v>
      </c>
      <c r="R429" s="94">
        <f t="shared" si="15"/>
        <v>524.25045930701049</v>
      </c>
    </row>
    <row r="430" spans="1:18" x14ac:dyDescent="0.55000000000000004">
      <c r="A430" s="100">
        <v>4</v>
      </c>
      <c r="B430" s="101" t="s">
        <v>62</v>
      </c>
      <c r="C430" s="101" t="s">
        <v>356</v>
      </c>
      <c r="D430" s="101" t="s">
        <v>357</v>
      </c>
      <c r="E430" s="101" t="s">
        <v>43</v>
      </c>
      <c r="F430" s="101" t="s">
        <v>178</v>
      </c>
      <c r="G430" s="101" t="s">
        <v>1020</v>
      </c>
      <c r="H430" s="102">
        <v>2658</v>
      </c>
      <c r="I430" s="100">
        <v>2</v>
      </c>
      <c r="J430" s="105">
        <f>อุดรธานี!F219</f>
        <v>238297.94</v>
      </c>
      <c r="K430" s="104">
        <f>อุดรธานี!AO219</f>
        <v>137571.97</v>
      </c>
      <c r="L430" s="105">
        <f>อุดรธานี!AP219</f>
        <v>1375272.2200000002</v>
      </c>
      <c r="M430" s="105">
        <f>อุดรธานี!AQ219</f>
        <v>1500652.25</v>
      </c>
      <c r="N430" s="101"/>
      <c r="O430" s="101"/>
      <c r="P430" s="101"/>
      <c r="Q430" s="93">
        <f t="shared" si="14"/>
        <v>-125380.0299999998</v>
      </c>
      <c r="R430" s="94">
        <f t="shared" si="15"/>
        <v>517.40866064710315</v>
      </c>
    </row>
    <row r="431" spans="1:18" x14ac:dyDescent="0.55000000000000004">
      <c r="A431" s="100">
        <v>5</v>
      </c>
      <c r="B431" s="101" t="s">
        <v>62</v>
      </c>
      <c r="C431" s="101" t="s">
        <v>356</v>
      </c>
      <c r="D431" s="101" t="s">
        <v>357</v>
      </c>
      <c r="E431" s="101" t="s">
        <v>43</v>
      </c>
      <c r="F431" s="101" t="s">
        <v>178</v>
      </c>
      <c r="G431" s="101" t="s">
        <v>1021</v>
      </c>
      <c r="H431" s="102">
        <v>7912</v>
      </c>
      <c r="I431" s="100">
        <v>5</v>
      </c>
      <c r="J431" s="105">
        <f>อุดรธานี!F220</f>
        <v>431909.32</v>
      </c>
      <c r="K431" s="104">
        <f>อุดรธานี!AO220</f>
        <v>547099.98</v>
      </c>
      <c r="L431" s="105">
        <f>อุดรธานี!AP220</f>
        <v>2140408.9300000002</v>
      </c>
      <c r="M431" s="105">
        <f>อุดรธานี!AQ220</f>
        <v>2232456.36</v>
      </c>
      <c r="N431" s="101"/>
      <c r="O431" s="101"/>
      <c r="P431" s="101"/>
      <c r="Q431" s="93">
        <f t="shared" si="14"/>
        <v>-92047.429999999702</v>
      </c>
      <c r="R431" s="94">
        <f t="shared" si="15"/>
        <v>270.52691228513652</v>
      </c>
    </row>
    <row r="432" spans="1:18" s="112" customFormat="1" x14ac:dyDescent="0.55000000000000004">
      <c r="A432" s="106">
        <v>21</v>
      </c>
      <c r="B432" s="107" t="s">
        <v>62</v>
      </c>
      <c r="C432" s="107"/>
      <c r="D432" s="107"/>
      <c r="E432" s="107" t="s">
        <v>75</v>
      </c>
      <c r="F432" s="107"/>
      <c r="G432" s="107" t="s">
        <v>359</v>
      </c>
      <c r="H432" s="113">
        <f>SUM(H427:H431)</f>
        <v>19168</v>
      </c>
      <c r="I432" s="106"/>
      <c r="J432" s="109">
        <f>SUM(J427:J431)</f>
        <v>1884159.59</v>
      </c>
      <c r="K432" s="109">
        <f>SUM(K427:K431)</f>
        <v>1908908.74</v>
      </c>
      <c r="L432" s="109">
        <f>SUM(L427:L431)</f>
        <v>7338361.0999999996</v>
      </c>
      <c r="M432" s="109">
        <f>SUM(M427:M431)</f>
        <v>7193794.129999999</v>
      </c>
      <c r="N432" s="107">
        <v>4</v>
      </c>
      <c r="O432" s="107">
        <v>4</v>
      </c>
      <c r="P432" s="107">
        <f>N432-O432</f>
        <v>0</v>
      </c>
      <c r="Q432" s="110">
        <f t="shared" si="14"/>
        <v>144566.97000000067</v>
      </c>
      <c r="R432" s="111">
        <f t="shared" si="15"/>
        <v>382.84438126043403</v>
      </c>
    </row>
    <row r="433" spans="1:18" s="112" customFormat="1" ht="24" customHeight="1" thickBot="1" x14ac:dyDescent="0.6">
      <c r="A433" s="121"/>
      <c r="B433" s="122" t="s">
        <v>62</v>
      </c>
      <c r="C433" s="122" t="s">
        <v>62</v>
      </c>
      <c r="D433" s="122" t="s">
        <v>62</v>
      </c>
      <c r="E433" s="122" t="s">
        <v>62</v>
      </c>
      <c r="F433" s="122"/>
      <c r="G433" s="122" t="s">
        <v>360</v>
      </c>
      <c r="H433" s="123">
        <f>H210+H223+H236+H254+H265+H281+H289+H295+H309+H321+H338+H360+H371+H386+H393+H399+H410+H416+H419+H426+H432</f>
        <v>1027390</v>
      </c>
      <c r="I433" s="121"/>
      <c r="J433" s="124">
        <f t="shared" ref="J433:O433" si="16">J210+J223+J236+J254+J265+J281+J289+J295+J309+J321+J338+J360+J371+J386+J393+J399+J410+J416+J419+J426+J432</f>
        <v>171217375.53000003</v>
      </c>
      <c r="K433" s="125">
        <f t="shared" si="16"/>
        <v>189035180.36000001</v>
      </c>
      <c r="L433" s="124">
        <f t="shared" si="16"/>
        <v>396483400.18999994</v>
      </c>
      <c r="M433" s="124">
        <f t="shared" si="16"/>
        <v>362532906.11999995</v>
      </c>
      <c r="N433" s="122">
        <f t="shared" si="16"/>
        <v>210</v>
      </c>
      <c r="O433" s="122">
        <f t="shared" si="16"/>
        <v>210</v>
      </c>
      <c r="P433" s="122">
        <f>N433-O433</f>
        <v>0</v>
      </c>
      <c r="Q433" s="110">
        <f t="shared" si="14"/>
        <v>33950494.069999993</v>
      </c>
      <c r="R433" s="111">
        <f t="shared" si="15"/>
        <v>385.9132366384722</v>
      </c>
    </row>
    <row r="434" spans="1:18" ht="24" customHeight="1" thickTop="1" thickBot="1" x14ac:dyDescent="0.6">
      <c r="A434" s="126"/>
      <c r="B434" s="127"/>
      <c r="C434" s="127"/>
      <c r="D434" s="127"/>
      <c r="E434" s="392" t="s">
        <v>361</v>
      </c>
      <c r="F434" s="393"/>
      <c r="G434" s="394"/>
      <c r="H434" s="128"/>
      <c r="I434" s="126"/>
      <c r="J434" s="129">
        <f>J433/O433</f>
        <v>815320.83585714304</v>
      </c>
      <c r="K434" s="130">
        <f>K433/O433</f>
        <v>900167.5255238096</v>
      </c>
      <c r="L434" s="129">
        <f>L433/O433</f>
        <v>1888016.191380952</v>
      </c>
      <c r="M434" s="129">
        <f>M433/O433</f>
        <v>1726347.1719999998</v>
      </c>
      <c r="N434" s="178"/>
      <c r="O434" s="178"/>
      <c r="P434" s="178"/>
      <c r="Q434" s="93">
        <f t="shared" si="14"/>
        <v>161669.01938095223</v>
      </c>
    </row>
    <row r="435" spans="1:18" ht="24.75" thickTop="1" x14ac:dyDescent="0.55000000000000004">
      <c r="A435" s="131">
        <v>1</v>
      </c>
      <c r="B435" s="132" t="s">
        <v>58</v>
      </c>
      <c r="C435" s="132" t="s">
        <v>362</v>
      </c>
      <c r="D435" s="132" t="s">
        <v>363</v>
      </c>
      <c r="E435" s="132" t="s">
        <v>364</v>
      </c>
      <c r="F435" s="132" t="s">
        <v>175</v>
      </c>
      <c r="G435" s="132" t="s">
        <v>365</v>
      </c>
      <c r="H435" s="133"/>
      <c r="I435" s="131"/>
      <c r="J435" s="134"/>
      <c r="K435" s="135"/>
      <c r="L435" s="136"/>
      <c r="M435" s="136"/>
      <c r="N435" s="132"/>
      <c r="O435" s="132"/>
      <c r="P435" s="132"/>
    </row>
    <row r="436" spans="1:18" x14ac:dyDescent="0.55000000000000004">
      <c r="A436" s="100">
        <v>2</v>
      </c>
      <c r="B436" s="101" t="s">
        <v>58</v>
      </c>
      <c r="C436" s="101" t="s">
        <v>362</v>
      </c>
      <c r="D436" s="101" t="s">
        <v>363</v>
      </c>
      <c r="E436" s="101" t="s">
        <v>364</v>
      </c>
      <c r="F436" s="101" t="s">
        <v>178</v>
      </c>
      <c r="G436" s="101" t="s">
        <v>683</v>
      </c>
      <c r="H436" s="102">
        <v>6960</v>
      </c>
      <c r="I436" s="100">
        <v>5</v>
      </c>
      <c r="J436" s="103">
        <f>SUM('เลย '!F4)</f>
        <v>1211238.01</v>
      </c>
      <c r="K436" s="104">
        <f>SUM('เลย '!AI4)</f>
        <v>1400627.9000000001</v>
      </c>
      <c r="L436" s="105">
        <f>'เลย '!AJ4</f>
        <v>2351900.1399999997</v>
      </c>
      <c r="M436" s="105">
        <f>'เลย '!AK4</f>
        <v>2024476.9000000001</v>
      </c>
      <c r="N436" s="101"/>
      <c r="O436" s="101"/>
      <c r="P436" s="101"/>
      <c r="Q436" s="93">
        <f t="shared" si="14"/>
        <v>327423.23999999953</v>
      </c>
      <c r="R436" s="94">
        <f t="shared" si="15"/>
        <v>337.91668678160914</v>
      </c>
    </row>
    <row r="437" spans="1:18" x14ac:dyDescent="0.55000000000000004">
      <c r="A437" s="100">
        <v>3</v>
      </c>
      <c r="B437" s="101" t="s">
        <v>58</v>
      </c>
      <c r="C437" s="101" t="s">
        <v>362</v>
      </c>
      <c r="D437" s="101" t="s">
        <v>363</v>
      </c>
      <c r="E437" s="101" t="s">
        <v>364</v>
      </c>
      <c r="F437" s="101" t="s">
        <v>178</v>
      </c>
      <c r="G437" s="101" t="s">
        <v>684</v>
      </c>
      <c r="H437" s="102">
        <v>2157</v>
      </c>
      <c r="I437" s="100">
        <v>2</v>
      </c>
      <c r="J437" s="103">
        <f>SUM('เลย '!F5)</f>
        <v>297384.37</v>
      </c>
      <c r="K437" s="104">
        <f>SUM('เลย '!AI5)</f>
        <v>384207.54</v>
      </c>
      <c r="L437" s="105">
        <f>'เลย '!AJ5</f>
        <v>1294019.17</v>
      </c>
      <c r="M437" s="105">
        <f>'เลย '!AK5</f>
        <v>1261828.7</v>
      </c>
      <c r="N437" s="101"/>
      <c r="O437" s="101"/>
      <c r="P437" s="101"/>
      <c r="Q437" s="93">
        <f t="shared" si="14"/>
        <v>32190.469999999972</v>
      </c>
      <c r="R437" s="94">
        <f t="shared" si="15"/>
        <v>599.91616597125631</v>
      </c>
    </row>
    <row r="438" spans="1:18" x14ac:dyDescent="0.55000000000000004">
      <c r="A438" s="100">
        <v>4</v>
      </c>
      <c r="B438" s="101" t="s">
        <v>58</v>
      </c>
      <c r="C438" s="101" t="s">
        <v>362</v>
      </c>
      <c r="D438" s="101" t="s">
        <v>363</v>
      </c>
      <c r="E438" s="101" t="s">
        <v>364</v>
      </c>
      <c r="F438" s="101" t="s">
        <v>178</v>
      </c>
      <c r="G438" s="101" t="s">
        <v>685</v>
      </c>
      <c r="H438" s="102">
        <v>6575</v>
      </c>
      <c r="I438" s="100">
        <v>5</v>
      </c>
      <c r="J438" s="103">
        <f>SUM('เลย '!F6)</f>
        <v>1121883.08</v>
      </c>
      <c r="K438" s="104">
        <f>SUM('เลย '!AI6)</f>
        <v>994207.96000000008</v>
      </c>
      <c r="L438" s="105">
        <f>'เลย '!AJ6</f>
        <v>2521670.08</v>
      </c>
      <c r="M438" s="105">
        <f>'เลย '!AK6</f>
        <v>2336643.5499999998</v>
      </c>
      <c r="N438" s="101"/>
      <c r="O438" s="101"/>
      <c r="P438" s="101"/>
      <c r="Q438" s="93">
        <f t="shared" si="14"/>
        <v>185026.53000000026</v>
      </c>
      <c r="R438" s="94">
        <f t="shared" si="15"/>
        <v>383.52396653992395</v>
      </c>
    </row>
    <row r="439" spans="1:18" x14ac:dyDescent="0.55000000000000004">
      <c r="A439" s="100">
        <v>5</v>
      </c>
      <c r="B439" s="101" t="s">
        <v>58</v>
      </c>
      <c r="C439" s="101" t="s">
        <v>362</v>
      </c>
      <c r="D439" s="101" t="s">
        <v>363</v>
      </c>
      <c r="E439" s="101" t="s">
        <v>364</v>
      </c>
      <c r="F439" s="101" t="s">
        <v>178</v>
      </c>
      <c r="G439" s="101" t="s">
        <v>686</v>
      </c>
      <c r="H439" s="102">
        <v>3382</v>
      </c>
      <c r="I439" s="100">
        <v>3</v>
      </c>
      <c r="J439" s="103">
        <f>SUM('เลย '!F7)</f>
        <v>696163.68</v>
      </c>
      <c r="K439" s="104">
        <f>SUM('เลย '!AI7)</f>
        <v>896331.63000000012</v>
      </c>
      <c r="L439" s="105">
        <f>'เลย '!AJ7</f>
        <v>2028422.21</v>
      </c>
      <c r="M439" s="105">
        <f>'เลย '!AK7</f>
        <v>1943649.66</v>
      </c>
      <c r="N439" s="101"/>
      <c r="O439" s="101"/>
      <c r="P439" s="101"/>
      <c r="Q439" s="93">
        <f t="shared" si="14"/>
        <v>84772.550000000047</v>
      </c>
      <c r="R439" s="94">
        <f t="shared" si="15"/>
        <v>599.7700206978119</v>
      </c>
    </row>
    <row r="440" spans="1:18" x14ac:dyDescent="0.55000000000000004">
      <c r="A440" s="100">
        <v>6</v>
      </c>
      <c r="B440" s="101" t="s">
        <v>58</v>
      </c>
      <c r="C440" s="101" t="s">
        <v>362</v>
      </c>
      <c r="D440" s="101" t="s">
        <v>363</v>
      </c>
      <c r="E440" s="101" t="s">
        <v>364</v>
      </c>
      <c r="F440" s="101" t="s">
        <v>178</v>
      </c>
      <c r="G440" s="101" t="s">
        <v>687</v>
      </c>
      <c r="H440" s="102">
        <v>3200</v>
      </c>
      <c r="I440" s="100">
        <v>3</v>
      </c>
      <c r="J440" s="103">
        <f>SUM('เลย '!F8)</f>
        <v>1165368.03</v>
      </c>
      <c r="K440" s="104">
        <f>SUM('เลย '!AI8)</f>
        <v>701489.30999999994</v>
      </c>
      <c r="L440" s="105">
        <f>'เลย '!AJ8</f>
        <v>1354347.73</v>
      </c>
      <c r="M440" s="105">
        <f>'เลย '!AK8</f>
        <v>1111002</v>
      </c>
      <c r="N440" s="101"/>
      <c r="O440" s="101"/>
      <c r="P440" s="101"/>
      <c r="Q440" s="93">
        <f t="shared" si="14"/>
        <v>243345.72999999998</v>
      </c>
      <c r="R440" s="94">
        <f t="shared" si="15"/>
        <v>423.23366562500001</v>
      </c>
    </row>
    <row r="441" spans="1:18" x14ac:dyDescent="0.55000000000000004">
      <c r="A441" s="100">
        <v>7</v>
      </c>
      <c r="B441" s="101" t="s">
        <v>58</v>
      </c>
      <c r="C441" s="101" t="s">
        <v>362</v>
      </c>
      <c r="D441" s="101" t="s">
        <v>363</v>
      </c>
      <c r="E441" s="101" t="s">
        <v>364</v>
      </c>
      <c r="F441" s="101" t="s">
        <v>178</v>
      </c>
      <c r="G441" s="101" t="s">
        <v>688</v>
      </c>
      <c r="H441" s="102">
        <v>3215</v>
      </c>
      <c r="I441" s="100">
        <v>3</v>
      </c>
      <c r="J441" s="103">
        <f>SUM('เลย '!F9)</f>
        <v>888304.07</v>
      </c>
      <c r="K441" s="104">
        <f>SUM('เลย '!AI9)</f>
        <v>1030733.3699999999</v>
      </c>
      <c r="L441" s="105">
        <f>'เลย '!AJ9</f>
        <v>1534847.54</v>
      </c>
      <c r="M441" s="105">
        <f>'เลย '!AK9</f>
        <v>1179156.56</v>
      </c>
      <c r="N441" s="101"/>
      <c r="O441" s="101"/>
      <c r="P441" s="101"/>
      <c r="Q441" s="93">
        <f t="shared" si="14"/>
        <v>355690.98</v>
      </c>
      <c r="R441" s="94">
        <f t="shared" si="15"/>
        <v>477.40203421461899</v>
      </c>
    </row>
    <row r="442" spans="1:18" x14ac:dyDescent="0.55000000000000004">
      <c r="A442" s="100">
        <v>8</v>
      </c>
      <c r="B442" s="101" t="s">
        <v>58</v>
      </c>
      <c r="C442" s="101" t="s">
        <v>362</v>
      </c>
      <c r="D442" s="101" t="s">
        <v>363</v>
      </c>
      <c r="E442" s="101" t="s">
        <v>364</v>
      </c>
      <c r="F442" s="101" t="s">
        <v>178</v>
      </c>
      <c r="G442" s="101" t="s">
        <v>689</v>
      </c>
      <c r="H442" s="102">
        <v>1812</v>
      </c>
      <c r="I442" s="100">
        <v>2</v>
      </c>
      <c r="J442" s="103">
        <f>SUM('เลย '!F10)</f>
        <v>673182.79</v>
      </c>
      <c r="K442" s="104">
        <f>SUM('เลย '!AI10)</f>
        <v>812632.24</v>
      </c>
      <c r="L442" s="105">
        <f>'เลย '!AJ10</f>
        <v>1357888.1</v>
      </c>
      <c r="M442" s="105">
        <f>'เลย '!AK10</f>
        <v>1170564.8</v>
      </c>
      <c r="N442" s="101"/>
      <c r="O442" s="101"/>
      <c r="P442" s="101"/>
      <c r="Q442" s="93">
        <f t="shared" si="14"/>
        <v>187323.30000000005</v>
      </c>
      <c r="R442" s="94">
        <f t="shared" si="15"/>
        <v>749.38636865342164</v>
      </c>
    </row>
    <row r="443" spans="1:18" x14ac:dyDescent="0.55000000000000004">
      <c r="A443" s="100">
        <v>9</v>
      </c>
      <c r="B443" s="101" t="s">
        <v>58</v>
      </c>
      <c r="C443" s="101" t="s">
        <v>362</v>
      </c>
      <c r="D443" s="101" t="s">
        <v>363</v>
      </c>
      <c r="E443" s="101" t="s">
        <v>364</v>
      </c>
      <c r="F443" s="101" t="s">
        <v>178</v>
      </c>
      <c r="G443" s="101" t="s">
        <v>690</v>
      </c>
      <c r="H443" s="102">
        <v>6309</v>
      </c>
      <c r="I443" s="100">
        <v>5</v>
      </c>
      <c r="J443" s="103">
        <f>SUM('เลย '!F11)</f>
        <v>1596615.82</v>
      </c>
      <c r="K443" s="104">
        <f>SUM('เลย '!AI11)</f>
        <v>1703034.7400000002</v>
      </c>
      <c r="L443" s="105">
        <f>'เลย '!AJ11</f>
        <v>2783529.5</v>
      </c>
      <c r="M443" s="105">
        <f>'เลย '!AK11</f>
        <v>2487468.86</v>
      </c>
      <c r="N443" s="101"/>
      <c r="O443" s="101"/>
      <c r="P443" s="101"/>
      <c r="Q443" s="93">
        <f t="shared" si="14"/>
        <v>296060.64000000013</v>
      </c>
      <c r="R443" s="94">
        <f t="shared" si="15"/>
        <v>441.19979394515769</v>
      </c>
    </row>
    <row r="444" spans="1:18" x14ac:dyDescent="0.55000000000000004">
      <c r="A444" s="100">
        <v>10</v>
      </c>
      <c r="B444" s="101" t="s">
        <v>58</v>
      </c>
      <c r="C444" s="101" t="s">
        <v>362</v>
      </c>
      <c r="D444" s="101" t="s">
        <v>363</v>
      </c>
      <c r="E444" s="101" t="s">
        <v>364</v>
      </c>
      <c r="F444" s="101" t="s">
        <v>178</v>
      </c>
      <c r="G444" s="101" t="s">
        <v>691</v>
      </c>
      <c r="H444" s="102">
        <v>2431</v>
      </c>
      <c r="I444" s="100">
        <v>2</v>
      </c>
      <c r="J444" s="103">
        <f>SUM('เลย '!F12)</f>
        <v>886386.85</v>
      </c>
      <c r="K444" s="104">
        <f>SUM('เลย '!AI12)</f>
        <v>937009.5199999999</v>
      </c>
      <c r="L444" s="105">
        <f>'เลย '!AJ12</f>
        <v>2275286.1</v>
      </c>
      <c r="M444" s="105">
        <f>'เลย '!AK12</f>
        <v>2166267.1199999996</v>
      </c>
      <c r="N444" s="101"/>
      <c r="O444" s="101"/>
      <c r="P444" s="101"/>
      <c r="Q444" s="93">
        <f t="shared" si="14"/>
        <v>109018.98000000045</v>
      </c>
      <c r="R444" s="94">
        <f t="shared" si="15"/>
        <v>935.94656519950638</v>
      </c>
    </row>
    <row r="445" spans="1:18" x14ac:dyDescent="0.55000000000000004">
      <c r="A445" s="100">
        <v>11</v>
      </c>
      <c r="B445" s="101" t="s">
        <v>58</v>
      </c>
      <c r="C445" s="101" t="s">
        <v>362</v>
      </c>
      <c r="D445" s="101" t="s">
        <v>363</v>
      </c>
      <c r="E445" s="101" t="s">
        <v>364</v>
      </c>
      <c r="F445" s="101" t="s">
        <v>178</v>
      </c>
      <c r="G445" s="101" t="s">
        <v>692</v>
      </c>
      <c r="H445" s="102">
        <v>5164</v>
      </c>
      <c r="I445" s="100">
        <v>4</v>
      </c>
      <c r="J445" s="103">
        <f>SUM('เลย '!F13)</f>
        <v>957382.6</v>
      </c>
      <c r="K445" s="104">
        <f>SUM('เลย '!AI13)</f>
        <v>1037980.5</v>
      </c>
      <c r="L445" s="105">
        <f>'เลย '!AJ13</f>
        <v>1570073.6000000001</v>
      </c>
      <c r="M445" s="105">
        <f>'เลย '!AK13</f>
        <v>1463487.76</v>
      </c>
      <c r="N445" s="101"/>
      <c r="O445" s="101"/>
      <c r="P445" s="101"/>
      <c r="Q445" s="93">
        <f t="shared" si="14"/>
        <v>106585.84000000008</v>
      </c>
      <c r="R445" s="94">
        <f t="shared" si="15"/>
        <v>304.04213787761427</v>
      </c>
    </row>
    <row r="446" spans="1:18" x14ac:dyDescent="0.55000000000000004">
      <c r="A446" s="100">
        <v>12</v>
      </c>
      <c r="B446" s="101" t="s">
        <v>58</v>
      </c>
      <c r="C446" s="101" t="s">
        <v>362</v>
      </c>
      <c r="D446" s="101" t="s">
        <v>363</v>
      </c>
      <c r="E446" s="101" t="s">
        <v>364</v>
      </c>
      <c r="F446" s="101" t="s">
        <v>178</v>
      </c>
      <c r="G446" s="101" t="s">
        <v>693</v>
      </c>
      <c r="H446" s="102">
        <v>3157</v>
      </c>
      <c r="I446" s="100">
        <v>3</v>
      </c>
      <c r="J446" s="103">
        <f>SUM('เลย '!F14)</f>
        <v>697551.54</v>
      </c>
      <c r="K446" s="104">
        <f>SUM('เลย '!AI14)</f>
        <v>572978.8600000001</v>
      </c>
      <c r="L446" s="105">
        <f>'เลย '!AJ14</f>
        <v>1831065.31</v>
      </c>
      <c r="M446" s="105">
        <f>'เลย '!AK14</f>
        <v>1630795.35</v>
      </c>
      <c r="N446" s="101"/>
      <c r="O446" s="101"/>
      <c r="P446" s="101"/>
      <c r="Q446" s="93">
        <f t="shared" si="14"/>
        <v>200269.95999999996</v>
      </c>
      <c r="R446" s="94">
        <f t="shared" si="15"/>
        <v>580.00168197656001</v>
      </c>
    </row>
    <row r="447" spans="1:18" x14ac:dyDescent="0.55000000000000004">
      <c r="A447" s="100">
        <v>13</v>
      </c>
      <c r="B447" s="101" t="s">
        <v>58</v>
      </c>
      <c r="C447" s="101" t="s">
        <v>362</v>
      </c>
      <c r="D447" s="101" t="s">
        <v>363</v>
      </c>
      <c r="E447" s="101" t="s">
        <v>364</v>
      </c>
      <c r="F447" s="101" t="s">
        <v>178</v>
      </c>
      <c r="G447" s="101" t="s">
        <v>694</v>
      </c>
      <c r="H447" s="102">
        <v>5175</v>
      </c>
      <c r="I447" s="100">
        <v>4</v>
      </c>
      <c r="J447" s="103">
        <f>SUM('เลย '!F15)</f>
        <v>1572069.83</v>
      </c>
      <c r="K447" s="104">
        <f>SUM('เลย '!AI15)</f>
        <v>1518544.5100000002</v>
      </c>
      <c r="L447" s="105">
        <f>'เลย '!AJ15</f>
        <v>2130450.7999999998</v>
      </c>
      <c r="M447" s="105">
        <f>'เลย '!AK15</f>
        <v>2169056.21</v>
      </c>
      <c r="N447" s="101"/>
      <c r="O447" s="101"/>
      <c r="P447" s="101"/>
      <c r="Q447" s="93">
        <f t="shared" si="14"/>
        <v>-38605.410000000149</v>
      </c>
      <c r="R447" s="94">
        <f t="shared" si="15"/>
        <v>411.68131400966178</v>
      </c>
    </row>
    <row r="448" spans="1:18" x14ac:dyDescent="0.55000000000000004">
      <c r="A448" s="100">
        <v>14</v>
      </c>
      <c r="B448" s="101" t="s">
        <v>58</v>
      </c>
      <c r="C448" s="101" t="s">
        <v>362</v>
      </c>
      <c r="D448" s="101" t="s">
        <v>363</v>
      </c>
      <c r="E448" s="101" t="s">
        <v>364</v>
      </c>
      <c r="F448" s="101" t="s">
        <v>178</v>
      </c>
      <c r="G448" s="101" t="s">
        <v>695</v>
      </c>
      <c r="H448" s="102">
        <v>3202</v>
      </c>
      <c r="I448" s="100">
        <v>3</v>
      </c>
      <c r="J448" s="103">
        <f>SUM('เลย '!F16)</f>
        <v>467738.36</v>
      </c>
      <c r="K448" s="104">
        <f>SUM('เลย '!AI16)</f>
        <v>572622.84</v>
      </c>
      <c r="L448" s="105">
        <f>'เลย '!AJ16</f>
        <v>1843798.62</v>
      </c>
      <c r="M448" s="105">
        <f>'เลย '!AK16</f>
        <v>1845316.3499999999</v>
      </c>
      <c r="N448" s="101"/>
      <c r="O448" s="101"/>
      <c r="P448" s="101"/>
      <c r="Q448" s="93">
        <f t="shared" si="14"/>
        <v>-1517.7299999997485</v>
      </c>
      <c r="R448" s="94">
        <f t="shared" si="15"/>
        <v>575.82717676452216</v>
      </c>
    </row>
    <row r="449" spans="1:18" x14ac:dyDescent="0.55000000000000004">
      <c r="A449" s="100">
        <v>15</v>
      </c>
      <c r="B449" s="101" t="s">
        <v>58</v>
      </c>
      <c r="C449" s="101" t="s">
        <v>362</v>
      </c>
      <c r="D449" s="101" t="s">
        <v>363</v>
      </c>
      <c r="E449" s="101" t="s">
        <v>364</v>
      </c>
      <c r="F449" s="101" t="s">
        <v>178</v>
      </c>
      <c r="G449" s="101" t="s">
        <v>696</v>
      </c>
      <c r="H449" s="102">
        <v>4707</v>
      </c>
      <c r="I449" s="100">
        <v>4</v>
      </c>
      <c r="J449" s="103">
        <f>SUM('เลย '!F17)</f>
        <v>1401687.43</v>
      </c>
      <c r="K449" s="104">
        <f>SUM('เลย '!AI17)</f>
        <v>1595944.51</v>
      </c>
      <c r="L449" s="105">
        <f>'เลย '!AJ17</f>
        <v>2002084.5499999998</v>
      </c>
      <c r="M449" s="105">
        <f>'เลย '!AK17</f>
        <v>1815457.74</v>
      </c>
      <c r="N449" s="101"/>
      <c r="O449" s="101"/>
      <c r="P449" s="101"/>
      <c r="Q449" s="93">
        <f t="shared" si="14"/>
        <v>186626.80999999982</v>
      </c>
      <c r="R449" s="94">
        <f t="shared" si="15"/>
        <v>425.34194816231144</v>
      </c>
    </row>
    <row r="450" spans="1:18" x14ac:dyDescent="0.55000000000000004">
      <c r="A450" s="100">
        <v>16</v>
      </c>
      <c r="B450" s="101" t="s">
        <v>58</v>
      </c>
      <c r="C450" s="101" t="s">
        <v>362</v>
      </c>
      <c r="D450" s="101" t="s">
        <v>363</v>
      </c>
      <c r="E450" s="101" t="s">
        <v>364</v>
      </c>
      <c r="F450" s="101" t="s">
        <v>178</v>
      </c>
      <c r="G450" s="101" t="s">
        <v>697</v>
      </c>
      <c r="H450" s="102">
        <v>4252</v>
      </c>
      <c r="I450" s="100">
        <v>3</v>
      </c>
      <c r="J450" s="103">
        <f>SUM('เลย '!F18)</f>
        <v>822627.78</v>
      </c>
      <c r="K450" s="104">
        <f>SUM('เลย '!AI18)</f>
        <v>920702.44</v>
      </c>
      <c r="L450" s="105">
        <f>'เลย '!AJ18</f>
        <v>2176527.9700000002</v>
      </c>
      <c r="M450" s="105">
        <f>'เลย '!AK18</f>
        <v>2165132.33</v>
      </c>
      <c r="N450" s="101"/>
      <c r="O450" s="101"/>
      <c r="P450" s="101"/>
      <c r="Q450" s="93">
        <f t="shared" si="14"/>
        <v>11395.64000000013</v>
      </c>
      <c r="R450" s="94">
        <f t="shared" si="15"/>
        <v>511.88334195672627</v>
      </c>
    </row>
    <row r="451" spans="1:18" x14ac:dyDescent="0.55000000000000004">
      <c r="A451" s="100">
        <v>17</v>
      </c>
      <c r="B451" s="101" t="s">
        <v>58</v>
      </c>
      <c r="C451" s="101" t="s">
        <v>362</v>
      </c>
      <c r="D451" s="101" t="s">
        <v>363</v>
      </c>
      <c r="E451" s="101" t="s">
        <v>364</v>
      </c>
      <c r="F451" s="101" t="s">
        <v>178</v>
      </c>
      <c r="G451" s="101" t="s">
        <v>698</v>
      </c>
      <c r="H451" s="102">
        <v>5508</v>
      </c>
      <c r="I451" s="100">
        <v>4</v>
      </c>
      <c r="J451" s="103">
        <f>SUM('เลย '!F19)</f>
        <v>1189972.44</v>
      </c>
      <c r="K451" s="104">
        <f>SUM('เลย '!AI19)</f>
        <v>1259967.45</v>
      </c>
      <c r="L451" s="105">
        <f>'เลย '!AJ19</f>
        <v>1379807.16</v>
      </c>
      <c r="M451" s="105">
        <f>'เลย '!AK19</f>
        <v>1489940.77</v>
      </c>
      <c r="N451" s="101"/>
      <c r="O451" s="101"/>
      <c r="P451" s="101"/>
      <c r="Q451" s="93">
        <f t="shared" si="14"/>
        <v>-110133.6100000001</v>
      </c>
      <c r="R451" s="94">
        <f t="shared" si="15"/>
        <v>250.50965141612198</v>
      </c>
    </row>
    <row r="452" spans="1:18" x14ac:dyDescent="0.55000000000000004">
      <c r="A452" s="100">
        <v>18</v>
      </c>
      <c r="B452" s="101" t="s">
        <v>58</v>
      </c>
      <c r="C452" s="101" t="s">
        <v>362</v>
      </c>
      <c r="D452" s="101" t="s">
        <v>363</v>
      </c>
      <c r="E452" s="101" t="s">
        <v>364</v>
      </c>
      <c r="F452" s="101" t="s">
        <v>178</v>
      </c>
      <c r="G452" s="101" t="s">
        <v>699</v>
      </c>
      <c r="H452" s="102">
        <v>2190</v>
      </c>
      <c r="I452" s="100">
        <v>2</v>
      </c>
      <c r="J452" s="103">
        <f>SUM('เลย '!F20)</f>
        <v>648402.69999999995</v>
      </c>
      <c r="K452" s="104">
        <f>SUM('เลย '!AI20)</f>
        <v>500061.98</v>
      </c>
      <c r="L452" s="105">
        <f>'เลย '!AJ20</f>
        <v>1518935.95</v>
      </c>
      <c r="M452" s="105">
        <f>'เลย '!AK20</f>
        <v>1287923.7000000002</v>
      </c>
      <c r="N452" s="101"/>
      <c r="O452" s="101"/>
      <c r="P452" s="101"/>
      <c r="Q452" s="93">
        <f t="shared" si="14"/>
        <v>231012.24999999977</v>
      </c>
      <c r="R452" s="94">
        <f t="shared" si="15"/>
        <v>693.57805936073055</v>
      </c>
    </row>
    <row r="453" spans="1:18" x14ac:dyDescent="0.55000000000000004">
      <c r="A453" s="100">
        <v>19</v>
      </c>
      <c r="B453" s="101" t="s">
        <v>58</v>
      </c>
      <c r="C453" s="101" t="s">
        <v>362</v>
      </c>
      <c r="D453" s="101" t="s">
        <v>363</v>
      </c>
      <c r="E453" s="101" t="s">
        <v>364</v>
      </c>
      <c r="F453" s="101" t="s">
        <v>178</v>
      </c>
      <c r="G453" s="101" t="s">
        <v>700</v>
      </c>
      <c r="H453" s="102">
        <v>2432</v>
      </c>
      <c r="I453" s="100">
        <v>2</v>
      </c>
      <c r="J453" s="103">
        <f>SUM('เลย '!F21)</f>
        <v>556486.89</v>
      </c>
      <c r="K453" s="104">
        <f>SUM('เลย '!AI21)</f>
        <v>592178.66</v>
      </c>
      <c r="L453" s="105">
        <f>'เลย '!AJ21</f>
        <v>1271621.26</v>
      </c>
      <c r="M453" s="105">
        <f>'เลย '!AK21</f>
        <v>1277098.93</v>
      </c>
      <c r="N453" s="101"/>
      <c r="O453" s="101"/>
      <c r="P453" s="101"/>
      <c r="Q453" s="93">
        <f t="shared" si="14"/>
        <v>-5477.6699999999255</v>
      </c>
      <c r="R453" s="94">
        <f t="shared" si="15"/>
        <v>522.87058388157891</v>
      </c>
    </row>
    <row r="454" spans="1:18" x14ac:dyDescent="0.55000000000000004">
      <c r="A454" s="100">
        <v>20</v>
      </c>
      <c r="B454" s="101" t="s">
        <v>58</v>
      </c>
      <c r="C454" s="101" t="s">
        <v>362</v>
      </c>
      <c r="D454" s="101" t="s">
        <v>363</v>
      </c>
      <c r="E454" s="101" t="s">
        <v>364</v>
      </c>
      <c r="F454" s="101" t="s">
        <v>178</v>
      </c>
      <c r="G454" s="101" t="s">
        <v>701</v>
      </c>
      <c r="H454" s="102">
        <v>2840</v>
      </c>
      <c r="I454" s="100">
        <v>2</v>
      </c>
      <c r="J454" s="103">
        <f>SUM('เลย '!F22)</f>
        <v>502179.96</v>
      </c>
      <c r="K454" s="104">
        <f>SUM('เลย '!AI22)</f>
        <v>616166.94000000006</v>
      </c>
      <c r="L454" s="105">
        <f>'เลย '!AJ22</f>
        <v>1272778.25</v>
      </c>
      <c r="M454" s="105">
        <f>'เลย '!AK22</f>
        <v>1075066.3400000001</v>
      </c>
      <c r="N454" s="101"/>
      <c r="O454" s="101"/>
      <c r="P454" s="101"/>
      <c r="Q454" s="93">
        <f t="shared" si="14"/>
        <v>197711.90999999992</v>
      </c>
      <c r="R454" s="94">
        <f t="shared" si="15"/>
        <v>448.16135563380283</v>
      </c>
    </row>
    <row r="455" spans="1:18" s="112" customFormat="1" x14ac:dyDescent="0.55000000000000004">
      <c r="A455" s="106">
        <v>1</v>
      </c>
      <c r="B455" s="107" t="s">
        <v>58</v>
      </c>
      <c r="C455" s="107"/>
      <c r="D455" s="107"/>
      <c r="E455" s="107" t="s">
        <v>75</v>
      </c>
      <c r="F455" s="107"/>
      <c r="G455" s="107" t="s">
        <v>366</v>
      </c>
      <c r="H455" s="113">
        <f>SUM(H435:H454)</f>
        <v>74668</v>
      </c>
      <c r="I455" s="106"/>
      <c r="J455" s="109">
        <f>SUM(J435:J454)</f>
        <v>17352626.229999997</v>
      </c>
      <c r="K455" s="109">
        <f>SUM(K435:K454)</f>
        <v>18047422.899999999</v>
      </c>
      <c r="L455" s="109">
        <f>SUM(L435:L454)</f>
        <v>34499054.040000007</v>
      </c>
      <c r="M455" s="109">
        <f>SUM(M435:M454)</f>
        <v>31900333.629999999</v>
      </c>
      <c r="N455" s="107">
        <v>19</v>
      </c>
      <c r="O455" s="107">
        <v>19</v>
      </c>
      <c r="P455" s="107">
        <f>N455-O455</f>
        <v>0</v>
      </c>
      <c r="Q455" s="110">
        <f t="shared" ref="Q455:Q518" si="17">L455-M455</f>
        <v>2598720.4100000076</v>
      </c>
      <c r="R455" s="111">
        <f>L455/H455</f>
        <v>462.03265173836189</v>
      </c>
    </row>
    <row r="456" spans="1:18" x14ac:dyDescent="0.55000000000000004">
      <c r="A456" s="100">
        <v>1</v>
      </c>
      <c r="B456" s="101" t="s">
        <v>58</v>
      </c>
      <c r="C456" s="101" t="s">
        <v>367</v>
      </c>
      <c r="D456" s="101" t="s">
        <v>79</v>
      </c>
      <c r="E456" s="101" t="s">
        <v>368</v>
      </c>
      <c r="F456" s="101" t="s">
        <v>208</v>
      </c>
      <c r="G456" s="101" t="s">
        <v>369</v>
      </c>
      <c r="H456" s="102"/>
      <c r="I456" s="100"/>
      <c r="J456" s="103"/>
      <c r="K456" s="104"/>
      <c r="L456" s="105"/>
      <c r="M456" s="105"/>
      <c r="N456" s="101"/>
      <c r="O456" s="101"/>
      <c r="P456" s="101"/>
    </row>
    <row r="457" spans="1:18" x14ac:dyDescent="0.55000000000000004">
      <c r="A457" s="100">
        <v>2</v>
      </c>
      <c r="B457" s="101" t="s">
        <v>58</v>
      </c>
      <c r="C457" s="101" t="s">
        <v>367</v>
      </c>
      <c r="D457" s="101" t="s">
        <v>79</v>
      </c>
      <c r="E457" s="101" t="s">
        <v>368</v>
      </c>
      <c r="F457" s="101" t="s">
        <v>178</v>
      </c>
      <c r="G457" s="101" t="s">
        <v>702</v>
      </c>
      <c r="H457" s="102">
        <v>1745</v>
      </c>
      <c r="I457" s="100">
        <v>2</v>
      </c>
      <c r="J457" s="103">
        <f>'เลย '!F23</f>
        <v>323276.01</v>
      </c>
      <c r="K457" s="104">
        <f>SUM('เลย '!AI23)</f>
        <v>284940.59999999998</v>
      </c>
      <c r="L457" s="105">
        <f>'เลย '!AJ23</f>
        <v>736353.58000000007</v>
      </c>
      <c r="M457" s="105">
        <f>'เลย '!AK23</f>
        <v>694053.53</v>
      </c>
      <c r="N457" s="101"/>
      <c r="O457" s="101"/>
      <c r="P457" s="101"/>
      <c r="Q457" s="93">
        <f t="shared" si="17"/>
        <v>42300.050000000047</v>
      </c>
      <c r="R457" s="94">
        <f t="shared" ref="R457:R518" si="18">L457/H457</f>
        <v>421.97912893982812</v>
      </c>
    </row>
    <row r="458" spans="1:18" x14ac:dyDescent="0.55000000000000004">
      <c r="A458" s="100">
        <v>3</v>
      </c>
      <c r="B458" s="101" t="s">
        <v>58</v>
      </c>
      <c r="C458" s="101" t="s">
        <v>367</v>
      </c>
      <c r="D458" s="101" t="s">
        <v>79</v>
      </c>
      <c r="E458" s="101" t="s">
        <v>368</v>
      </c>
      <c r="F458" s="101" t="s">
        <v>178</v>
      </c>
      <c r="G458" s="101" t="s">
        <v>703</v>
      </c>
      <c r="H458" s="102">
        <v>4989</v>
      </c>
      <c r="I458" s="100">
        <v>4</v>
      </c>
      <c r="J458" s="103">
        <f>'เลย '!F24</f>
        <v>1319678.8400000001</v>
      </c>
      <c r="K458" s="104">
        <f>SUM('เลย '!AI24)</f>
        <v>1325188.6100000001</v>
      </c>
      <c r="L458" s="105">
        <f>'เลย '!AJ24</f>
        <v>2258992.7999999998</v>
      </c>
      <c r="M458" s="105">
        <f>'เลย '!AK24</f>
        <v>1659920.91</v>
      </c>
      <c r="N458" s="101"/>
      <c r="O458" s="101"/>
      <c r="P458" s="101"/>
      <c r="Q458" s="93">
        <f t="shared" si="17"/>
        <v>599071.8899999999</v>
      </c>
      <c r="R458" s="94">
        <f t="shared" si="18"/>
        <v>452.79470835838839</v>
      </c>
    </row>
    <row r="459" spans="1:18" x14ac:dyDescent="0.55000000000000004">
      <c r="A459" s="100">
        <v>4</v>
      </c>
      <c r="B459" s="101" t="s">
        <v>58</v>
      </c>
      <c r="C459" s="101" t="s">
        <v>367</v>
      </c>
      <c r="D459" s="101" t="s">
        <v>79</v>
      </c>
      <c r="E459" s="101" t="s">
        <v>368</v>
      </c>
      <c r="F459" s="101" t="s">
        <v>178</v>
      </c>
      <c r="G459" s="101" t="s">
        <v>704</v>
      </c>
      <c r="H459" s="102">
        <v>1240</v>
      </c>
      <c r="I459" s="100">
        <v>1</v>
      </c>
      <c r="J459" s="103">
        <f>'เลย '!F25</f>
        <v>298531.52</v>
      </c>
      <c r="K459" s="104">
        <f>SUM('เลย '!AI25)</f>
        <v>320024.67000000004</v>
      </c>
      <c r="L459" s="105">
        <f>'เลย '!AJ25</f>
        <v>1784017.55</v>
      </c>
      <c r="M459" s="105">
        <f>'เลย '!AK25</f>
        <v>1940428.79</v>
      </c>
      <c r="N459" s="101"/>
      <c r="O459" s="101"/>
      <c r="P459" s="101"/>
      <c r="Q459" s="93">
        <f t="shared" si="17"/>
        <v>-156411.24</v>
      </c>
      <c r="R459" s="94">
        <f t="shared" si="18"/>
        <v>1438.7238306451613</v>
      </c>
    </row>
    <row r="460" spans="1:18" x14ac:dyDescent="0.55000000000000004">
      <c r="A460" s="100">
        <v>5</v>
      </c>
      <c r="B460" s="101" t="s">
        <v>58</v>
      </c>
      <c r="C460" s="101" t="s">
        <v>367</v>
      </c>
      <c r="D460" s="101" t="s">
        <v>79</v>
      </c>
      <c r="E460" s="101" t="s">
        <v>368</v>
      </c>
      <c r="F460" s="101" t="s">
        <v>178</v>
      </c>
      <c r="G460" s="101" t="s">
        <v>705</v>
      </c>
      <c r="H460" s="102">
        <v>3087</v>
      </c>
      <c r="I460" s="100">
        <v>3</v>
      </c>
      <c r="J460" s="103">
        <f>'เลย '!F26</f>
        <v>465520.62</v>
      </c>
      <c r="K460" s="104">
        <f>SUM('เลย '!AI26)</f>
        <v>182135.66999999998</v>
      </c>
      <c r="L460" s="105">
        <f>'เลย '!AJ26</f>
        <v>508757.49</v>
      </c>
      <c r="M460" s="105">
        <f>'เลย '!AK26</f>
        <v>401171.34</v>
      </c>
      <c r="N460" s="101"/>
      <c r="O460" s="101"/>
      <c r="P460" s="101"/>
      <c r="Q460" s="93">
        <f t="shared" si="17"/>
        <v>107586.14999999997</v>
      </c>
      <c r="R460" s="94">
        <f t="shared" si="18"/>
        <v>164.80644314868803</v>
      </c>
    </row>
    <row r="461" spans="1:18" x14ac:dyDescent="0.55000000000000004">
      <c r="A461" s="100">
        <v>6</v>
      </c>
      <c r="B461" s="101" t="s">
        <v>58</v>
      </c>
      <c r="C461" s="101" t="s">
        <v>367</v>
      </c>
      <c r="D461" s="101" t="s">
        <v>79</v>
      </c>
      <c r="E461" s="101" t="s">
        <v>368</v>
      </c>
      <c r="F461" s="101" t="s">
        <v>178</v>
      </c>
      <c r="G461" s="101" t="s">
        <v>706</v>
      </c>
      <c r="H461" s="102">
        <v>2421</v>
      </c>
      <c r="I461" s="100">
        <v>2</v>
      </c>
      <c r="J461" s="103">
        <f>'เลย '!F27</f>
        <v>603714.88</v>
      </c>
      <c r="K461" s="104">
        <f>SUM('เลย '!AI27)</f>
        <v>610164.75</v>
      </c>
      <c r="L461" s="105">
        <f>'เลย '!AJ27</f>
        <v>1115341.18</v>
      </c>
      <c r="M461" s="105">
        <f>'เลย '!AK27</f>
        <v>1131330.42</v>
      </c>
      <c r="N461" s="101"/>
      <c r="O461" s="101"/>
      <c r="P461" s="101"/>
      <c r="Q461" s="93">
        <f t="shared" si="17"/>
        <v>-15989.239999999991</v>
      </c>
      <c r="R461" s="94">
        <f t="shared" si="18"/>
        <v>460.6944155307724</v>
      </c>
    </row>
    <row r="462" spans="1:18" s="112" customFormat="1" x14ac:dyDescent="0.55000000000000004">
      <c r="A462" s="106">
        <v>2</v>
      </c>
      <c r="B462" s="107" t="s">
        <v>58</v>
      </c>
      <c r="C462" s="107"/>
      <c r="D462" s="107"/>
      <c r="E462" s="107" t="s">
        <v>75</v>
      </c>
      <c r="F462" s="107"/>
      <c r="G462" s="107" t="s">
        <v>370</v>
      </c>
      <c r="H462" s="113">
        <f>SUM(H456:H461)</f>
        <v>13482</v>
      </c>
      <c r="I462" s="106"/>
      <c r="J462" s="109">
        <f>SUM(J456:J461)</f>
        <v>3010721.87</v>
      </c>
      <c r="K462" s="109">
        <f>SUM(K456:K461)</f>
        <v>2722454.3</v>
      </c>
      <c r="L462" s="109">
        <f>SUM(L456:L461)</f>
        <v>6403462.5999999996</v>
      </c>
      <c r="M462" s="109">
        <f>SUM(M456:M461)</f>
        <v>5826904.9900000002</v>
      </c>
      <c r="N462" s="107">
        <v>5</v>
      </c>
      <c r="O462" s="107">
        <v>5</v>
      </c>
      <c r="P462" s="107">
        <f>N462-O462</f>
        <v>0</v>
      </c>
      <c r="Q462" s="110">
        <f t="shared" si="17"/>
        <v>576557.6099999994</v>
      </c>
      <c r="R462" s="111">
        <f>L462/H462</f>
        <v>474.96384809375462</v>
      </c>
    </row>
    <row r="463" spans="1:18" x14ac:dyDescent="0.55000000000000004">
      <c r="A463" s="100">
        <v>1</v>
      </c>
      <c r="B463" s="101" t="s">
        <v>58</v>
      </c>
      <c r="C463" s="101" t="s">
        <v>371</v>
      </c>
      <c r="D463" s="101" t="s">
        <v>86</v>
      </c>
      <c r="E463" s="101" t="s">
        <v>372</v>
      </c>
      <c r="F463" s="101" t="s">
        <v>208</v>
      </c>
      <c r="G463" s="101" t="s">
        <v>373</v>
      </c>
      <c r="H463" s="102"/>
      <c r="I463" s="100"/>
      <c r="J463" s="103"/>
      <c r="K463" s="104"/>
      <c r="L463" s="105"/>
      <c r="M463" s="105"/>
      <c r="N463" s="101"/>
      <c r="O463" s="101"/>
      <c r="P463" s="101"/>
    </row>
    <row r="464" spans="1:18" x14ac:dyDescent="0.55000000000000004">
      <c r="A464" s="100">
        <v>2</v>
      </c>
      <c r="B464" s="101" t="s">
        <v>58</v>
      </c>
      <c r="C464" s="101" t="s">
        <v>371</v>
      </c>
      <c r="D464" s="101" t="s">
        <v>86</v>
      </c>
      <c r="E464" s="101" t="s">
        <v>372</v>
      </c>
      <c r="F464" s="101" t="s">
        <v>178</v>
      </c>
      <c r="G464" s="101" t="s">
        <v>707</v>
      </c>
      <c r="H464" s="102">
        <v>4591</v>
      </c>
      <c r="I464" s="100">
        <v>4</v>
      </c>
      <c r="J464" s="103">
        <f>'เลย '!F28</f>
        <v>1180555.93</v>
      </c>
      <c r="K464" s="104">
        <f>SUM('เลย '!AI28)</f>
        <v>1183996.73</v>
      </c>
      <c r="L464" s="105">
        <f>'เลย '!AJ28</f>
        <v>2944627.5300000003</v>
      </c>
      <c r="M464" s="105">
        <f>'เลย '!AK28</f>
        <v>2580238.1800000002</v>
      </c>
      <c r="N464" s="101"/>
      <c r="O464" s="101"/>
      <c r="P464" s="101"/>
      <c r="Q464" s="93">
        <f t="shared" si="17"/>
        <v>364389.35000000009</v>
      </c>
      <c r="R464" s="94">
        <f t="shared" si="18"/>
        <v>641.39131561751253</v>
      </c>
    </row>
    <row r="465" spans="1:18" x14ac:dyDescent="0.55000000000000004">
      <c r="A465" s="100">
        <v>3</v>
      </c>
      <c r="B465" s="101" t="s">
        <v>58</v>
      </c>
      <c r="C465" s="101" t="s">
        <v>371</v>
      </c>
      <c r="D465" s="101" t="s">
        <v>86</v>
      </c>
      <c r="E465" s="101" t="s">
        <v>372</v>
      </c>
      <c r="F465" s="101" t="s">
        <v>178</v>
      </c>
      <c r="G465" s="101" t="s">
        <v>708</v>
      </c>
      <c r="H465" s="102">
        <v>2795</v>
      </c>
      <c r="I465" s="100">
        <v>2</v>
      </c>
      <c r="J465" s="103">
        <f>'เลย '!F29</f>
        <v>711117.92</v>
      </c>
      <c r="K465" s="104">
        <f>SUM('เลย '!AI29)</f>
        <v>683278.72000000009</v>
      </c>
      <c r="L465" s="105">
        <f>'เลย '!AJ29</f>
        <v>1157657.3</v>
      </c>
      <c r="M465" s="105">
        <f>'เลย '!AK29</f>
        <v>1075761.49</v>
      </c>
      <c r="N465" s="101"/>
      <c r="O465" s="101"/>
      <c r="P465" s="101"/>
      <c r="Q465" s="93">
        <f t="shared" si="17"/>
        <v>81895.810000000056</v>
      </c>
      <c r="R465" s="94">
        <f t="shared" si="18"/>
        <v>414.18865831842578</v>
      </c>
    </row>
    <row r="466" spans="1:18" x14ac:dyDescent="0.55000000000000004">
      <c r="A466" s="100">
        <v>4</v>
      </c>
      <c r="B466" s="101" t="s">
        <v>58</v>
      </c>
      <c r="C466" s="101" t="s">
        <v>371</v>
      </c>
      <c r="D466" s="101" t="s">
        <v>86</v>
      </c>
      <c r="E466" s="101" t="s">
        <v>372</v>
      </c>
      <c r="F466" s="101" t="s">
        <v>178</v>
      </c>
      <c r="G466" s="101" t="s">
        <v>709</v>
      </c>
      <c r="H466" s="102">
        <v>3578</v>
      </c>
      <c r="I466" s="100">
        <v>3</v>
      </c>
      <c r="J466" s="103">
        <f>'เลย '!F30</f>
        <v>1063826.19</v>
      </c>
      <c r="K466" s="104">
        <f>SUM('เลย '!AI30)</f>
        <v>1086096.1499999999</v>
      </c>
      <c r="L466" s="105">
        <f>'เลย '!AJ30</f>
        <v>1402316.5299999998</v>
      </c>
      <c r="M466" s="105">
        <f>'เลย '!AK30</f>
        <v>1227879.26</v>
      </c>
      <c r="N466" s="101"/>
      <c r="O466" s="101"/>
      <c r="P466" s="101"/>
      <c r="Q466" s="93">
        <f t="shared" si="17"/>
        <v>174437.26999999979</v>
      </c>
      <c r="R466" s="94">
        <f t="shared" si="18"/>
        <v>391.92748183342644</v>
      </c>
    </row>
    <row r="467" spans="1:18" x14ac:dyDescent="0.55000000000000004">
      <c r="A467" s="100">
        <v>5</v>
      </c>
      <c r="B467" s="101" t="s">
        <v>58</v>
      </c>
      <c r="C467" s="101" t="s">
        <v>371</v>
      </c>
      <c r="D467" s="101" t="s">
        <v>86</v>
      </c>
      <c r="E467" s="101" t="s">
        <v>372</v>
      </c>
      <c r="F467" s="101" t="s">
        <v>178</v>
      </c>
      <c r="G467" s="101" t="s">
        <v>710</v>
      </c>
      <c r="H467" s="102">
        <v>5176</v>
      </c>
      <c r="I467" s="100">
        <v>4</v>
      </c>
      <c r="J467" s="103">
        <f>'เลย '!F31</f>
        <v>1087562.21</v>
      </c>
      <c r="K467" s="104">
        <f>SUM('เลย '!AI31)</f>
        <v>1120630.5199999998</v>
      </c>
      <c r="L467" s="105">
        <f>'เลย '!AJ31</f>
        <v>2230152.44</v>
      </c>
      <c r="M467" s="105">
        <f>'เลย '!AK31</f>
        <v>1590711.97</v>
      </c>
      <c r="N467" s="101"/>
      <c r="O467" s="101"/>
      <c r="P467" s="101"/>
      <c r="Q467" s="93">
        <f t="shared" si="17"/>
        <v>639440.47</v>
      </c>
      <c r="R467" s="94">
        <f t="shared" si="18"/>
        <v>430.86407264296753</v>
      </c>
    </row>
    <row r="468" spans="1:18" x14ac:dyDescent="0.55000000000000004">
      <c r="A468" s="100">
        <v>6</v>
      </c>
      <c r="B468" s="101" t="s">
        <v>58</v>
      </c>
      <c r="C468" s="101" t="s">
        <v>371</v>
      </c>
      <c r="D468" s="101" t="s">
        <v>86</v>
      </c>
      <c r="E468" s="101" t="s">
        <v>372</v>
      </c>
      <c r="F468" s="101" t="s">
        <v>178</v>
      </c>
      <c r="G468" s="101" t="s">
        <v>711</v>
      </c>
      <c r="H468" s="102">
        <v>2328</v>
      </c>
      <c r="I468" s="100">
        <v>2</v>
      </c>
      <c r="J468" s="103">
        <f>'เลย '!F32</f>
        <v>656841.03</v>
      </c>
      <c r="K468" s="104">
        <f>SUM('เลย '!AI32)</f>
        <v>680365.75</v>
      </c>
      <c r="L468" s="105">
        <f>'เลย '!AJ32</f>
        <v>1721158.29</v>
      </c>
      <c r="M468" s="105">
        <f>'เลย '!AK32</f>
        <v>1475901.87</v>
      </c>
      <c r="N468" s="101"/>
      <c r="O468" s="101"/>
      <c r="P468" s="101"/>
      <c r="Q468" s="93">
        <f t="shared" si="17"/>
        <v>245256.41999999993</v>
      </c>
      <c r="R468" s="94">
        <f t="shared" si="18"/>
        <v>739.32916237113409</v>
      </c>
    </row>
    <row r="469" spans="1:18" x14ac:dyDescent="0.55000000000000004">
      <c r="A469" s="100">
        <v>7</v>
      </c>
      <c r="B469" s="101" t="s">
        <v>58</v>
      </c>
      <c r="C469" s="101" t="s">
        <v>371</v>
      </c>
      <c r="D469" s="101" t="s">
        <v>86</v>
      </c>
      <c r="E469" s="101" t="s">
        <v>372</v>
      </c>
      <c r="F469" s="101" t="s">
        <v>178</v>
      </c>
      <c r="G469" s="101" t="s">
        <v>712</v>
      </c>
      <c r="H469" s="102">
        <v>1655</v>
      </c>
      <c r="I469" s="100">
        <v>2</v>
      </c>
      <c r="J469" s="103">
        <f>'เลย '!F33</f>
        <v>1046895.9</v>
      </c>
      <c r="K469" s="104">
        <f>SUM('เลย '!AI33)</f>
        <v>1113417.28</v>
      </c>
      <c r="L469" s="105">
        <f>'เลย '!AJ33</f>
        <v>1456880.02</v>
      </c>
      <c r="M469" s="105">
        <f>'เลย '!AK33</f>
        <v>1187346.24</v>
      </c>
      <c r="N469" s="101"/>
      <c r="O469" s="101"/>
      <c r="P469" s="101"/>
      <c r="Q469" s="93">
        <f t="shared" si="17"/>
        <v>269533.78000000003</v>
      </c>
      <c r="R469" s="94">
        <f t="shared" si="18"/>
        <v>880.29004229607256</v>
      </c>
    </row>
    <row r="470" spans="1:18" x14ac:dyDescent="0.55000000000000004">
      <c r="A470" s="100">
        <v>8</v>
      </c>
      <c r="B470" s="101" t="s">
        <v>58</v>
      </c>
      <c r="C470" s="101" t="s">
        <v>371</v>
      </c>
      <c r="D470" s="101" t="s">
        <v>86</v>
      </c>
      <c r="E470" s="101" t="s">
        <v>372</v>
      </c>
      <c r="F470" s="101" t="s">
        <v>178</v>
      </c>
      <c r="G470" s="101" t="s">
        <v>713</v>
      </c>
      <c r="H470" s="102">
        <v>2535</v>
      </c>
      <c r="I470" s="100">
        <v>2</v>
      </c>
      <c r="J470" s="103">
        <f>'เลย '!F34</f>
        <v>576935.81000000006</v>
      </c>
      <c r="K470" s="104">
        <f>SUM('เลย '!AI34)</f>
        <v>591630.40000000014</v>
      </c>
      <c r="L470" s="105">
        <f>'เลย '!AJ34</f>
        <v>2096878.71</v>
      </c>
      <c r="M470" s="105">
        <f>'เลย '!AK34</f>
        <v>1883306.4599999997</v>
      </c>
      <c r="N470" s="101"/>
      <c r="O470" s="101"/>
      <c r="P470" s="101"/>
      <c r="Q470" s="93">
        <f t="shared" si="17"/>
        <v>213572.25000000023</v>
      </c>
      <c r="R470" s="94">
        <f t="shared" si="18"/>
        <v>827.17108875739643</v>
      </c>
    </row>
    <row r="471" spans="1:18" x14ac:dyDescent="0.55000000000000004">
      <c r="A471" s="100">
        <v>9</v>
      </c>
      <c r="B471" s="101" t="s">
        <v>58</v>
      </c>
      <c r="C471" s="101" t="s">
        <v>371</v>
      </c>
      <c r="D471" s="101" t="s">
        <v>86</v>
      </c>
      <c r="E471" s="101" t="s">
        <v>372</v>
      </c>
      <c r="F471" s="101" t="s">
        <v>178</v>
      </c>
      <c r="G471" s="101" t="s">
        <v>714</v>
      </c>
      <c r="H471" s="102">
        <v>2411</v>
      </c>
      <c r="I471" s="100">
        <v>2</v>
      </c>
      <c r="J471" s="103">
        <f>'เลย '!F35</f>
        <v>655968.89</v>
      </c>
      <c r="K471" s="104">
        <f>SUM('เลย '!AI35)</f>
        <v>821490.76</v>
      </c>
      <c r="L471" s="105">
        <f>'เลย '!AJ35</f>
        <v>704616.19</v>
      </c>
      <c r="M471" s="105">
        <f>'เลย '!AK35</f>
        <v>475747.77999999997</v>
      </c>
      <c r="N471" s="101"/>
      <c r="O471" s="101"/>
      <c r="P471" s="101"/>
      <c r="Q471" s="93">
        <f t="shared" si="17"/>
        <v>228868.40999999997</v>
      </c>
      <c r="R471" s="94">
        <f t="shared" si="18"/>
        <v>292.25059726254665</v>
      </c>
    </row>
    <row r="472" spans="1:18" x14ac:dyDescent="0.55000000000000004">
      <c r="A472" s="100">
        <v>10</v>
      </c>
      <c r="B472" s="101" t="s">
        <v>58</v>
      </c>
      <c r="C472" s="101" t="s">
        <v>371</v>
      </c>
      <c r="D472" s="101" t="s">
        <v>86</v>
      </c>
      <c r="E472" s="101" t="s">
        <v>372</v>
      </c>
      <c r="F472" s="101" t="s">
        <v>178</v>
      </c>
      <c r="G472" s="101" t="s">
        <v>715</v>
      </c>
      <c r="H472" s="102">
        <v>1725</v>
      </c>
      <c r="I472" s="100">
        <v>2</v>
      </c>
      <c r="J472" s="103">
        <f>'เลย '!F36</f>
        <v>623692.02</v>
      </c>
      <c r="K472" s="104">
        <f>SUM('เลย '!AI36)</f>
        <v>671908.5</v>
      </c>
      <c r="L472" s="105">
        <f>'เลย '!AJ36</f>
        <v>1446906.13</v>
      </c>
      <c r="M472" s="105">
        <f>'เลย '!AK36</f>
        <v>1032948.6100000001</v>
      </c>
      <c r="N472" s="101"/>
      <c r="O472" s="101"/>
      <c r="P472" s="101"/>
      <c r="Q472" s="93">
        <f t="shared" si="17"/>
        <v>413957.51999999979</v>
      </c>
      <c r="R472" s="94">
        <f t="shared" si="18"/>
        <v>838.78616231884052</v>
      </c>
    </row>
    <row r="473" spans="1:18" x14ac:dyDescent="0.55000000000000004">
      <c r="A473" s="100">
        <v>11</v>
      </c>
      <c r="B473" s="101" t="s">
        <v>58</v>
      </c>
      <c r="C473" s="101" t="s">
        <v>371</v>
      </c>
      <c r="D473" s="101" t="s">
        <v>86</v>
      </c>
      <c r="E473" s="101" t="s">
        <v>372</v>
      </c>
      <c r="F473" s="101" t="s">
        <v>178</v>
      </c>
      <c r="G473" s="101" t="s">
        <v>716</v>
      </c>
      <c r="H473" s="102">
        <v>2404</v>
      </c>
      <c r="I473" s="100">
        <v>2</v>
      </c>
      <c r="J473" s="103">
        <f>'เลย '!F37</f>
        <v>692510.11</v>
      </c>
      <c r="K473" s="104">
        <f>SUM('เลย '!AI37)</f>
        <v>799159.87</v>
      </c>
      <c r="L473" s="105">
        <f>'เลย '!AJ37</f>
        <v>1516539.8599999999</v>
      </c>
      <c r="M473" s="105">
        <f>'เลย '!AK37</f>
        <v>1308899.1100000001</v>
      </c>
      <c r="N473" s="101"/>
      <c r="O473" s="101"/>
      <c r="P473" s="101"/>
      <c r="Q473" s="93">
        <f t="shared" si="17"/>
        <v>207640.74999999977</v>
      </c>
      <c r="R473" s="94">
        <f t="shared" si="18"/>
        <v>630.84020798668882</v>
      </c>
    </row>
    <row r="474" spans="1:18" x14ac:dyDescent="0.55000000000000004">
      <c r="A474" s="100">
        <v>12</v>
      </c>
      <c r="B474" s="101" t="s">
        <v>58</v>
      </c>
      <c r="C474" s="101" t="s">
        <v>371</v>
      </c>
      <c r="D474" s="101" t="s">
        <v>86</v>
      </c>
      <c r="E474" s="101" t="s">
        <v>372</v>
      </c>
      <c r="F474" s="101" t="s">
        <v>178</v>
      </c>
      <c r="G474" s="101" t="s">
        <v>717</v>
      </c>
      <c r="H474" s="102">
        <v>2019</v>
      </c>
      <c r="I474" s="100">
        <v>2</v>
      </c>
      <c r="J474" s="103">
        <f>'เลย '!F38</f>
        <v>488655.42</v>
      </c>
      <c r="K474" s="104">
        <f>SUM('เลย '!AI38)</f>
        <v>553627.63</v>
      </c>
      <c r="L474" s="105">
        <f>'เลย '!AJ38</f>
        <v>1194745.8</v>
      </c>
      <c r="M474" s="105">
        <f>'เลย '!AK38</f>
        <v>1030944.75</v>
      </c>
      <c r="N474" s="101"/>
      <c r="O474" s="101"/>
      <c r="P474" s="101"/>
      <c r="Q474" s="93">
        <f t="shared" si="17"/>
        <v>163801.05000000005</v>
      </c>
      <c r="R474" s="94">
        <f t="shared" si="18"/>
        <v>591.75126300148588</v>
      </c>
    </row>
    <row r="475" spans="1:18" x14ac:dyDescent="0.55000000000000004">
      <c r="A475" s="100">
        <v>13</v>
      </c>
      <c r="B475" s="101" t="s">
        <v>58</v>
      </c>
      <c r="C475" s="101" t="s">
        <v>371</v>
      </c>
      <c r="D475" s="101" t="s">
        <v>86</v>
      </c>
      <c r="E475" s="101" t="s">
        <v>372</v>
      </c>
      <c r="F475" s="101" t="s">
        <v>178</v>
      </c>
      <c r="G475" s="101" t="s">
        <v>718</v>
      </c>
      <c r="H475" s="102">
        <v>2954</v>
      </c>
      <c r="I475" s="100">
        <v>2</v>
      </c>
      <c r="J475" s="103">
        <f>'เลย '!F39</f>
        <v>1225237.01</v>
      </c>
      <c r="K475" s="104">
        <f>SUM('เลย '!AI39)</f>
        <v>1210442.18</v>
      </c>
      <c r="L475" s="105">
        <f>'เลย '!AJ39</f>
        <v>1372264.31</v>
      </c>
      <c r="M475" s="105">
        <f>'เลย '!AK39</f>
        <v>1223846.6299999999</v>
      </c>
      <c r="N475" s="101"/>
      <c r="O475" s="101"/>
      <c r="P475" s="101"/>
      <c r="Q475" s="93">
        <f t="shared" si="17"/>
        <v>148417.68000000017</v>
      </c>
      <c r="R475" s="94">
        <f t="shared" si="18"/>
        <v>464.54445159106297</v>
      </c>
    </row>
    <row r="476" spans="1:18" x14ac:dyDescent="0.55000000000000004">
      <c r="A476" s="100">
        <v>14</v>
      </c>
      <c r="B476" s="101" t="s">
        <v>58</v>
      </c>
      <c r="C476" s="101" t="s">
        <v>371</v>
      </c>
      <c r="D476" s="101" t="s">
        <v>86</v>
      </c>
      <c r="E476" s="101" t="s">
        <v>372</v>
      </c>
      <c r="F476" s="101" t="s">
        <v>178</v>
      </c>
      <c r="G476" s="101" t="s">
        <v>719</v>
      </c>
      <c r="H476" s="102">
        <v>2098</v>
      </c>
      <c r="I476" s="100">
        <v>2</v>
      </c>
      <c r="J476" s="103">
        <f>'เลย '!F40</f>
        <v>761104.22</v>
      </c>
      <c r="K476" s="104">
        <f>SUM('เลย '!AI40)</f>
        <v>496215.37999999995</v>
      </c>
      <c r="L476" s="105">
        <f>'เลย '!AJ40</f>
        <v>1719503.5</v>
      </c>
      <c r="M476" s="105">
        <f>'เลย '!AK40</f>
        <v>1658608.27</v>
      </c>
      <c r="N476" s="101"/>
      <c r="O476" s="101"/>
      <c r="P476" s="101"/>
      <c r="Q476" s="93">
        <f t="shared" si="17"/>
        <v>60895.229999999981</v>
      </c>
      <c r="R476" s="94">
        <f t="shared" si="18"/>
        <v>819.59175405147755</v>
      </c>
    </row>
    <row r="477" spans="1:18" x14ac:dyDescent="0.55000000000000004">
      <c r="A477" s="100">
        <v>15</v>
      </c>
      <c r="B477" s="101" t="s">
        <v>58</v>
      </c>
      <c r="C477" s="101" t="s">
        <v>371</v>
      </c>
      <c r="D477" s="101" t="s">
        <v>86</v>
      </c>
      <c r="E477" s="101" t="s">
        <v>372</v>
      </c>
      <c r="F477" s="101" t="s">
        <v>178</v>
      </c>
      <c r="G477" s="101" t="s">
        <v>720</v>
      </c>
      <c r="H477" s="102">
        <v>2078</v>
      </c>
      <c r="I477" s="100">
        <v>2</v>
      </c>
      <c r="J477" s="103">
        <f>'เลย '!F41</f>
        <v>712848.24</v>
      </c>
      <c r="K477" s="104">
        <f>SUM('เลย '!AI41)</f>
        <v>666136.9</v>
      </c>
      <c r="L477" s="105">
        <f>'เลย '!AJ41</f>
        <v>1551650.2799999998</v>
      </c>
      <c r="M477" s="105">
        <f>'เลย '!AK41</f>
        <v>1392775.17</v>
      </c>
      <c r="N477" s="101"/>
      <c r="O477" s="101"/>
      <c r="P477" s="101"/>
      <c r="Q477" s="93">
        <f t="shared" si="17"/>
        <v>158875.10999999987</v>
      </c>
      <c r="R477" s="94">
        <f t="shared" si="18"/>
        <v>746.70369586140509</v>
      </c>
    </row>
    <row r="478" spans="1:18" s="112" customFormat="1" x14ac:dyDescent="0.55000000000000004">
      <c r="A478" s="106">
        <v>3</v>
      </c>
      <c r="B478" s="107" t="s">
        <v>58</v>
      </c>
      <c r="C478" s="107"/>
      <c r="D478" s="107"/>
      <c r="E478" s="107" t="s">
        <v>75</v>
      </c>
      <c r="F478" s="107"/>
      <c r="G478" s="107" t="s">
        <v>374</v>
      </c>
      <c r="H478" s="113">
        <f>SUM(H463:H477)</f>
        <v>38347</v>
      </c>
      <c r="I478" s="106"/>
      <c r="J478" s="109">
        <f>SUM(J463:J477)</f>
        <v>11483750.900000002</v>
      </c>
      <c r="K478" s="109">
        <f>SUM(K463:K477)</f>
        <v>11678396.770000001</v>
      </c>
      <c r="L478" s="109">
        <f>SUM(L463:L477)</f>
        <v>22515896.890000001</v>
      </c>
      <c r="M478" s="109">
        <f>SUM(M463:M477)</f>
        <v>19144915.789999999</v>
      </c>
      <c r="N478" s="107">
        <v>14</v>
      </c>
      <c r="O478" s="107">
        <v>14</v>
      </c>
      <c r="P478" s="107">
        <f>N478-O478</f>
        <v>0</v>
      </c>
      <c r="Q478" s="110">
        <f t="shared" si="17"/>
        <v>3370981.1000000015</v>
      </c>
      <c r="R478" s="111">
        <f>L478/H478</f>
        <v>587.16188724020128</v>
      </c>
    </row>
    <row r="479" spans="1:18" x14ac:dyDescent="0.55000000000000004">
      <c r="A479" s="100">
        <v>1</v>
      </c>
      <c r="B479" s="101" t="s">
        <v>58</v>
      </c>
      <c r="C479" s="101" t="s">
        <v>375</v>
      </c>
      <c r="D479" s="101" t="s">
        <v>93</v>
      </c>
      <c r="E479" s="101" t="s">
        <v>376</v>
      </c>
      <c r="F479" s="101" t="s">
        <v>208</v>
      </c>
      <c r="G479" s="101" t="s">
        <v>377</v>
      </c>
      <c r="H479" s="102"/>
      <c r="I479" s="100"/>
      <c r="J479" s="103"/>
      <c r="K479" s="104"/>
      <c r="L479" s="105"/>
      <c r="M479" s="105"/>
      <c r="N479" s="101"/>
      <c r="O479" s="101"/>
      <c r="P479" s="101"/>
    </row>
    <row r="480" spans="1:18" x14ac:dyDescent="0.55000000000000004">
      <c r="A480" s="100">
        <v>2</v>
      </c>
      <c r="B480" s="101" t="s">
        <v>58</v>
      </c>
      <c r="C480" s="101" t="s">
        <v>375</v>
      </c>
      <c r="D480" s="101" t="s">
        <v>93</v>
      </c>
      <c r="E480" s="101" t="s">
        <v>376</v>
      </c>
      <c r="F480" s="101" t="s">
        <v>178</v>
      </c>
      <c r="G480" s="101" t="s">
        <v>721</v>
      </c>
      <c r="H480" s="102">
        <v>3715</v>
      </c>
      <c r="I480" s="100">
        <v>3</v>
      </c>
      <c r="J480" s="103">
        <f>'เลย '!F42</f>
        <v>381916.71</v>
      </c>
      <c r="K480" s="104">
        <f>SUM('เลย '!AI42)</f>
        <v>415375.45</v>
      </c>
      <c r="L480" s="105">
        <f>'เลย '!AJ42</f>
        <v>1496938.4300000002</v>
      </c>
      <c r="M480" s="105">
        <f>'เลย '!AK42</f>
        <v>1339701.2600000002</v>
      </c>
      <c r="N480" s="101"/>
      <c r="O480" s="101"/>
      <c r="P480" s="101"/>
      <c r="Q480" s="93">
        <f t="shared" si="17"/>
        <v>157237.16999999993</v>
      </c>
      <c r="R480" s="94">
        <f t="shared" si="18"/>
        <v>402.94439569313596</v>
      </c>
    </row>
    <row r="481" spans="1:18" x14ac:dyDescent="0.55000000000000004">
      <c r="A481" s="100">
        <v>3</v>
      </c>
      <c r="B481" s="101" t="s">
        <v>58</v>
      </c>
      <c r="C481" s="101" t="s">
        <v>375</v>
      </c>
      <c r="D481" s="101" t="s">
        <v>93</v>
      </c>
      <c r="E481" s="101" t="s">
        <v>376</v>
      </c>
      <c r="F481" s="101" t="s">
        <v>178</v>
      </c>
      <c r="G481" s="101" t="s">
        <v>722</v>
      </c>
      <c r="H481" s="102">
        <v>4921</v>
      </c>
      <c r="I481" s="100">
        <v>4</v>
      </c>
      <c r="J481" s="103">
        <f>'เลย '!F43</f>
        <v>605790.63</v>
      </c>
      <c r="K481" s="104">
        <f>SUM('เลย '!AI43)</f>
        <v>806828.47</v>
      </c>
      <c r="L481" s="105">
        <f>'เลย '!AJ43</f>
        <v>2239540.02</v>
      </c>
      <c r="M481" s="105">
        <f>'เลย '!AK43</f>
        <v>1917204.51</v>
      </c>
      <c r="N481" s="101"/>
      <c r="O481" s="101"/>
      <c r="P481" s="101"/>
      <c r="Q481" s="93">
        <f t="shared" si="17"/>
        <v>322335.51</v>
      </c>
      <c r="R481" s="94">
        <f t="shared" si="18"/>
        <v>455.09856126803493</v>
      </c>
    </row>
    <row r="482" spans="1:18" x14ac:dyDescent="0.55000000000000004">
      <c r="A482" s="100">
        <v>4</v>
      </c>
      <c r="B482" s="101" t="s">
        <v>58</v>
      </c>
      <c r="C482" s="101" t="s">
        <v>375</v>
      </c>
      <c r="D482" s="101" t="s">
        <v>93</v>
      </c>
      <c r="E482" s="101" t="s">
        <v>376</v>
      </c>
      <c r="F482" s="101" t="s">
        <v>178</v>
      </c>
      <c r="G482" s="101" t="s">
        <v>723</v>
      </c>
      <c r="H482" s="102">
        <v>3507</v>
      </c>
      <c r="I482" s="100">
        <v>3</v>
      </c>
      <c r="J482" s="103">
        <f>'เลย '!F44</f>
        <v>654807.05000000005</v>
      </c>
      <c r="K482" s="104">
        <f>SUM('เลย '!AI44)</f>
        <v>702258.41</v>
      </c>
      <c r="L482" s="105">
        <f>'เลย '!AJ44</f>
        <v>1516105.23</v>
      </c>
      <c r="M482" s="105">
        <f>'เลย '!AK44</f>
        <v>1455974.03</v>
      </c>
      <c r="N482" s="101"/>
      <c r="O482" s="101"/>
      <c r="P482" s="101"/>
      <c r="Q482" s="93">
        <f t="shared" si="17"/>
        <v>60131.199999999953</v>
      </c>
      <c r="R482" s="94">
        <f t="shared" si="18"/>
        <v>432.30830624465352</v>
      </c>
    </row>
    <row r="483" spans="1:18" x14ac:dyDescent="0.55000000000000004">
      <c r="A483" s="100">
        <v>5</v>
      </c>
      <c r="B483" s="101" t="s">
        <v>58</v>
      </c>
      <c r="C483" s="101" t="s">
        <v>375</v>
      </c>
      <c r="D483" s="101" t="s">
        <v>93</v>
      </c>
      <c r="E483" s="101" t="s">
        <v>376</v>
      </c>
      <c r="F483" s="101" t="s">
        <v>178</v>
      </c>
      <c r="G483" s="101" t="s">
        <v>724</v>
      </c>
      <c r="H483" s="102">
        <v>1297</v>
      </c>
      <c r="I483" s="100">
        <v>1</v>
      </c>
      <c r="J483" s="103">
        <f>'เลย '!F45</f>
        <v>863526.41</v>
      </c>
      <c r="K483" s="104">
        <f>SUM('เลย '!AI45)</f>
        <v>974698.48</v>
      </c>
      <c r="L483" s="105">
        <f>'เลย '!AJ45</f>
        <v>1328516.1399999999</v>
      </c>
      <c r="M483" s="105">
        <f>'เลย '!AK45</f>
        <v>982463.06</v>
      </c>
      <c r="N483" s="101"/>
      <c r="O483" s="101"/>
      <c r="P483" s="101"/>
      <c r="Q483" s="93">
        <f t="shared" si="17"/>
        <v>346053.07999999984</v>
      </c>
      <c r="R483" s="94">
        <f t="shared" si="18"/>
        <v>1024.2992598303777</v>
      </c>
    </row>
    <row r="484" spans="1:18" x14ac:dyDescent="0.55000000000000004">
      <c r="A484" s="100">
        <v>6</v>
      </c>
      <c r="B484" s="101" t="s">
        <v>58</v>
      </c>
      <c r="C484" s="101" t="s">
        <v>375</v>
      </c>
      <c r="D484" s="101" t="s">
        <v>93</v>
      </c>
      <c r="E484" s="101" t="s">
        <v>376</v>
      </c>
      <c r="F484" s="101" t="s">
        <v>178</v>
      </c>
      <c r="G484" s="101" t="s">
        <v>725</v>
      </c>
      <c r="H484" s="102">
        <v>4858</v>
      </c>
      <c r="I484" s="100">
        <v>4</v>
      </c>
      <c r="J484" s="103">
        <f>'เลย '!F46</f>
        <v>693092.54</v>
      </c>
      <c r="K484" s="104">
        <f>SUM('เลย '!AI46)</f>
        <v>511339.25</v>
      </c>
      <c r="L484" s="105">
        <f>'เลย '!AJ46</f>
        <v>2109465.21</v>
      </c>
      <c r="M484" s="105">
        <f>'เลย '!AK46</f>
        <v>1624929.4300000002</v>
      </c>
      <c r="N484" s="101"/>
      <c r="O484" s="101"/>
      <c r="P484" s="101"/>
      <c r="Q484" s="93">
        <f t="shared" si="17"/>
        <v>484535.7799999998</v>
      </c>
      <c r="R484" s="94">
        <f t="shared" si="18"/>
        <v>434.22503293536437</v>
      </c>
    </row>
    <row r="485" spans="1:18" x14ac:dyDescent="0.55000000000000004">
      <c r="A485" s="100">
        <v>7</v>
      </c>
      <c r="B485" s="101" t="s">
        <v>58</v>
      </c>
      <c r="C485" s="101" t="s">
        <v>375</v>
      </c>
      <c r="D485" s="101" t="s">
        <v>93</v>
      </c>
      <c r="E485" s="101" t="s">
        <v>376</v>
      </c>
      <c r="F485" s="101" t="s">
        <v>178</v>
      </c>
      <c r="G485" s="101" t="s">
        <v>726</v>
      </c>
      <c r="H485" s="102">
        <v>3362</v>
      </c>
      <c r="I485" s="100">
        <v>3</v>
      </c>
      <c r="J485" s="103">
        <f>'เลย '!F47</f>
        <v>826198.37</v>
      </c>
      <c r="K485" s="104">
        <f>SUM('เลย '!AI47)</f>
        <v>886328.12</v>
      </c>
      <c r="L485" s="105">
        <f>'เลย '!AJ47</f>
        <v>1460786.15</v>
      </c>
      <c r="M485" s="105">
        <f>'เลย '!AK47</f>
        <v>1263091.79</v>
      </c>
      <c r="N485" s="101"/>
      <c r="O485" s="101"/>
      <c r="P485" s="101"/>
      <c r="Q485" s="93">
        <f t="shared" si="17"/>
        <v>197694.35999999987</v>
      </c>
      <c r="R485" s="94">
        <f t="shared" si="18"/>
        <v>434.49915229030336</v>
      </c>
    </row>
    <row r="486" spans="1:18" x14ac:dyDescent="0.55000000000000004">
      <c r="A486" s="100">
        <v>8</v>
      </c>
      <c r="B486" s="101" t="s">
        <v>58</v>
      </c>
      <c r="C486" s="101" t="s">
        <v>375</v>
      </c>
      <c r="D486" s="101" t="s">
        <v>93</v>
      </c>
      <c r="E486" s="101" t="s">
        <v>376</v>
      </c>
      <c r="F486" s="101" t="s">
        <v>178</v>
      </c>
      <c r="G486" s="101" t="s">
        <v>727</v>
      </c>
      <c r="H486" s="102">
        <v>2717</v>
      </c>
      <c r="I486" s="100">
        <v>2</v>
      </c>
      <c r="J486" s="103">
        <f>'เลย '!F48</f>
        <v>734136.18</v>
      </c>
      <c r="K486" s="104">
        <f>SUM('เลย '!AI48)</f>
        <v>795144.6100000001</v>
      </c>
      <c r="L486" s="105">
        <f>'เลย '!AJ48</f>
        <v>1516364.07</v>
      </c>
      <c r="M486" s="105">
        <f>'เลย '!AK48</f>
        <v>1339121.02</v>
      </c>
      <c r="N486" s="101"/>
      <c r="O486" s="101"/>
      <c r="P486" s="101"/>
      <c r="Q486" s="93">
        <f t="shared" si="17"/>
        <v>177243.05000000005</v>
      </c>
      <c r="R486" s="94">
        <f t="shared" si="18"/>
        <v>558.10234449760765</v>
      </c>
    </row>
    <row r="487" spans="1:18" x14ac:dyDescent="0.55000000000000004">
      <c r="A487" s="100">
        <v>9</v>
      </c>
      <c r="B487" s="101" t="s">
        <v>58</v>
      </c>
      <c r="C487" s="101" t="s">
        <v>375</v>
      </c>
      <c r="D487" s="101" t="s">
        <v>93</v>
      </c>
      <c r="E487" s="101" t="s">
        <v>376</v>
      </c>
      <c r="F487" s="101" t="s">
        <v>178</v>
      </c>
      <c r="G487" s="101" t="s">
        <v>728</v>
      </c>
      <c r="H487" s="102">
        <v>1641</v>
      </c>
      <c r="I487" s="100">
        <v>2</v>
      </c>
      <c r="J487" s="103">
        <f>'เลย '!F49</f>
        <v>512176.68</v>
      </c>
      <c r="K487" s="104">
        <f>SUM('เลย '!AI49)</f>
        <v>511552.51</v>
      </c>
      <c r="L487" s="105">
        <f>'เลย '!AJ49</f>
        <v>703466.6</v>
      </c>
      <c r="M487" s="105">
        <f>'เลย '!AK49</f>
        <v>664542.76</v>
      </c>
      <c r="N487" s="101"/>
      <c r="O487" s="101"/>
      <c r="P487" s="101"/>
      <c r="Q487" s="93">
        <f t="shared" si="17"/>
        <v>38923.839999999967</v>
      </c>
      <c r="R487" s="94">
        <f t="shared" si="18"/>
        <v>428.6816575258988</v>
      </c>
    </row>
    <row r="488" spans="1:18" x14ac:dyDescent="0.55000000000000004">
      <c r="A488" s="100">
        <v>10</v>
      </c>
      <c r="B488" s="101" t="s">
        <v>58</v>
      </c>
      <c r="C488" s="101" t="s">
        <v>375</v>
      </c>
      <c r="D488" s="101" t="s">
        <v>93</v>
      </c>
      <c r="E488" s="101" t="s">
        <v>376</v>
      </c>
      <c r="F488" s="101" t="s">
        <v>178</v>
      </c>
      <c r="G488" s="101" t="s">
        <v>729</v>
      </c>
      <c r="H488" s="102">
        <v>2092</v>
      </c>
      <c r="I488" s="100">
        <v>2</v>
      </c>
      <c r="J488" s="103">
        <f>'เลย '!F50</f>
        <v>597398.19999999995</v>
      </c>
      <c r="K488" s="104">
        <f>SUM('เลย '!AI50)</f>
        <v>704848.95</v>
      </c>
      <c r="L488" s="105">
        <f>'เลย '!AJ50</f>
        <v>868774.55999999994</v>
      </c>
      <c r="M488" s="105">
        <f>'เลย '!AK50</f>
        <v>670359.92000000004</v>
      </c>
      <c r="N488" s="101"/>
      <c r="O488" s="101"/>
      <c r="P488" s="101"/>
      <c r="Q488" s="93">
        <f t="shared" si="17"/>
        <v>198414.6399999999</v>
      </c>
      <c r="R488" s="94">
        <f t="shared" si="18"/>
        <v>415.28420650095597</v>
      </c>
    </row>
    <row r="489" spans="1:18" x14ac:dyDescent="0.55000000000000004">
      <c r="A489" s="100">
        <v>11</v>
      </c>
      <c r="B489" s="101" t="s">
        <v>58</v>
      </c>
      <c r="C489" s="101" t="s">
        <v>375</v>
      </c>
      <c r="D489" s="101" t="s">
        <v>93</v>
      </c>
      <c r="E489" s="101" t="s">
        <v>376</v>
      </c>
      <c r="F489" s="101" t="s">
        <v>178</v>
      </c>
      <c r="G489" s="101" t="s">
        <v>730</v>
      </c>
      <c r="H489" s="102">
        <v>1801</v>
      </c>
      <c r="I489" s="100">
        <v>2</v>
      </c>
      <c r="J489" s="103">
        <f>'เลย '!F51</f>
        <v>487560.92</v>
      </c>
      <c r="K489" s="104">
        <f>SUM('เลย '!AI51)</f>
        <v>549703.91</v>
      </c>
      <c r="L489" s="105">
        <f>'เลย '!AJ51</f>
        <v>1041538.42</v>
      </c>
      <c r="M489" s="105">
        <f>'เลย '!AK51</f>
        <v>1004370.56</v>
      </c>
      <c r="N489" s="101"/>
      <c r="O489" s="101"/>
      <c r="P489" s="101"/>
      <c r="Q489" s="93">
        <f t="shared" si="17"/>
        <v>37167.859999999986</v>
      </c>
      <c r="R489" s="94">
        <f t="shared" si="18"/>
        <v>578.31117157134929</v>
      </c>
    </row>
    <row r="490" spans="1:18" s="112" customFormat="1" x14ac:dyDescent="0.55000000000000004">
      <c r="A490" s="106">
        <v>4</v>
      </c>
      <c r="B490" s="107" t="s">
        <v>58</v>
      </c>
      <c r="C490" s="107"/>
      <c r="D490" s="107"/>
      <c r="E490" s="107" t="s">
        <v>75</v>
      </c>
      <c r="F490" s="107"/>
      <c r="G490" s="107" t="s">
        <v>378</v>
      </c>
      <c r="H490" s="113">
        <f>SUM(H479:H489)</f>
        <v>29911</v>
      </c>
      <c r="I490" s="106"/>
      <c r="J490" s="109">
        <f>SUM(J479:J489)</f>
        <v>6356603.6900000004</v>
      </c>
      <c r="K490" s="109">
        <f>SUM(K479:K489)</f>
        <v>6858078.1600000001</v>
      </c>
      <c r="L490" s="109">
        <f>SUM(L479:L489)</f>
        <v>14281494.83</v>
      </c>
      <c r="M490" s="109">
        <f>SUM(M479:M489)</f>
        <v>12261758.340000002</v>
      </c>
      <c r="N490" s="107">
        <v>10</v>
      </c>
      <c r="O490" s="107">
        <v>10</v>
      </c>
      <c r="P490" s="107">
        <f>N490-O490</f>
        <v>0</v>
      </c>
      <c r="Q490" s="110">
        <f t="shared" si="17"/>
        <v>2019736.4899999984</v>
      </c>
      <c r="R490" s="111">
        <f>L490/H490</f>
        <v>477.46631105613318</v>
      </c>
    </row>
    <row r="491" spans="1:18" x14ac:dyDescent="0.55000000000000004">
      <c r="A491" s="100">
        <v>1</v>
      </c>
      <c r="B491" s="101" t="s">
        <v>58</v>
      </c>
      <c r="C491" s="101" t="s">
        <v>379</v>
      </c>
      <c r="D491" s="101" t="s">
        <v>139</v>
      </c>
      <c r="E491" s="101" t="s">
        <v>380</v>
      </c>
      <c r="F491" s="101" t="s">
        <v>327</v>
      </c>
      <c r="G491" s="101" t="s">
        <v>381</v>
      </c>
      <c r="H491" s="102"/>
      <c r="I491" s="100"/>
      <c r="J491" s="103"/>
      <c r="K491" s="104"/>
      <c r="L491" s="105"/>
      <c r="M491" s="105"/>
      <c r="N491" s="101"/>
      <c r="O491" s="101"/>
      <c r="P491" s="101"/>
    </row>
    <row r="492" spans="1:18" x14ac:dyDescent="0.55000000000000004">
      <c r="A492" s="100">
        <v>2</v>
      </c>
      <c r="B492" s="101" t="s">
        <v>58</v>
      </c>
      <c r="C492" s="101" t="s">
        <v>379</v>
      </c>
      <c r="D492" s="101" t="s">
        <v>139</v>
      </c>
      <c r="E492" s="101" t="s">
        <v>380</v>
      </c>
      <c r="F492" s="101" t="s">
        <v>178</v>
      </c>
      <c r="G492" s="101" t="s">
        <v>731</v>
      </c>
      <c r="H492" s="102">
        <v>1166</v>
      </c>
      <c r="I492" s="100">
        <v>1</v>
      </c>
      <c r="J492" s="103">
        <f>'เลย '!F52</f>
        <v>571690.65</v>
      </c>
      <c r="K492" s="104">
        <f>SUM('เลย '!AI52)</f>
        <v>564216.99000000011</v>
      </c>
      <c r="L492" s="105">
        <f>'เลย '!AJ52</f>
        <v>683835.44</v>
      </c>
      <c r="M492" s="105">
        <f>'เลย '!AK52</f>
        <v>655665.78999999992</v>
      </c>
      <c r="N492" s="101"/>
      <c r="O492" s="101"/>
      <c r="P492" s="101"/>
      <c r="Q492" s="93">
        <f t="shared" si="17"/>
        <v>28169.650000000023</v>
      </c>
      <c r="R492" s="94">
        <f t="shared" si="18"/>
        <v>586.47979416809596</v>
      </c>
    </row>
    <row r="493" spans="1:18" x14ac:dyDescent="0.55000000000000004">
      <c r="A493" s="100">
        <v>3</v>
      </c>
      <c r="B493" s="101" t="s">
        <v>58</v>
      </c>
      <c r="C493" s="101" t="s">
        <v>379</v>
      </c>
      <c r="D493" s="101" t="s">
        <v>139</v>
      </c>
      <c r="E493" s="101" t="s">
        <v>380</v>
      </c>
      <c r="F493" s="101" t="s">
        <v>178</v>
      </c>
      <c r="G493" s="101" t="s">
        <v>732</v>
      </c>
      <c r="H493" s="102">
        <v>597</v>
      </c>
      <c r="I493" s="100">
        <v>1</v>
      </c>
      <c r="J493" s="103">
        <f>'เลย '!F53</f>
        <v>461278.64</v>
      </c>
      <c r="K493" s="104">
        <f>SUM('เลย '!AI53)</f>
        <v>484104.23000000004</v>
      </c>
      <c r="L493" s="105">
        <f>'เลย '!AJ53</f>
        <v>561860.92999999993</v>
      </c>
      <c r="M493" s="105">
        <f>'เลย '!AK53</f>
        <v>486413.82</v>
      </c>
      <c r="N493" s="101"/>
      <c r="O493" s="101"/>
      <c r="P493" s="101"/>
      <c r="Q493" s="93">
        <f t="shared" si="17"/>
        <v>75447.109999999928</v>
      </c>
      <c r="R493" s="94">
        <f t="shared" si="18"/>
        <v>941.14058626465646</v>
      </c>
    </row>
    <row r="494" spans="1:18" x14ac:dyDescent="0.55000000000000004">
      <c r="A494" s="100">
        <v>4</v>
      </c>
      <c r="B494" s="101" t="s">
        <v>58</v>
      </c>
      <c r="C494" s="101" t="s">
        <v>379</v>
      </c>
      <c r="D494" s="101" t="s">
        <v>139</v>
      </c>
      <c r="E494" s="101" t="s">
        <v>380</v>
      </c>
      <c r="F494" s="101" t="s">
        <v>178</v>
      </c>
      <c r="G494" s="101" t="s">
        <v>733</v>
      </c>
      <c r="H494" s="102">
        <v>1918</v>
      </c>
      <c r="I494" s="100">
        <v>2</v>
      </c>
      <c r="J494" s="103">
        <f>'เลย '!F54</f>
        <v>242552.15</v>
      </c>
      <c r="K494" s="104">
        <f>SUM('เลย '!AI54)</f>
        <v>250118.86</v>
      </c>
      <c r="L494" s="105">
        <f>'เลย '!AJ54</f>
        <v>1057536.27</v>
      </c>
      <c r="M494" s="105">
        <f>'เลย '!AK54</f>
        <v>1036075.77</v>
      </c>
      <c r="N494" s="101"/>
      <c r="O494" s="101"/>
      <c r="P494" s="101"/>
      <c r="Q494" s="93">
        <f t="shared" si="17"/>
        <v>21460.5</v>
      </c>
      <c r="R494" s="94">
        <f t="shared" si="18"/>
        <v>551.37448905109488</v>
      </c>
    </row>
    <row r="495" spans="1:18" x14ac:dyDescent="0.55000000000000004">
      <c r="A495" s="100">
        <v>5</v>
      </c>
      <c r="B495" s="101" t="s">
        <v>58</v>
      </c>
      <c r="C495" s="101" t="s">
        <v>379</v>
      </c>
      <c r="D495" s="101" t="s">
        <v>139</v>
      </c>
      <c r="E495" s="101" t="s">
        <v>380</v>
      </c>
      <c r="F495" s="101" t="s">
        <v>178</v>
      </c>
      <c r="G495" s="101" t="s">
        <v>734</v>
      </c>
      <c r="H495" s="102">
        <v>3832</v>
      </c>
      <c r="I495" s="100">
        <v>3</v>
      </c>
      <c r="J495" s="103">
        <f>'เลย '!F55</f>
        <v>912792.55</v>
      </c>
      <c r="K495" s="104">
        <f>SUM('เลย '!AI55)</f>
        <v>907140.28000000014</v>
      </c>
      <c r="L495" s="105">
        <f>'เลย '!AJ55</f>
        <v>1536050.08</v>
      </c>
      <c r="M495" s="105">
        <f>'เลย '!AK55</f>
        <v>1341854.5799999998</v>
      </c>
      <c r="N495" s="101"/>
      <c r="O495" s="101"/>
      <c r="P495" s="101"/>
      <c r="Q495" s="93">
        <f t="shared" si="17"/>
        <v>194195.50000000023</v>
      </c>
      <c r="R495" s="94">
        <f t="shared" si="18"/>
        <v>400.84814196242172</v>
      </c>
    </row>
    <row r="496" spans="1:18" x14ac:dyDescent="0.55000000000000004">
      <c r="A496" s="100">
        <v>6</v>
      </c>
      <c r="B496" s="101" t="s">
        <v>58</v>
      </c>
      <c r="C496" s="101" t="s">
        <v>379</v>
      </c>
      <c r="D496" s="101" t="s">
        <v>139</v>
      </c>
      <c r="E496" s="101" t="s">
        <v>380</v>
      </c>
      <c r="F496" s="101" t="s">
        <v>178</v>
      </c>
      <c r="G496" s="101" t="s">
        <v>735</v>
      </c>
      <c r="H496" s="102">
        <v>4337</v>
      </c>
      <c r="I496" s="100">
        <v>3</v>
      </c>
      <c r="J496" s="103">
        <f>'เลย '!F56</f>
        <v>711521.1</v>
      </c>
      <c r="K496" s="104">
        <f>SUM('เลย '!AI56)</f>
        <v>727364.36</v>
      </c>
      <c r="L496" s="105">
        <f>'เลย '!AJ56</f>
        <v>1332270.48</v>
      </c>
      <c r="M496" s="105">
        <f>'เลย '!AK56</f>
        <v>1284513.48</v>
      </c>
      <c r="N496" s="101"/>
      <c r="O496" s="101"/>
      <c r="P496" s="101"/>
      <c r="Q496" s="93">
        <f t="shared" si="17"/>
        <v>47757</v>
      </c>
      <c r="R496" s="94">
        <f t="shared" si="18"/>
        <v>307.18710629467375</v>
      </c>
    </row>
    <row r="497" spans="1:18" x14ac:dyDescent="0.55000000000000004">
      <c r="A497" s="100">
        <v>7</v>
      </c>
      <c r="B497" s="101" t="s">
        <v>58</v>
      </c>
      <c r="C497" s="101" t="s">
        <v>379</v>
      </c>
      <c r="D497" s="101" t="s">
        <v>139</v>
      </c>
      <c r="E497" s="101" t="s">
        <v>380</v>
      </c>
      <c r="F497" s="101" t="s">
        <v>178</v>
      </c>
      <c r="G497" s="101" t="s">
        <v>736</v>
      </c>
      <c r="H497" s="102">
        <v>2216</v>
      </c>
      <c r="I497" s="100">
        <v>2</v>
      </c>
      <c r="J497" s="103">
        <f>'เลย '!F57</f>
        <v>317566.46999999997</v>
      </c>
      <c r="K497" s="104">
        <f>SUM('เลย '!AI57)</f>
        <v>337811.07999999996</v>
      </c>
      <c r="L497" s="105">
        <f>'เลย '!AJ57</f>
        <v>1158306.2</v>
      </c>
      <c r="M497" s="105">
        <f>'เลย '!AK57</f>
        <v>1172387.2799999998</v>
      </c>
      <c r="N497" s="101"/>
      <c r="O497" s="101"/>
      <c r="P497" s="101"/>
      <c r="Q497" s="93">
        <f t="shared" si="17"/>
        <v>-14081.079999999842</v>
      </c>
      <c r="R497" s="94">
        <f t="shared" si="18"/>
        <v>522.70135379061367</v>
      </c>
    </row>
    <row r="498" spans="1:18" x14ac:dyDescent="0.55000000000000004">
      <c r="A498" s="100">
        <v>8</v>
      </c>
      <c r="B498" s="101" t="s">
        <v>58</v>
      </c>
      <c r="C498" s="101" t="s">
        <v>379</v>
      </c>
      <c r="D498" s="101" t="s">
        <v>139</v>
      </c>
      <c r="E498" s="101" t="s">
        <v>380</v>
      </c>
      <c r="F498" s="101" t="s">
        <v>178</v>
      </c>
      <c r="G498" s="101" t="s">
        <v>737</v>
      </c>
      <c r="H498" s="102">
        <v>1887</v>
      </c>
      <c r="I498" s="100">
        <v>2</v>
      </c>
      <c r="J498" s="103">
        <f>'เลย '!F58</f>
        <v>289297.96000000002</v>
      </c>
      <c r="K498" s="104">
        <f>SUM('เลย '!AI58)</f>
        <v>272081.75</v>
      </c>
      <c r="L498" s="105">
        <f>'เลย '!AJ58</f>
        <v>598583.04000000004</v>
      </c>
      <c r="M498" s="105">
        <f>'เลย '!AK58</f>
        <v>630739.75</v>
      </c>
      <c r="N498" s="101"/>
      <c r="O498" s="101"/>
      <c r="P498" s="101"/>
      <c r="Q498" s="93">
        <f t="shared" si="17"/>
        <v>-32156.709999999963</v>
      </c>
      <c r="R498" s="94">
        <f t="shared" si="18"/>
        <v>317.21411764705886</v>
      </c>
    </row>
    <row r="499" spans="1:18" x14ac:dyDescent="0.55000000000000004">
      <c r="A499" s="100">
        <v>9</v>
      </c>
      <c r="B499" s="101" t="s">
        <v>58</v>
      </c>
      <c r="C499" s="101" t="s">
        <v>379</v>
      </c>
      <c r="D499" s="101" t="s">
        <v>139</v>
      </c>
      <c r="E499" s="101" t="s">
        <v>380</v>
      </c>
      <c r="F499" s="101" t="s">
        <v>178</v>
      </c>
      <c r="G499" s="101" t="s">
        <v>738</v>
      </c>
      <c r="H499" s="102">
        <v>1912</v>
      </c>
      <c r="I499" s="100">
        <v>2</v>
      </c>
      <c r="J499" s="103">
        <f>'เลย '!F59</f>
        <v>434563.02</v>
      </c>
      <c r="K499" s="104">
        <f>SUM('เลย '!AI59)</f>
        <v>459076.41</v>
      </c>
      <c r="L499" s="105">
        <f>'เลย '!AJ59</f>
        <v>896664.27</v>
      </c>
      <c r="M499" s="105">
        <f>'เลย '!AK59</f>
        <v>803138.79</v>
      </c>
      <c r="N499" s="101"/>
      <c r="O499" s="101"/>
      <c r="P499" s="101"/>
      <c r="Q499" s="93">
        <f t="shared" si="17"/>
        <v>93525.479999999981</v>
      </c>
      <c r="R499" s="94">
        <f t="shared" si="18"/>
        <v>468.96666841004185</v>
      </c>
    </row>
    <row r="500" spans="1:18" x14ac:dyDescent="0.55000000000000004">
      <c r="A500" s="100">
        <v>10</v>
      </c>
      <c r="B500" s="101" t="s">
        <v>58</v>
      </c>
      <c r="C500" s="101" t="s">
        <v>379</v>
      </c>
      <c r="D500" s="101" t="s">
        <v>139</v>
      </c>
      <c r="E500" s="101" t="s">
        <v>380</v>
      </c>
      <c r="F500" s="101" t="s">
        <v>178</v>
      </c>
      <c r="G500" s="101" t="s">
        <v>739</v>
      </c>
      <c r="H500" s="102">
        <v>4827</v>
      </c>
      <c r="I500" s="100">
        <v>4</v>
      </c>
      <c r="J500" s="103">
        <f>'เลย '!F60</f>
        <v>538733.12</v>
      </c>
      <c r="K500" s="104">
        <f>SUM('เลย '!AI60)</f>
        <v>539964.07999999996</v>
      </c>
      <c r="L500" s="105">
        <f>'เลย '!AJ60</f>
        <v>2867628.25</v>
      </c>
      <c r="M500" s="105">
        <f>'เลย '!AK60</f>
        <v>2558189.91</v>
      </c>
      <c r="N500" s="101"/>
      <c r="O500" s="101"/>
      <c r="P500" s="101"/>
      <c r="Q500" s="93">
        <f t="shared" si="17"/>
        <v>309438.33999999985</v>
      </c>
      <c r="R500" s="94">
        <f t="shared" si="18"/>
        <v>594.08084731717418</v>
      </c>
    </row>
    <row r="501" spans="1:18" x14ac:dyDescent="0.55000000000000004">
      <c r="A501" s="100">
        <v>11</v>
      </c>
      <c r="B501" s="101" t="s">
        <v>58</v>
      </c>
      <c r="C501" s="101" t="s">
        <v>379</v>
      </c>
      <c r="D501" s="101" t="s">
        <v>139</v>
      </c>
      <c r="E501" s="101" t="s">
        <v>380</v>
      </c>
      <c r="F501" s="101" t="s">
        <v>178</v>
      </c>
      <c r="G501" s="101" t="s">
        <v>740</v>
      </c>
      <c r="H501" s="102">
        <v>5175</v>
      </c>
      <c r="I501" s="100">
        <v>4</v>
      </c>
      <c r="J501" s="103">
        <f>'เลย '!F61</f>
        <v>1261165.8799999999</v>
      </c>
      <c r="K501" s="104">
        <f>SUM('เลย '!AI61)</f>
        <v>1250311.92</v>
      </c>
      <c r="L501" s="105">
        <f>'เลย '!AJ61</f>
        <v>2002802.25</v>
      </c>
      <c r="M501" s="105">
        <f>'เลย '!AK61</f>
        <v>1839406.0699999998</v>
      </c>
      <c r="N501" s="101"/>
      <c r="O501" s="101"/>
      <c r="P501" s="101"/>
      <c r="Q501" s="93">
        <f t="shared" si="17"/>
        <v>163396.18000000017</v>
      </c>
      <c r="R501" s="94">
        <f t="shared" si="18"/>
        <v>387.01492753623188</v>
      </c>
    </row>
    <row r="502" spans="1:18" x14ac:dyDescent="0.55000000000000004">
      <c r="A502" s="100">
        <v>12</v>
      </c>
      <c r="B502" s="101" t="s">
        <v>58</v>
      </c>
      <c r="C502" s="101" t="s">
        <v>379</v>
      </c>
      <c r="D502" s="101" t="s">
        <v>139</v>
      </c>
      <c r="E502" s="101" t="s">
        <v>380</v>
      </c>
      <c r="F502" s="101" t="s">
        <v>178</v>
      </c>
      <c r="G502" s="101" t="s">
        <v>741</v>
      </c>
      <c r="H502" s="102">
        <v>3273</v>
      </c>
      <c r="I502" s="100">
        <v>3</v>
      </c>
      <c r="J502" s="103">
        <f>'เลย '!F62</f>
        <v>364274.39</v>
      </c>
      <c r="K502" s="104">
        <f>SUM('เลย '!AI62)</f>
        <v>391131.39</v>
      </c>
      <c r="L502" s="105">
        <f>'เลย '!AJ62</f>
        <v>1209848.94</v>
      </c>
      <c r="M502" s="105">
        <f>'เลย '!AK62</f>
        <v>1107218.82</v>
      </c>
      <c r="N502" s="101"/>
      <c r="O502" s="101"/>
      <c r="P502" s="101"/>
      <c r="Q502" s="93">
        <f t="shared" si="17"/>
        <v>102630.11999999988</v>
      </c>
      <c r="R502" s="94">
        <f t="shared" si="18"/>
        <v>369.64526122823094</v>
      </c>
    </row>
    <row r="503" spans="1:18" x14ac:dyDescent="0.55000000000000004">
      <c r="A503" s="100">
        <v>13</v>
      </c>
      <c r="B503" s="101" t="s">
        <v>58</v>
      </c>
      <c r="C503" s="101" t="s">
        <v>379</v>
      </c>
      <c r="D503" s="101" t="s">
        <v>139</v>
      </c>
      <c r="E503" s="101" t="s">
        <v>380</v>
      </c>
      <c r="F503" s="101" t="s">
        <v>178</v>
      </c>
      <c r="G503" s="101" t="s">
        <v>742</v>
      </c>
      <c r="H503" s="102">
        <v>1988</v>
      </c>
      <c r="I503" s="100">
        <v>2</v>
      </c>
      <c r="J503" s="103">
        <f>'เลย '!F63</f>
        <v>378911.2</v>
      </c>
      <c r="K503" s="104">
        <f>SUM('เลย '!AI63)</f>
        <v>347550.08</v>
      </c>
      <c r="L503" s="105">
        <f>'เลย '!AJ63</f>
        <v>1165764.03</v>
      </c>
      <c r="M503" s="105">
        <f>'เลย '!AK63</f>
        <v>963569.40000000014</v>
      </c>
      <c r="N503" s="101"/>
      <c r="O503" s="101"/>
      <c r="P503" s="101"/>
      <c r="Q503" s="93">
        <f t="shared" si="17"/>
        <v>202194.62999999989</v>
      </c>
      <c r="R503" s="94">
        <f t="shared" si="18"/>
        <v>586.40041750503019</v>
      </c>
    </row>
    <row r="504" spans="1:18" x14ac:dyDescent="0.55000000000000004">
      <c r="A504" s="100">
        <v>14</v>
      </c>
      <c r="B504" s="101" t="s">
        <v>58</v>
      </c>
      <c r="C504" s="101" t="s">
        <v>379</v>
      </c>
      <c r="D504" s="101" t="s">
        <v>139</v>
      </c>
      <c r="E504" s="101" t="s">
        <v>380</v>
      </c>
      <c r="F504" s="101" t="s">
        <v>178</v>
      </c>
      <c r="G504" s="101" t="s">
        <v>743</v>
      </c>
      <c r="H504" s="102">
        <v>1497</v>
      </c>
      <c r="I504" s="100">
        <v>1</v>
      </c>
      <c r="J504" s="103">
        <f>'เลย '!F64</f>
        <v>380270.34</v>
      </c>
      <c r="K504" s="104">
        <f>SUM('เลย '!AI64)</f>
        <v>360702.01000000007</v>
      </c>
      <c r="L504" s="105">
        <f>'เลย '!AJ64</f>
        <v>864261.31</v>
      </c>
      <c r="M504" s="105">
        <f>'เลย '!AK64</f>
        <v>860506.38</v>
      </c>
      <c r="N504" s="101"/>
      <c r="O504" s="101"/>
      <c r="P504" s="101"/>
      <c r="Q504" s="93">
        <f t="shared" si="17"/>
        <v>3754.9300000000512</v>
      </c>
      <c r="R504" s="94">
        <f t="shared" si="18"/>
        <v>577.32886439545757</v>
      </c>
    </row>
    <row r="505" spans="1:18" s="112" customFormat="1" x14ac:dyDescent="0.55000000000000004">
      <c r="A505" s="106">
        <v>5</v>
      </c>
      <c r="B505" s="107" t="s">
        <v>58</v>
      </c>
      <c r="C505" s="107"/>
      <c r="D505" s="107"/>
      <c r="E505" s="107" t="s">
        <v>75</v>
      </c>
      <c r="F505" s="107"/>
      <c r="G505" s="107" t="s">
        <v>382</v>
      </c>
      <c r="H505" s="113">
        <f>SUM(H491:H504)</f>
        <v>34625</v>
      </c>
      <c r="I505" s="106"/>
      <c r="J505" s="109">
        <f>SUM(J491:J504)</f>
        <v>6864617.4699999997</v>
      </c>
      <c r="K505" s="109">
        <f>SUM(K491:K504)</f>
        <v>6891573.4399999995</v>
      </c>
      <c r="L505" s="109">
        <f>SUM(L491:L504)</f>
        <v>15935411.489999998</v>
      </c>
      <c r="M505" s="109">
        <f>SUM(M491:M504)</f>
        <v>14739679.84</v>
      </c>
      <c r="N505" s="107">
        <v>13</v>
      </c>
      <c r="O505" s="107">
        <v>13</v>
      </c>
      <c r="P505" s="107">
        <f>N505-O505</f>
        <v>0</v>
      </c>
      <c r="Q505" s="110">
        <f t="shared" si="17"/>
        <v>1195731.6499999985</v>
      </c>
      <c r="R505" s="111">
        <f>L505/H505</f>
        <v>460.22849068592052</v>
      </c>
    </row>
    <row r="506" spans="1:18" x14ac:dyDescent="0.55000000000000004">
      <c r="A506" s="100">
        <v>1</v>
      </c>
      <c r="B506" s="101" t="s">
        <v>58</v>
      </c>
      <c r="C506" s="101" t="s">
        <v>383</v>
      </c>
      <c r="D506" s="101" t="s">
        <v>100</v>
      </c>
      <c r="E506" s="101" t="s">
        <v>384</v>
      </c>
      <c r="F506" s="101" t="s">
        <v>208</v>
      </c>
      <c r="G506" s="101" t="s">
        <v>385</v>
      </c>
      <c r="H506" s="102"/>
      <c r="I506" s="100"/>
      <c r="J506" s="103"/>
      <c r="K506" s="104"/>
      <c r="L506" s="105"/>
      <c r="M506" s="105"/>
      <c r="N506" s="101"/>
      <c r="O506" s="101"/>
      <c r="P506" s="101"/>
    </row>
    <row r="507" spans="1:18" x14ac:dyDescent="0.55000000000000004">
      <c r="A507" s="100">
        <v>2</v>
      </c>
      <c r="B507" s="101" t="s">
        <v>58</v>
      </c>
      <c r="C507" s="101" t="s">
        <v>383</v>
      </c>
      <c r="D507" s="101" t="s">
        <v>100</v>
      </c>
      <c r="E507" s="101" t="s">
        <v>384</v>
      </c>
      <c r="F507" s="101" t="s">
        <v>178</v>
      </c>
      <c r="G507" s="101" t="s">
        <v>744</v>
      </c>
      <c r="H507" s="102">
        <v>1271</v>
      </c>
      <c r="I507" s="100">
        <v>1</v>
      </c>
      <c r="J507" s="103">
        <f>'เลย '!F65</f>
        <v>562391.44999999995</v>
      </c>
      <c r="K507" s="104">
        <f>SUM('เลย '!AI65)</f>
        <v>564474.69999999995</v>
      </c>
      <c r="L507" s="105">
        <f>'เลย '!AJ65</f>
        <v>1223543.21</v>
      </c>
      <c r="M507" s="105">
        <f>'เลย '!AK65</f>
        <v>1114120.6499999999</v>
      </c>
      <c r="N507" s="101"/>
      <c r="O507" s="101"/>
      <c r="P507" s="101"/>
      <c r="Q507" s="93">
        <f t="shared" si="17"/>
        <v>109422.56000000006</v>
      </c>
      <c r="R507" s="94">
        <f t="shared" si="18"/>
        <v>962.66184893784418</v>
      </c>
    </row>
    <row r="508" spans="1:18" x14ac:dyDescent="0.55000000000000004">
      <c r="A508" s="100">
        <v>3</v>
      </c>
      <c r="B508" s="101" t="s">
        <v>58</v>
      </c>
      <c r="C508" s="101" t="s">
        <v>383</v>
      </c>
      <c r="D508" s="101" t="s">
        <v>100</v>
      </c>
      <c r="E508" s="101" t="s">
        <v>384</v>
      </c>
      <c r="F508" s="101" t="s">
        <v>178</v>
      </c>
      <c r="G508" s="101" t="s">
        <v>745</v>
      </c>
      <c r="H508" s="102">
        <v>1365</v>
      </c>
      <c r="I508" s="100">
        <v>1</v>
      </c>
      <c r="J508" s="103">
        <f>'เลย '!F66</f>
        <v>748963.86</v>
      </c>
      <c r="K508" s="104">
        <f>SUM('เลย '!AI66)</f>
        <v>761165.79999999993</v>
      </c>
      <c r="L508" s="105">
        <f>'เลย '!AJ66</f>
        <v>1028069.4099999999</v>
      </c>
      <c r="M508" s="105">
        <f>'เลย '!AK66</f>
        <v>937833.3</v>
      </c>
      <c r="N508" s="101"/>
      <c r="O508" s="101"/>
      <c r="P508" s="101"/>
      <c r="Q508" s="93">
        <f t="shared" si="17"/>
        <v>90236.10999999987</v>
      </c>
      <c r="R508" s="94">
        <f t="shared" si="18"/>
        <v>753.16440293040284</v>
      </c>
    </row>
    <row r="509" spans="1:18" x14ac:dyDescent="0.55000000000000004">
      <c r="A509" s="100">
        <v>4</v>
      </c>
      <c r="B509" s="101" t="s">
        <v>58</v>
      </c>
      <c r="C509" s="101" t="s">
        <v>383</v>
      </c>
      <c r="D509" s="101" t="s">
        <v>100</v>
      </c>
      <c r="E509" s="101" t="s">
        <v>384</v>
      </c>
      <c r="F509" s="101" t="s">
        <v>178</v>
      </c>
      <c r="G509" s="101" t="s">
        <v>746</v>
      </c>
      <c r="H509" s="102">
        <v>2637</v>
      </c>
      <c r="I509" s="100">
        <v>2</v>
      </c>
      <c r="J509" s="103">
        <f>'เลย '!F67</f>
        <v>613902.39</v>
      </c>
      <c r="K509" s="104">
        <f>SUM('เลย '!AI67)</f>
        <v>639130.19999999995</v>
      </c>
      <c r="L509" s="105">
        <f>'เลย '!AJ67</f>
        <v>1169897.55</v>
      </c>
      <c r="M509" s="105">
        <f>'เลย '!AK67</f>
        <v>1078510.93</v>
      </c>
      <c r="N509" s="101"/>
      <c r="O509" s="101"/>
      <c r="P509" s="101"/>
      <c r="Q509" s="93">
        <f t="shared" si="17"/>
        <v>91386.620000000112</v>
      </c>
      <c r="R509" s="94">
        <f t="shared" si="18"/>
        <v>443.6471558589306</v>
      </c>
    </row>
    <row r="510" spans="1:18" x14ac:dyDescent="0.55000000000000004">
      <c r="A510" s="100">
        <v>5</v>
      </c>
      <c r="B510" s="101" t="s">
        <v>58</v>
      </c>
      <c r="C510" s="101" t="s">
        <v>383</v>
      </c>
      <c r="D510" s="101" t="s">
        <v>100</v>
      </c>
      <c r="E510" s="101" t="s">
        <v>384</v>
      </c>
      <c r="F510" s="101" t="s">
        <v>178</v>
      </c>
      <c r="G510" s="101" t="s">
        <v>747</v>
      </c>
      <c r="H510" s="102">
        <v>1170</v>
      </c>
      <c r="I510" s="100">
        <v>1</v>
      </c>
      <c r="J510" s="103">
        <f>'เลย '!F68</f>
        <v>357267.92</v>
      </c>
      <c r="K510" s="104">
        <f>SUM('เลย '!AI68)</f>
        <v>380770.54</v>
      </c>
      <c r="L510" s="105">
        <f>'เลย '!AJ68</f>
        <v>1220663.27</v>
      </c>
      <c r="M510" s="105">
        <f>'เลย '!AK68</f>
        <v>1179982.03</v>
      </c>
      <c r="N510" s="101"/>
      <c r="O510" s="101"/>
      <c r="P510" s="101"/>
      <c r="Q510" s="93">
        <f t="shared" si="17"/>
        <v>40681.239999999991</v>
      </c>
      <c r="R510" s="94">
        <f t="shared" si="18"/>
        <v>1043.3019401709403</v>
      </c>
    </row>
    <row r="511" spans="1:18" x14ac:dyDescent="0.55000000000000004">
      <c r="A511" s="100">
        <v>6</v>
      </c>
      <c r="B511" s="101" t="s">
        <v>58</v>
      </c>
      <c r="C511" s="101" t="s">
        <v>383</v>
      </c>
      <c r="D511" s="101" t="s">
        <v>100</v>
      </c>
      <c r="E511" s="101" t="s">
        <v>384</v>
      </c>
      <c r="F511" s="101" t="s">
        <v>178</v>
      </c>
      <c r="G511" s="101" t="s">
        <v>748</v>
      </c>
      <c r="H511" s="102">
        <v>892</v>
      </c>
      <c r="I511" s="100">
        <v>1</v>
      </c>
      <c r="J511" s="103">
        <f>'เลย '!F69</f>
        <v>316186.82</v>
      </c>
      <c r="K511" s="104">
        <f>SUM('เลย '!AI69)</f>
        <v>310123.81</v>
      </c>
      <c r="L511" s="105">
        <f>'เลย '!AJ69</f>
        <v>763099.06</v>
      </c>
      <c r="M511" s="105">
        <f>'เลย '!AK69</f>
        <v>728578.34999999986</v>
      </c>
      <c r="N511" s="101"/>
      <c r="O511" s="101"/>
      <c r="P511" s="101"/>
      <c r="Q511" s="93">
        <f t="shared" si="17"/>
        <v>34520.710000000196</v>
      </c>
      <c r="R511" s="94">
        <f t="shared" si="18"/>
        <v>855.49221973094177</v>
      </c>
    </row>
    <row r="512" spans="1:18" s="112" customFormat="1" x14ac:dyDescent="0.55000000000000004">
      <c r="A512" s="106">
        <v>6</v>
      </c>
      <c r="B512" s="107" t="s">
        <v>58</v>
      </c>
      <c r="C512" s="107"/>
      <c r="D512" s="107"/>
      <c r="E512" s="107" t="s">
        <v>75</v>
      </c>
      <c r="F512" s="107"/>
      <c r="G512" s="107" t="s">
        <v>386</v>
      </c>
      <c r="H512" s="113">
        <f>SUM(H506:H511)</f>
        <v>7335</v>
      </c>
      <c r="I512" s="106"/>
      <c r="J512" s="109">
        <f>SUM(J506:J511)</f>
        <v>2598712.44</v>
      </c>
      <c r="K512" s="109">
        <f>SUM(K506:K511)</f>
        <v>2655665.0499999998</v>
      </c>
      <c r="L512" s="109">
        <f>SUM(L506:L511)</f>
        <v>5405272.5</v>
      </c>
      <c r="M512" s="109">
        <f>SUM(M506:M511)</f>
        <v>5039025.26</v>
      </c>
      <c r="N512" s="107">
        <v>5</v>
      </c>
      <c r="O512" s="107">
        <v>5</v>
      </c>
      <c r="P512" s="107">
        <f>N512-O512</f>
        <v>0</v>
      </c>
      <c r="Q512" s="110">
        <f t="shared" si="17"/>
        <v>366247.24000000022</v>
      </c>
      <c r="R512" s="111">
        <f>L512/H512</f>
        <v>736.91513292433535</v>
      </c>
    </row>
    <row r="513" spans="1:18" x14ac:dyDescent="0.55000000000000004">
      <c r="A513" s="100">
        <v>1</v>
      </c>
      <c r="B513" s="101" t="s">
        <v>58</v>
      </c>
      <c r="C513" s="101" t="s">
        <v>387</v>
      </c>
      <c r="D513" s="101" t="s">
        <v>107</v>
      </c>
      <c r="E513" s="101" t="s">
        <v>388</v>
      </c>
      <c r="F513" s="101" t="s">
        <v>208</v>
      </c>
      <c r="G513" s="101" t="s">
        <v>389</v>
      </c>
      <c r="H513" s="102"/>
      <c r="I513" s="100"/>
      <c r="J513" s="103"/>
      <c r="K513" s="104"/>
      <c r="L513" s="105"/>
      <c r="M513" s="105"/>
      <c r="N513" s="101"/>
      <c r="O513" s="101"/>
      <c r="P513" s="101"/>
    </row>
    <row r="514" spans="1:18" x14ac:dyDescent="0.55000000000000004">
      <c r="A514" s="100">
        <v>2</v>
      </c>
      <c r="B514" s="101" t="s">
        <v>58</v>
      </c>
      <c r="C514" s="101" t="s">
        <v>387</v>
      </c>
      <c r="D514" s="101" t="s">
        <v>107</v>
      </c>
      <c r="E514" s="101" t="s">
        <v>388</v>
      </c>
      <c r="F514" s="101" t="s">
        <v>178</v>
      </c>
      <c r="G514" s="101" t="s">
        <v>749</v>
      </c>
      <c r="H514" s="102">
        <v>2178</v>
      </c>
      <c r="I514" s="100">
        <v>2</v>
      </c>
      <c r="J514" s="103">
        <f>'เลย '!F70</f>
        <v>350049.54</v>
      </c>
      <c r="K514" s="104">
        <f>SUM('เลย '!AI70)</f>
        <v>305953.93</v>
      </c>
      <c r="L514" s="105">
        <f>'เลย '!AJ70</f>
        <v>1387000.3599999999</v>
      </c>
      <c r="M514" s="105">
        <f>'เลย '!AK70</f>
        <v>1277834.5599999998</v>
      </c>
      <c r="N514" s="101"/>
      <c r="O514" s="101"/>
      <c r="P514" s="101"/>
      <c r="Q514" s="93">
        <f t="shared" si="17"/>
        <v>109165.80000000005</v>
      </c>
      <c r="R514" s="94">
        <f t="shared" si="18"/>
        <v>636.82293847566564</v>
      </c>
    </row>
    <row r="515" spans="1:18" x14ac:dyDescent="0.55000000000000004">
      <c r="A515" s="100">
        <v>3</v>
      </c>
      <c r="B515" s="101" t="s">
        <v>58</v>
      </c>
      <c r="C515" s="101" t="s">
        <v>387</v>
      </c>
      <c r="D515" s="101" t="s">
        <v>107</v>
      </c>
      <c r="E515" s="101" t="s">
        <v>388</v>
      </c>
      <c r="F515" s="101" t="s">
        <v>178</v>
      </c>
      <c r="G515" s="101" t="s">
        <v>750</v>
      </c>
      <c r="H515" s="102">
        <v>3937</v>
      </c>
      <c r="I515" s="100">
        <v>3</v>
      </c>
      <c r="J515" s="103">
        <f>'เลย '!F71</f>
        <v>803515.78</v>
      </c>
      <c r="K515" s="104">
        <f>SUM('เลย '!AI71)</f>
        <v>726246.35</v>
      </c>
      <c r="L515" s="105">
        <f>'เลย '!AJ71</f>
        <v>2396472.88</v>
      </c>
      <c r="M515" s="105">
        <f>'เลย '!AK71</f>
        <v>2150064.37</v>
      </c>
      <c r="N515" s="101"/>
      <c r="O515" s="101"/>
      <c r="P515" s="101"/>
      <c r="Q515" s="93">
        <f t="shared" si="17"/>
        <v>246408.50999999978</v>
      </c>
      <c r="R515" s="94">
        <f t="shared" si="18"/>
        <v>608.70532893065786</v>
      </c>
    </row>
    <row r="516" spans="1:18" x14ac:dyDescent="0.55000000000000004">
      <c r="A516" s="100">
        <v>4</v>
      </c>
      <c r="B516" s="101" t="s">
        <v>58</v>
      </c>
      <c r="C516" s="101" t="s">
        <v>387</v>
      </c>
      <c r="D516" s="101" t="s">
        <v>107</v>
      </c>
      <c r="E516" s="101" t="s">
        <v>388</v>
      </c>
      <c r="F516" s="101" t="s">
        <v>178</v>
      </c>
      <c r="G516" s="101" t="s">
        <v>751</v>
      </c>
      <c r="H516" s="102">
        <v>1575</v>
      </c>
      <c r="I516" s="100">
        <v>2</v>
      </c>
      <c r="J516" s="103">
        <f>'เลย '!F72</f>
        <v>444912.63</v>
      </c>
      <c r="K516" s="104">
        <f>SUM('เลย '!AI72)</f>
        <v>421735</v>
      </c>
      <c r="L516" s="105">
        <f>'เลย '!AJ72</f>
        <v>870871.68</v>
      </c>
      <c r="M516" s="105">
        <f>'เลย '!AK72</f>
        <v>730969.34000000008</v>
      </c>
      <c r="N516" s="101"/>
      <c r="O516" s="101"/>
      <c r="P516" s="101"/>
      <c r="Q516" s="93">
        <f t="shared" si="17"/>
        <v>139902.33999999997</v>
      </c>
      <c r="R516" s="94">
        <f t="shared" si="18"/>
        <v>552.93439999999998</v>
      </c>
    </row>
    <row r="517" spans="1:18" x14ac:dyDescent="0.55000000000000004">
      <c r="A517" s="100">
        <v>5</v>
      </c>
      <c r="B517" s="101" t="s">
        <v>58</v>
      </c>
      <c r="C517" s="101" t="s">
        <v>387</v>
      </c>
      <c r="D517" s="101" t="s">
        <v>107</v>
      </c>
      <c r="E517" s="101" t="s">
        <v>388</v>
      </c>
      <c r="F517" s="101" t="s">
        <v>178</v>
      </c>
      <c r="G517" s="101" t="s">
        <v>752</v>
      </c>
      <c r="H517" s="102">
        <v>1425</v>
      </c>
      <c r="I517" s="100">
        <v>1</v>
      </c>
      <c r="J517" s="103">
        <f>'เลย '!F73</f>
        <v>356780.69</v>
      </c>
      <c r="K517" s="104">
        <f>SUM('เลย '!AI73)</f>
        <v>319109.94999999995</v>
      </c>
      <c r="L517" s="105">
        <f>'เลย '!AJ73</f>
        <v>1482703</v>
      </c>
      <c r="M517" s="105">
        <f>'เลย '!AK73</f>
        <v>1211484.57</v>
      </c>
      <c r="N517" s="101"/>
      <c r="O517" s="101"/>
      <c r="P517" s="101"/>
      <c r="Q517" s="93">
        <f t="shared" si="17"/>
        <v>271218.42999999993</v>
      </c>
      <c r="R517" s="94">
        <f t="shared" si="18"/>
        <v>1040.4933333333333</v>
      </c>
    </row>
    <row r="518" spans="1:18" x14ac:dyDescent="0.55000000000000004">
      <c r="A518" s="100">
        <v>6</v>
      </c>
      <c r="B518" s="101" t="s">
        <v>58</v>
      </c>
      <c r="C518" s="101" t="s">
        <v>387</v>
      </c>
      <c r="D518" s="101" t="s">
        <v>107</v>
      </c>
      <c r="E518" s="101" t="s">
        <v>388</v>
      </c>
      <c r="F518" s="101" t="s">
        <v>178</v>
      </c>
      <c r="G518" s="101" t="s">
        <v>753</v>
      </c>
      <c r="H518" s="102">
        <v>1893</v>
      </c>
      <c r="I518" s="100">
        <v>2</v>
      </c>
      <c r="J518" s="103">
        <f>'เลย '!F74</f>
        <v>574936.5</v>
      </c>
      <c r="K518" s="104">
        <f>SUM('เลย '!AI74)</f>
        <v>525961.68999999994</v>
      </c>
      <c r="L518" s="105">
        <f>'เลย '!AJ74</f>
        <v>1550948.1099999999</v>
      </c>
      <c r="M518" s="105">
        <f>'เลย '!AK74</f>
        <v>1187507.48</v>
      </c>
      <c r="N518" s="101"/>
      <c r="O518" s="101"/>
      <c r="P518" s="101"/>
      <c r="Q518" s="93">
        <f t="shared" si="17"/>
        <v>363440.62999999989</v>
      </c>
      <c r="R518" s="94">
        <f t="shared" si="18"/>
        <v>819.30697834125715</v>
      </c>
    </row>
    <row r="519" spans="1:18" x14ac:dyDescent="0.55000000000000004">
      <c r="A519" s="100">
        <v>7</v>
      </c>
      <c r="B519" s="101" t="s">
        <v>58</v>
      </c>
      <c r="C519" s="101" t="s">
        <v>387</v>
      </c>
      <c r="D519" s="101" t="s">
        <v>107</v>
      </c>
      <c r="E519" s="101" t="s">
        <v>388</v>
      </c>
      <c r="F519" s="101" t="s">
        <v>178</v>
      </c>
      <c r="G519" s="101" t="s">
        <v>754</v>
      </c>
      <c r="H519" s="102">
        <v>2527</v>
      </c>
      <c r="I519" s="100">
        <v>2</v>
      </c>
      <c r="J519" s="103">
        <f>'เลย '!F75</f>
        <v>1108590.31</v>
      </c>
      <c r="K519" s="104">
        <f>SUM('เลย '!AI75)</f>
        <v>1032924.75</v>
      </c>
      <c r="L519" s="105">
        <f>'เลย '!AJ75</f>
        <v>2157840.65</v>
      </c>
      <c r="M519" s="105">
        <f>'เลย '!AK75</f>
        <v>1610338.01</v>
      </c>
      <c r="N519" s="101"/>
      <c r="O519" s="101"/>
      <c r="P519" s="101"/>
      <c r="Q519" s="93">
        <f t="shared" ref="Q519:Q582" si="19">L519-M519</f>
        <v>547502.6399999999</v>
      </c>
      <c r="R519" s="94">
        <f t="shared" ref="R519:R581" si="20">L519/H519</f>
        <v>853.91398891966753</v>
      </c>
    </row>
    <row r="520" spans="1:18" s="112" customFormat="1" x14ac:dyDescent="0.55000000000000004">
      <c r="A520" s="106">
        <v>7</v>
      </c>
      <c r="B520" s="107" t="s">
        <v>58</v>
      </c>
      <c r="C520" s="107"/>
      <c r="D520" s="107"/>
      <c r="E520" s="107" t="s">
        <v>75</v>
      </c>
      <c r="F520" s="107"/>
      <c r="G520" s="107" t="s">
        <v>390</v>
      </c>
      <c r="H520" s="113">
        <f>SUM(H513:H519)</f>
        <v>13535</v>
      </c>
      <c r="I520" s="106"/>
      <c r="J520" s="109">
        <f>SUM(J513:J519)</f>
        <v>3638785.45</v>
      </c>
      <c r="K520" s="109">
        <f>SUM(K513:K519)</f>
        <v>3331931.67</v>
      </c>
      <c r="L520" s="109">
        <f>SUM(L513:L519)</f>
        <v>9845836.6799999997</v>
      </c>
      <c r="M520" s="109">
        <f>SUM(M513:M519)</f>
        <v>8168198.3300000001</v>
      </c>
      <c r="N520" s="107">
        <v>6</v>
      </c>
      <c r="O520" s="107">
        <v>6</v>
      </c>
      <c r="P520" s="107">
        <f>N520-O520</f>
        <v>0</v>
      </c>
      <c r="Q520" s="110">
        <f t="shared" si="19"/>
        <v>1677638.3499999996</v>
      </c>
      <c r="R520" s="111">
        <f>L520/H520</f>
        <v>727.43529220539335</v>
      </c>
    </row>
    <row r="521" spans="1:18" x14ac:dyDescent="0.55000000000000004">
      <c r="A521" s="100">
        <v>1</v>
      </c>
      <c r="B521" s="101" t="s">
        <v>58</v>
      </c>
      <c r="C521" s="101" t="s">
        <v>391</v>
      </c>
      <c r="D521" s="101" t="s">
        <v>114</v>
      </c>
      <c r="E521" s="101" t="s">
        <v>392</v>
      </c>
      <c r="F521" s="101" t="s">
        <v>208</v>
      </c>
      <c r="G521" s="101" t="s">
        <v>393</v>
      </c>
      <c r="H521" s="102"/>
      <c r="I521" s="100"/>
      <c r="J521" s="103"/>
      <c r="K521" s="104"/>
      <c r="L521" s="105"/>
      <c r="M521" s="105"/>
      <c r="N521" s="101"/>
      <c r="O521" s="101"/>
      <c r="P521" s="101"/>
    </row>
    <row r="522" spans="1:18" x14ac:dyDescent="0.55000000000000004">
      <c r="A522" s="100">
        <v>2</v>
      </c>
      <c r="B522" s="101" t="s">
        <v>58</v>
      </c>
      <c r="C522" s="101" t="s">
        <v>391</v>
      </c>
      <c r="D522" s="101" t="s">
        <v>114</v>
      </c>
      <c r="E522" s="101" t="s">
        <v>392</v>
      </c>
      <c r="F522" s="101" t="s">
        <v>178</v>
      </c>
      <c r="G522" s="101" t="s">
        <v>755</v>
      </c>
      <c r="H522" s="102">
        <v>1798</v>
      </c>
      <c r="I522" s="100">
        <v>2</v>
      </c>
      <c r="J522" s="103">
        <f>'เลย '!F76</f>
        <v>417486.44</v>
      </c>
      <c r="K522" s="104">
        <f>SUM('เลย '!AI76)</f>
        <v>374620.55</v>
      </c>
      <c r="L522" s="105">
        <f>'เลย '!AJ76</f>
        <v>816635.83</v>
      </c>
      <c r="M522" s="105">
        <f>'เลย '!AK76</f>
        <v>603437.56999999995</v>
      </c>
      <c r="N522" s="101"/>
      <c r="O522" s="101"/>
      <c r="P522" s="101"/>
      <c r="Q522" s="93">
        <f t="shared" si="19"/>
        <v>213198.26</v>
      </c>
      <c r="R522" s="94">
        <f t="shared" si="20"/>
        <v>454.19122914349276</v>
      </c>
    </row>
    <row r="523" spans="1:18" x14ac:dyDescent="0.55000000000000004">
      <c r="A523" s="100">
        <v>3</v>
      </c>
      <c r="B523" s="101" t="s">
        <v>58</v>
      </c>
      <c r="C523" s="101" t="s">
        <v>391</v>
      </c>
      <c r="D523" s="101" t="s">
        <v>114</v>
      </c>
      <c r="E523" s="101" t="s">
        <v>392</v>
      </c>
      <c r="F523" s="101" t="s">
        <v>178</v>
      </c>
      <c r="G523" s="101" t="s">
        <v>756</v>
      </c>
      <c r="H523" s="102">
        <v>2341</v>
      </c>
      <c r="I523" s="100">
        <v>2</v>
      </c>
      <c r="J523" s="103">
        <f>'เลย '!F77</f>
        <v>581300.03</v>
      </c>
      <c r="K523" s="104">
        <f>SUM('เลย '!AI77)</f>
        <v>476802.48</v>
      </c>
      <c r="L523" s="105">
        <f>'เลย '!AJ77</f>
        <v>1259695.3</v>
      </c>
      <c r="M523" s="105">
        <f>'เลย '!AK77</f>
        <v>345147.99000000005</v>
      </c>
      <c r="N523" s="101"/>
      <c r="O523" s="101"/>
      <c r="P523" s="101"/>
      <c r="Q523" s="93">
        <f t="shared" si="19"/>
        <v>914547.31</v>
      </c>
      <c r="R523" s="94">
        <f t="shared" si="20"/>
        <v>538.10136693720631</v>
      </c>
    </row>
    <row r="524" spans="1:18" x14ac:dyDescent="0.55000000000000004">
      <c r="A524" s="100">
        <v>4</v>
      </c>
      <c r="B524" s="101" t="s">
        <v>58</v>
      </c>
      <c r="C524" s="101" t="s">
        <v>391</v>
      </c>
      <c r="D524" s="101" t="s">
        <v>114</v>
      </c>
      <c r="E524" s="101" t="s">
        <v>392</v>
      </c>
      <c r="F524" s="101" t="s">
        <v>178</v>
      </c>
      <c r="G524" s="101" t="s">
        <v>757</v>
      </c>
      <c r="H524" s="102">
        <v>2890</v>
      </c>
      <c r="I524" s="100">
        <v>2</v>
      </c>
      <c r="J524" s="103">
        <f>'เลย '!F78</f>
        <v>552471.5</v>
      </c>
      <c r="K524" s="104">
        <f>SUM('เลย '!AI78)</f>
        <v>294757.24000000005</v>
      </c>
      <c r="L524" s="105">
        <f>'เลย '!AJ78</f>
        <v>1034533.12</v>
      </c>
      <c r="M524" s="105">
        <f>'เลย '!AK78</f>
        <v>805664.39999999991</v>
      </c>
      <c r="N524" s="101"/>
      <c r="O524" s="101"/>
      <c r="P524" s="101"/>
      <c r="Q524" s="93">
        <f t="shared" si="19"/>
        <v>228868.72000000009</v>
      </c>
      <c r="R524" s="94">
        <f t="shared" si="20"/>
        <v>357.96993771626296</v>
      </c>
    </row>
    <row r="525" spans="1:18" x14ac:dyDescent="0.55000000000000004">
      <c r="A525" s="100">
        <v>5</v>
      </c>
      <c r="B525" s="101" t="s">
        <v>58</v>
      </c>
      <c r="C525" s="101" t="s">
        <v>391</v>
      </c>
      <c r="D525" s="101" t="s">
        <v>114</v>
      </c>
      <c r="E525" s="101" t="s">
        <v>392</v>
      </c>
      <c r="F525" s="101" t="s">
        <v>178</v>
      </c>
      <c r="G525" s="101" t="s">
        <v>758</v>
      </c>
      <c r="H525" s="102">
        <v>2426</v>
      </c>
      <c r="I525" s="100">
        <v>2</v>
      </c>
      <c r="J525" s="103">
        <f>'เลย '!F79</f>
        <v>786028.46</v>
      </c>
      <c r="K525" s="104">
        <f>SUM('เลย '!AI79)</f>
        <v>753619.15</v>
      </c>
      <c r="L525" s="105">
        <f>'เลย '!AJ79</f>
        <v>1137545.8999999999</v>
      </c>
      <c r="M525" s="105">
        <f>'เลย '!AK79</f>
        <v>953863.78</v>
      </c>
      <c r="N525" s="101"/>
      <c r="O525" s="101"/>
      <c r="P525" s="101"/>
      <c r="Q525" s="93">
        <f t="shared" si="19"/>
        <v>183682.11999999988</v>
      </c>
      <c r="R525" s="94">
        <f t="shared" si="20"/>
        <v>468.89773289365206</v>
      </c>
    </row>
    <row r="526" spans="1:18" x14ac:dyDescent="0.55000000000000004">
      <c r="A526" s="100">
        <v>6</v>
      </c>
      <c r="B526" s="101" t="s">
        <v>58</v>
      </c>
      <c r="C526" s="101" t="s">
        <v>391</v>
      </c>
      <c r="D526" s="101" t="s">
        <v>114</v>
      </c>
      <c r="E526" s="101" t="s">
        <v>392</v>
      </c>
      <c r="F526" s="101" t="s">
        <v>178</v>
      </c>
      <c r="G526" s="101" t="s">
        <v>759</v>
      </c>
      <c r="H526" s="102">
        <v>4213</v>
      </c>
      <c r="I526" s="100">
        <v>3</v>
      </c>
      <c r="J526" s="103">
        <f>'เลย '!F80</f>
        <v>898610.27</v>
      </c>
      <c r="K526" s="104">
        <f>SUM('เลย '!AI80)</f>
        <v>906628.27</v>
      </c>
      <c r="L526" s="105">
        <f>'เลย '!AJ80</f>
        <v>614653.24</v>
      </c>
      <c r="M526" s="105">
        <f>'เลย '!AK80</f>
        <v>488545.9</v>
      </c>
      <c r="N526" s="101"/>
      <c r="O526" s="101"/>
      <c r="P526" s="101"/>
      <c r="Q526" s="93">
        <f t="shared" si="19"/>
        <v>126107.33999999997</v>
      </c>
      <c r="R526" s="94">
        <f t="shared" si="20"/>
        <v>145.89443152148112</v>
      </c>
    </row>
    <row r="527" spans="1:18" x14ac:dyDescent="0.55000000000000004">
      <c r="A527" s="100">
        <v>7</v>
      </c>
      <c r="B527" s="101" t="s">
        <v>58</v>
      </c>
      <c r="C527" s="101" t="s">
        <v>391</v>
      </c>
      <c r="D527" s="101" t="s">
        <v>114</v>
      </c>
      <c r="E527" s="101" t="s">
        <v>392</v>
      </c>
      <c r="F527" s="101" t="s">
        <v>178</v>
      </c>
      <c r="G527" s="101" t="s">
        <v>760</v>
      </c>
      <c r="H527" s="102">
        <v>2664</v>
      </c>
      <c r="I527" s="100">
        <v>2</v>
      </c>
      <c r="J527" s="103">
        <f>'เลย '!F81</f>
        <v>690527.38</v>
      </c>
      <c r="K527" s="104">
        <f>SUM('เลย '!AI81)</f>
        <v>694867.92</v>
      </c>
      <c r="L527" s="105">
        <f>'เลย '!AJ81</f>
        <v>1153972.21</v>
      </c>
      <c r="M527" s="105">
        <f>'เลย '!AK81</f>
        <v>1022311.56</v>
      </c>
      <c r="N527" s="101"/>
      <c r="O527" s="101"/>
      <c r="P527" s="101"/>
      <c r="Q527" s="93">
        <f t="shared" si="19"/>
        <v>131660.64999999991</v>
      </c>
      <c r="R527" s="94">
        <f t="shared" si="20"/>
        <v>433.17275150150147</v>
      </c>
    </row>
    <row r="528" spans="1:18" x14ac:dyDescent="0.55000000000000004">
      <c r="A528" s="100">
        <v>8</v>
      </c>
      <c r="B528" s="101" t="s">
        <v>58</v>
      </c>
      <c r="C528" s="101" t="s">
        <v>391</v>
      </c>
      <c r="D528" s="101" t="s">
        <v>114</v>
      </c>
      <c r="E528" s="101" t="s">
        <v>392</v>
      </c>
      <c r="F528" s="101" t="s">
        <v>178</v>
      </c>
      <c r="G528" s="101" t="s">
        <v>761</v>
      </c>
      <c r="H528" s="102">
        <v>642</v>
      </c>
      <c r="I528" s="100">
        <v>1</v>
      </c>
      <c r="J528" s="103">
        <f>'เลย '!F82</f>
        <v>166066.26</v>
      </c>
      <c r="K528" s="104">
        <f>SUM('เลย '!AI82)</f>
        <v>148423.93</v>
      </c>
      <c r="L528" s="105">
        <f>'เลย '!AJ82</f>
        <v>655115.38</v>
      </c>
      <c r="M528" s="105">
        <f>'เลย '!AK82</f>
        <v>580650.50000000012</v>
      </c>
      <c r="N528" s="101"/>
      <c r="O528" s="101"/>
      <c r="P528" s="101"/>
      <c r="Q528" s="93">
        <f t="shared" si="19"/>
        <v>74464.879999999888</v>
      </c>
      <c r="R528" s="94">
        <f t="shared" si="20"/>
        <v>1020.4289408099688</v>
      </c>
    </row>
    <row r="529" spans="1:18" x14ac:dyDescent="0.55000000000000004">
      <c r="A529" s="100">
        <v>9</v>
      </c>
      <c r="B529" s="101" t="s">
        <v>58</v>
      </c>
      <c r="C529" s="101" t="s">
        <v>391</v>
      </c>
      <c r="D529" s="101" t="s">
        <v>114</v>
      </c>
      <c r="E529" s="101" t="s">
        <v>392</v>
      </c>
      <c r="F529" s="101" t="s">
        <v>178</v>
      </c>
      <c r="G529" s="101" t="s">
        <v>762</v>
      </c>
      <c r="H529" s="102">
        <v>701</v>
      </c>
      <c r="I529" s="100">
        <v>1</v>
      </c>
      <c r="J529" s="103">
        <f>'เลย '!F83</f>
        <v>582863.23</v>
      </c>
      <c r="K529" s="104">
        <f>SUM('เลย '!AI83)</f>
        <v>527094.25</v>
      </c>
      <c r="L529" s="105">
        <f>'เลย '!AJ83</f>
        <v>380956.91000000003</v>
      </c>
      <c r="M529" s="105">
        <f>'เลย '!AK83</f>
        <v>267012.51</v>
      </c>
      <c r="N529" s="101"/>
      <c r="O529" s="101"/>
      <c r="P529" s="101"/>
      <c r="Q529" s="93">
        <f t="shared" si="19"/>
        <v>113944.40000000002</v>
      </c>
      <c r="R529" s="94">
        <f t="shared" si="20"/>
        <v>543.44780313837384</v>
      </c>
    </row>
    <row r="530" spans="1:18" x14ac:dyDescent="0.55000000000000004">
      <c r="A530" s="100">
        <v>10</v>
      </c>
      <c r="B530" s="101" t="s">
        <v>58</v>
      </c>
      <c r="C530" s="101" t="s">
        <v>391</v>
      </c>
      <c r="D530" s="101" t="s">
        <v>114</v>
      </c>
      <c r="E530" s="101" t="s">
        <v>392</v>
      </c>
      <c r="F530" s="101" t="s">
        <v>178</v>
      </c>
      <c r="G530" s="101" t="s">
        <v>763</v>
      </c>
      <c r="H530" s="102">
        <v>803</v>
      </c>
      <c r="I530" s="100">
        <v>1</v>
      </c>
      <c r="J530" s="103">
        <f>'เลย '!F84</f>
        <v>467544.45</v>
      </c>
      <c r="K530" s="104">
        <f>SUM('เลย '!AI84)</f>
        <v>378187.28</v>
      </c>
      <c r="L530" s="105">
        <f>'เลย '!AJ84</f>
        <v>745154.84</v>
      </c>
      <c r="M530" s="105">
        <f>'เลย '!AK84</f>
        <v>736832.96</v>
      </c>
      <c r="N530" s="101"/>
      <c r="O530" s="101"/>
      <c r="P530" s="101"/>
      <c r="Q530" s="93">
        <f t="shared" si="19"/>
        <v>8321.8800000000047</v>
      </c>
      <c r="R530" s="94">
        <f t="shared" si="20"/>
        <v>927.96368617683686</v>
      </c>
    </row>
    <row r="531" spans="1:18" s="112" customFormat="1" x14ac:dyDescent="0.55000000000000004">
      <c r="A531" s="106">
        <v>8</v>
      </c>
      <c r="B531" s="107" t="s">
        <v>58</v>
      </c>
      <c r="C531" s="107"/>
      <c r="D531" s="107"/>
      <c r="E531" s="107" t="s">
        <v>75</v>
      </c>
      <c r="F531" s="107"/>
      <c r="G531" s="107" t="s">
        <v>394</v>
      </c>
      <c r="H531" s="113">
        <f>SUM(H522:H530)</f>
        <v>18478</v>
      </c>
      <c r="I531" s="106"/>
      <c r="J531" s="109">
        <f>SUM(J521:J530)</f>
        <v>5142898.0200000005</v>
      </c>
      <c r="K531" s="109">
        <f>SUM(K521:K530)</f>
        <v>4555001.07</v>
      </c>
      <c r="L531" s="109">
        <f>SUM(L521:L530)</f>
        <v>7798262.7300000004</v>
      </c>
      <c r="M531" s="109">
        <f>SUM(M521:M530)</f>
        <v>5803467.1699999999</v>
      </c>
      <c r="N531" s="107">
        <v>9</v>
      </c>
      <c r="O531" s="107">
        <v>9</v>
      </c>
      <c r="P531" s="107">
        <f>N531-O531</f>
        <v>0</v>
      </c>
      <c r="Q531" s="110">
        <f t="shared" si="19"/>
        <v>1994795.5600000005</v>
      </c>
      <c r="R531" s="111">
        <f>L531/H531</f>
        <v>422.02958815889167</v>
      </c>
    </row>
    <row r="532" spans="1:18" x14ac:dyDescent="0.55000000000000004">
      <c r="A532" s="100">
        <v>1</v>
      </c>
      <c r="B532" s="101" t="s">
        <v>58</v>
      </c>
      <c r="C532" s="101" t="s">
        <v>395</v>
      </c>
      <c r="D532" s="101" t="s">
        <v>121</v>
      </c>
      <c r="E532" s="101" t="s">
        <v>396</v>
      </c>
      <c r="F532" s="101" t="s">
        <v>208</v>
      </c>
      <c r="G532" s="101" t="s">
        <v>397</v>
      </c>
      <c r="H532" s="102"/>
      <c r="I532" s="100"/>
      <c r="J532" s="103"/>
      <c r="K532" s="104"/>
      <c r="L532" s="105"/>
      <c r="M532" s="105"/>
      <c r="N532" s="101"/>
      <c r="O532" s="101"/>
      <c r="P532" s="101"/>
    </row>
    <row r="533" spans="1:18" x14ac:dyDescent="0.55000000000000004">
      <c r="A533" s="100">
        <v>2</v>
      </c>
      <c r="B533" s="101" t="s">
        <v>58</v>
      </c>
      <c r="C533" s="101" t="s">
        <v>395</v>
      </c>
      <c r="D533" s="101" t="s">
        <v>121</v>
      </c>
      <c r="E533" s="101" t="s">
        <v>396</v>
      </c>
      <c r="F533" s="101" t="s">
        <v>178</v>
      </c>
      <c r="G533" s="101" t="s">
        <v>764</v>
      </c>
      <c r="H533" s="102">
        <v>3708</v>
      </c>
      <c r="I533" s="100">
        <v>3</v>
      </c>
      <c r="J533" s="103">
        <f>'เลย '!F85</f>
        <v>505504</v>
      </c>
      <c r="K533" s="104">
        <f>SUM('เลย '!AI85)</f>
        <v>548633.61</v>
      </c>
      <c r="L533" s="105">
        <f>'เลย '!AJ85</f>
        <v>1322991.6200000001</v>
      </c>
      <c r="M533" s="105">
        <f>'เลย '!AK85</f>
        <v>1268068.97</v>
      </c>
      <c r="N533" s="101"/>
      <c r="O533" s="101"/>
      <c r="P533" s="101"/>
      <c r="Q533" s="93">
        <f t="shared" si="19"/>
        <v>54922.65000000014</v>
      </c>
      <c r="R533" s="94">
        <f t="shared" si="20"/>
        <v>356.79385652642935</v>
      </c>
    </row>
    <row r="534" spans="1:18" x14ac:dyDescent="0.55000000000000004">
      <c r="A534" s="100">
        <v>3</v>
      </c>
      <c r="B534" s="101" t="s">
        <v>58</v>
      </c>
      <c r="C534" s="101" t="s">
        <v>395</v>
      </c>
      <c r="D534" s="101" t="s">
        <v>121</v>
      </c>
      <c r="E534" s="101" t="s">
        <v>396</v>
      </c>
      <c r="F534" s="101" t="s">
        <v>178</v>
      </c>
      <c r="G534" s="101" t="s">
        <v>765</v>
      </c>
      <c r="H534" s="102">
        <v>7673</v>
      </c>
      <c r="I534" s="100">
        <v>5</v>
      </c>
      <c r="J534" s="103">
        <f>'เลย '!F86</f>
        <v>1105682.1499999999</v>
      </c>
      <c r="K534" s="104">
        <f>SUM('เลย '!AI86)</f>
        <v>1304526.3699999999</v>
      </c>
      <c r="L534" s="105">
        <f>'เลย '!AJ86</f>
        <v>1247144.18</v>
      </c>
      <c r="M534" s="105">
        <f>'เลย '!AK86</f>
        <v>1390790.84</v>
      </c>
      <c r="N534" s="101"/>
      <c r="O534" s="101"/>
      <c r="P534" s="101"/>
      <c r="Q534" s="93">
        <f t="shared" si="19"/>
        <v>-143646.66000000015</v>
      </c>
      <c r="R534" s="94">
        <f t="shared" si="20"/>
        <v>162.5367105434641</v>
      </c>
    </row>
    <row r="535" spans="1:18" x14ac:dyDescent="0.55000000000000004">
      <c r="A535" s="100">
        <v>4</v>
      </c>
      <c r="B535" s="101" t="s">
        <v>58</v>
      </c>
      <c r="C535" s="101" t="s">
        <v>395</v>
      </c>
      <c r="D535" s="101" t="s">
        <v>121</v>
      </c>
      <c r="E535" s="101" t="s">
        <v>396</v>
      </c>
      <c r="F535" s="101" t="s">
        <v>178</v>
      </c>
      <c r="G535" s="101" t="s">
        <v>766</v>
      </c>
      <c r="H535" s="102">
        <v>6916</v>
      </c>
      <c r="I535" s="100">
        <v>5</v>
      </c>
      <c r="J535" s="103">
        <f>'เลย '!F87</f>
        <v>1430141.43</v>
      </c>
      <c r="K535" s="104">
        <f>SUM('เลย '!AI87)</f>
        <v>1547397.9</v>
      </c>
      <c r="L535" s="105">
        <f>'เลย '!AJ87</f>
        <v>2128260.16</v>
      </c>
      <c r="M535" s="105">
        <f>'เลย '!AK87</f>
        <v>2116514.2800000003</v>
      </c>
      <c r="N535" s="101"/>
      <c r="O535" s="101"/>
      <c r="P535" s="101"/>
      <c r="Q535" s="93">
        <f t="shared" si="19"/>
        <v>11745.879999999888</v>
      </c>
      <c r="R535" s="94">
        <f t="shared" si="20"/>
        <v>307.72992481203011</v>
      </c>
    </row>
    <row r="536" spans="1:18" x14ac:dyDescent="0.55000000000000004">
      <c r="A536" s="100">
        <v>5</v>
      </c>
      <c r="B536" s="101" t="s">
        <v>58</v>
      </c>
      <c r="C536" s="101" t="s">
        <v>395</v>
      </c>
      <c r="D536" s="101" t="s">
        <v>121</v>
      </c>
      <c r="E536" s="101" t="s">
        <v>396</v>
      </c>
      <c r="F536" s="101" t="s">
        <v>178</v>
      </c>
      <c r="G536" s="101" t="s">
        <v>767</v>
      </c>
      <c r="H536" s="102">
        <v>4950</v>
      </c>
      <c r="I536" s="100">
        <v>4</v>
      </c>
      <c r="J536" s="103">
        <f>'เลย '!F88</f>
        <v>791779.86</v>
      </c>
      <c r="K536" s="104">
        <f>SUM('เลย '!AI88)</f>
        <v>605400.51</v>
      </c>
      <c r="L536" s="105">
        <f>'เลย '!AJ88</f>
        <v>1501308.37</v>
      </c>
      <c r="M536" s="105">
        <f>'เลย '!AK88</f>
        <v>1423158.4</v>
      </c>
      <c r="N536" s="101"/>
      <c r="O536" s="101"/>
      <c r="P536" s="101"/>
      <c r="Q536" s="93">
        <f t="shared" si="19"/>
        <v>78149.970000000205</v>
      </c>
      <c r="R536" s="94">
        <f t="shared" si="20"/>
        <v>303.29462020202021</v>
      </c>
    </row>
    <row r="537" spans="1:18" x14ac:dyDescent="0.55000000000000004">
      <c r="A537" s="100">
        <v>6</v>
      </c>
      <c r="B537" s="101" t="s">
        <v>58</v>
      </c>
      <c r="C537" s="101" t="s">
        <v>395</v>
      </c>
      <c r="D537" s="101" t="s">
        <v>121</v>
      </c>
      <c r="E537" s="101" t="s">
        <v>396</v>
      </c>
      <c r="F537" s="101" t="s">
        <v>178</v>
      </c>
      <c r="G537" s="101" t="s">
        <v>768</v>
      </c>
      <c r="H537" s="102">
        <v>3876</v>
      </c>
      <c r="I537" s="100">
        <v>3</v>
      </c>
      <c r="J537" s="103">
        <f>'เลย '!F89</f>
        <v>487904.17</v>
      </c>
      <c r="K537" s="104">
        <f>SUM('เลย '!AI89)</f>
        <v>760374.71</v>
      </c>
      <c r="L537" s="105">
        <f>'เลย '!AJ89</f>
        <v>887117.35000000009</v>
      </c>
      <c r="M537" s="105">
        <f>'เลย '!AK89</f>
        <v>1084211.9000000001</v>
      </c>
      <c r="N537" s="101"/>
      <c r="O537" s="101"/>
      <c r="P537" s="101"/>
      <c r="Q537" s="93">
        <f t="shared" si="19"/>
        <v>-197094.55000000005</v>
      </c>
      <c r="R537" s="94">
        <f t="shared" si="20"/>
        <v>228.87444530443759</v>
      </c>
    </row>
    <row r="538" spans="1:18" x14ac:dyDescent="0.55000000000000004">
      <c r="A538" s="100">
        <v>7</v>
      </c>
      <c r="B538" s="101" t="s">
        <v>58</v>
      </c>
      <c r="C538" s="101" t="s">
        <v>395</v>
      </c>
      <c r="D538" s="101" t="s">
        <v>121</v>
      </c>
      <c r="E538" s="101" t="s">
        <v>396</v>
      </c>
      <c r="F538" s="101" t="s">
        <v>178</v>
      </c>
      <c r="G538" s="101" t="s">
        <v>769</v>
      </c>
      <c r="H538" s="102">
        <v>1854</v>
      </c>
      <c r="I538" s="100">
        <v>2</v>
      </c>
      <c r="J538" s="103">
        <f>'เลย '!F90</f>
        <v>324060.21999999997</v>
      </c>
      <c r="K538" s="104">
        <f>SUM('เลย '!AI90)</f>
        <v>75091.479999999981</v>
      </c>
      <c r="L538" s="105">
        <f>'เลย '!AJ90</f>
        <v>573970.63</v>
      </c>
      <c r="M538" s="105">
        <f>'เลย '!AK90</f>
        <v>660353.30000000005</v>
      </c>
      <c r="N538" s="101"/>
      <c r="O538" s="101"/>
      <c r="P538" s="101"/>
      <c r="Q538" s="93">
        <f t="shared" si="19"/>
        <v>-86382.670000000042</v>
      </c>
      <c r="R538" s="94">
        <f t="shared" si="20"/>
        <v>309.58502157497304</v>
      </c>
    </row>
    <row r="539" spans="1:18" x14ac:dyDescent="0.55000000000000004">
      <c r="A539" s="100">
        <v>8</v>
      </c>
      <c r="B539" s="101" t="s">
        <v>58</v>
      </c>
      <c r="C539" s="101" t="s">
        <v>395</v>
      </c>
      <c r="D539" s="101" t="s">
        <v>121</v>
      </c>
      <c r="E539" s="101" t="s">
        <v>396</v>
      </c>
      <c r="F539" s="101" t="s">
        <v>178</v>
      </c>
      <c r="G539" s="101" t="s">
        <v>770</v>
      </c>
      <c r="H539" s="102">
        <v>6037</v>
      </c>
      <c r="I539" s="100">
        <v>5</v>
      </c>
      <c r="J539" s="103">
        <f>'เลย '!F91</f>
        <v>270205</v>
      </c>
      <c r="K539" s="104">
        <f>SUM('เลย '!AI91)</f>
        <v>509200.37</v>
      </c>
      <c r="L539" s="105">
        <f>'เลย '!AJ91</f>
        <v>1922090</v>
      </c>
      <c r="M539" s="105">
        <f>'เลย '!AK91</f>
        <v>1850680.3</v>
      </c>
      <c r="N539" s="101"/>
      <c r="O539" s="101"/>
      <c r="P539" s="101"/>
      <c r="Q539" s="93">
        <f t="shared" si="19"/>
        <v>71409.699999999953</v>
      </c>
      <c r="R539" s="94">
        <f t="shared" si="20"/>
        <v>318.38495941692895</v>
      </c>
    </row>
    <row r="540" spans="1:18" x14ac:dyDescent="0.55000000000000004">
      <c r="A540" s="100">
        <v>9</v>
      </c>
      <c r="B540" s="101" t="s">
        <v>58</v>
      </c>
      <c r="C540" s="101" t="s">
        <v>395</v>
      </c>
      <c r="D540" s="101" t="s">
        <v>121</v>
      </c>
      <c r="E540" s="101" t="s">
        <v>396</v>
      </c>
      <c r="F540" s="101" t="s">
        <v>178</v>
      </c>
      <c r="G540" s="101" t="s">
        <v>771</v>
      </c>
      <c r="H540" s="102">
        <v>1678</v>
      </c>
      <c r="I540" s="100">
        <v>2</v>
      </c>
      <c r="J540" s="103">
        <f>'เลย '!F92</f>
        <v>228762.21</v>
      </c>
      <c r="K540" s="104">
        <f>SUM('เลย '!AI92)</f>
        <v>48749.549999999959</v>
      </c>
      <c r="L540" s="105">
        <f>'เลย '!AJ92</f>
        <v>1633350.17</v>
      </c>
      <c r="M540" s="105">
        <f>'เลย '!AK92</f>
        <v>1568652.5799999998</v>
      </c>
      <c r="N540" s="101"/>
      <c r="O540" s="101"/>
      <c r="P540" s="101"/>
      <c r="Q540" s="93">
        <f t="shared" si="19"/>
        <v>64697.590000000084</v>
      </c>
      <c r="R540" s="94">
        <f t="shared" si="20"/>
        <v>973.39104290822399</v>
      </c>
    </row>
    <row r="541" spans="1:18" x14ac:dyDescent="0.55000000000000004">
      <c r="A541" s="100">
        <v>10</v>
      </c>
      <c r="B541" s="101" t="s">
        <v>58</v>
      </c>
      <c r="C541" s="101" t="s">
        <v>395</v>
      </c>
      <c r="D541" s="101" t="s">
        <v>121</v>
      </c>
      <c r="E541" s="101" t="s">
        <v>396</v>
      </c>
      <c r="F541" s="101" t="s">
        <v>178</v>
      </c>
      <c r="G541" s="101" t="s">
        <v>772</v>
      </c>
      <c r="H541" s="102">
        <v>3501</v>
      </c>
      <c r="I541" s="100">
        <v>3</v>
      </c>
      <c r="J541" s="103">
        <f>'เลย '!F93</f>
        <v>450792.5</v>
      </c>
      <c r="K541" s="104">
        <f>SUM('เลย '!AI93)</f>
        <v>258208.15</v>
      </c>
      <c r="L541" s="105">
        <f>'เลย '!AJ93</f>
        <v>366603.07</v>
      </c>
      <c r="M541" s="105">
        <f>'เลย '!AK93</f>
        <v>684817.58</v>
      </c>
      <c r="N541" s="101"/>
      <c r="O541" s="101"/>
      <c r="P541" s="101"/>
      <c r="Q541" s="93">
        <f t="shared" si="19"/>
        <v>-318214.50999999995</v>
      </c>
      <c r="R541" s="94">
        <f t="shared" si="20"/>
        <v>104.71381605255641</v>
      </c>
    </row>
    <row r="542" spans="1:18" x14ac:dyDescent="0.55000000000000004">
      <c r="A542" s="100">
        <v>11</v>
      </c>
      <c r="B542" s="101" t="s">
        <v>58</v>
      </c>
      <c r="C542" s="101" t="s">
        <v>395</v>
      </c>
      <c r="D542" s="101" t="s">
        <v>121</v>
      </c>
      <c r="E542" s="101" t="s">
        <v>396</v>
      </c>
      <c r="F542" s="101" t="s">
        <v>178</v>
      </c>
      <c r="G542" s="101" t="s">
        <v>773</v>
      </c>
      <c r="H542" s="102">
        <v>3131</v>
      </c>
      <c r="I542" s="100">
        <v>3</v>
      </c>
      <c r="J542" s="103">
        <f>'เลย '!F94</f>
        <v>268977.78000000003</v>
      </c>
      <c r="K542" s="104">
        <f>SUM('เลย '!AI94)</f>
        <v>228195.35000000003</v>
      </c>
      <c r="L542" s="105">
        <f>'เลย '!AJ94</f>
        <v>1148399.6299999999</v>
      </c>
      <c r="M542" s="105">
        <f>'เลย '!AK94</f>
        <v>1412405.85</v>
      </c>
      <c r="N542" s="101"/>
      <c r="O542" s="101"/>
      <c r="P542" s="101"/>
      <c r="Q542" s="93">
        <f t="shared" si="19"/>
        <v>-264006.2200000002</v>
      </c>
      <c r="R542" s="94">
        <f t="shared" si="20"/>
        <v>366.78365697860107</v>
      </c>
    </row>
    <row r="543" spans="1:18" x14ac:dyDescent="0.55000000000000004">
      <c r="A543" s="100">
        <v>12</v>
      </c>
      <c r="B543" s="101" t="s">
        <v>58</v>
      </c>
      <c r="C543" s="101" t="s">
        <v>395</v>
      </c>
      <c r="D543" s="101" t="s">
        <v>121</v>
      </c>
      <c r="E543" s="101" t="s">
        <v>396</v>
      </c>
      <c r="F543" s="101" t="s">
        <v>178</v>
      </c>
      <c r="G543" s="101" t="s">
        <v>774</v>
      </c>
      <c r="H543" s="102">
        <v>3078</v>
      </c>
      <c r="I543" s="100">
        <v>3</v>
      </c>
      <c r="J543" s="103">
        <f>'เลย '!F95</f>
        <v>374875.77</v>
      </c>
      <c r="K543" s="104">
        <f>SUM('เลย '!AI95)</f>
        <v>389127.18</v>
      </c>
      <c r="L543" s="105">
        <f>'เลย '!AJ95</f>
        <v>794639.14999999991</v>
      </c>
      <c r="M543" s="105">
        <f>'เลย '!AK95</f>
        <v>900073.93</v>
      </c>
      <c r="N543" s="101"/>
      <c r="O543" s="101"/>
      <c r="P543" s="101"/>
      <c r="Q543" s="93">
        <f t="shared" si="19"/>
        <v>-105434.78000000014</v>
      </c>
      <c r="R543" s="94">
        <f t="shared" si="20"/>
        <v>258.1673651721897</v>
      </c>
    </row>
    <row r="544" spans="1:18" x14ac:dyDescent="0.55000000000000004">
      <c r="A544" s="100">
        <v>13</v>
      </c>
      <c r="B544" s="101" t="s">
        <v>58</v>
      </c>
      <c r="C544" s="101" t="s">
        <v>395</v>
      </c>
      <c r="D544" s="101" t="s">
        <v>121</v>
      </c>
      <c r="E544" s="101" t="s">
        <v>396</v>
      </c>
      <c r="F544" s="101" t="s">
        <v>178</v>
      </c>
      <c r="G544" s="101" t="s">
        <v>775</v>
      </c>
      <c r="H544" s="102">
        <v>4356</v>
      </c>
      <c r="I544" s="100">
        <v>3</v>
      </c>
      <c r="J544" s="103">
        <f>'เลย '!F96</f>
        <v>744158.9</v>
      </c>
      <c r="K544" s="104">
        <f>SUM('เลย '!AI96)</f>
        <v>759582.65</v>
      </c>
      <c r="L544" s="105">
        <f>'เลย '!AJ96</f>
        <v>762528.80999999994</v>
      </c>
      <c r="M544" s="105">
        <f>'เลย '!AK96</f>
        <v>646590.12</v>
      </c>
      <c r="N544" s="101"/>
      <c r="O544" s="101"/>
      <c r="P544" s="101"/>
      <c r="Q544" s="93">
        <f t="shared" si="19"/>
        <v>115938.68999999994</v>
      </c>
      <c r="R544" s="94">
        <f t="shared" si="20"/>
        <v>175.05252754820935</v>
      </c>
    </row>
    <row r="545" spans="1:18" x14ac:dyDescent="0.55000000000000004">
      <c r="A545" s="100">
        <v>14</v>
      </c>
      <c r="B545" s="101" t="s">
        <v>58</v>
      </c>
      <c r="C545" s="101" t="s">
        <v>395</v>
      </c>
      <c r="D545" s="101" t="s">
        <v>121</v>
      </c>
      <c r="E545" s="101" t="s">
        <v>396</v>
      </c>
      <c r="F545" s="101" t="s">
        <v>178</v>
      </c>
      <c r="G545" s="101" t="s">
        <v>776</v>
      </c>
      <c r="H545" s="102">
        <v>5580</v>
      </c>
      <c r="I545" s="100">
        <v>4</v>
      </c>
      <c r="J545" s="103">
        <f>'เลย '!F97</f>
        <v>341653.38</v>
      </c>
      <c r="K545" s="104">
        <f>SUM('เลย '!AI97)</f>
        <v>482229.87</v>
      </c>
      <c r="L545" s="105">
        <f>'เลย '!AJ97</f>
        <v>515626.97</v>
      </c>
      <c r="M545" s="105">
        <f>'เลย '!AK97</f>
        <v>844116.49</v>
      </c>
      <c r="N545" s="101"/>
      <c r="O545" s="101"/>
      <c r="P545" s="101"/>
      <c r="Q545" s="93">
        <f t="shared" si="19"/>
        <v>-328489.52</v>
      </c>
      <c r="R545" s="94">
        <f t="shared" si="20"/>
        <v>92.406267025089605</v>
      </c>
    </row>
    <row r="546" spans="1:18" x14ac:dyDescent="0.55000000000000004">
      <c r="A546" s="100">
        <v>15</v>
      </c>
      <c r="B546" s="101" t="s">
        <v>58</v>
      </c>
      <c r="C546" s="101" t="s">
        <v>395</v>
      </c>
      <c r="D546" s="101" t="s">
        <v>121</v>
      </c>
      <c r="E546" s="101" t="s">
        <v>396</v>
      </c>
      <c r="F546" s="101" t="s">
        <v>178</v>
      </c>
      <c r="G546" s="101" t="s">
        <v>777</v>
      </c>
      <c r="H546" s="102">
        <v>4092</v>
      </c>
      <c r="I546" s="100">
        <v>3</v>
      </c>
      <c r="J546" s="103">
        <f>'เลย '!F98</f>
        <v>282017.93</v>
      </c>
      <c r="K546" s="104">
        <f>SUM('เลย '!AI98)</f>
        <v>424201.03</v>
      </c>
      <c r="L546" s="105">
        <f>'เลย '!AJ98</f>
        <v>1393553.1600000001</v>
      </c>
      <c r="M546" s="105">
        <f>'เลย '!AK98</f>
        <v>1542991.23</v>
      </c>
      <c r="N546" s="101"/>
      <c r="O546" s="101"/>
      <c r="P546" s="101"/>
      <c r="Q546" s="93">
        <f t="shared" si="19"/>
        <v>-149438.06999999983</v>
      </c>
      <c r="R546" s="94">
        <f t="shared" si="20"/>
        <v>340.555513196481</v>
      </c>
    </row>
    <row r="547" spans="1:18" x14ac:dyDescent="0.55000000000000004">
      <c r="A547" s="100">
        <v>16</v>
      </c>
      <c r="B547" s="101" t="s">
        <v>58</v>
      </c>
      <c r="C547" s="101" t="s">
        <v>395</v>
      </c>
      <c r="D547" s="101" t="s">
        <v>121</v>
      </c>
      <c r="E547" s="101" t="s">
        <v>396</v>
      </c>
      <c r="F547" s="101" t="s">
        <v>178</v>
      </c>
      <c r="G547" s="101" t="s">
        <v>778</v>
      </c>
      <c r="H547" s="102">
        <v>5915</v>
      </c>
      <c r="I547" s="100">
        <v>4</v>
      </c>
      <c r="J547" s="103">
        <f>'เลย '!F99</f>
        <v>1449179.64</v>
      </c>
      <c r="K547" s="104">
        <f>SUM('เลย '!AI99)</f>
        <v>1532199.71</v>
      </c>
      <c r="L547" s="105">
        <f>'เลย '!AJ99</f>
        <v>2239319.21</v>
      </c>
      <c r="M547" s="105">
        <f>'เลย '!AK99</f>
        <v>2439405.4699999997</v>
      </c>
      <c r="N547" s="101"/>
      <c r="O547" s="101"/>
      <c r="P547" s="101"/>
      <c r="Q547" s="93">
        <f t="shared" si="19"/>
        <v>-200086.25999999978</v>
      </c>
      <c r="R547" s="94">
        <f t="shared" si="20"/>
        <v>378.58312933220623</v>
      </c>
    </row>
    <row r="548" spans="1:18" x14ac:dyDescent="0.55000000000000004">
      <c r="A548" s="100">
        <v>17</v>
      </c>
      <c r="B548" s="101" t="s">
        <v>58</v>
      </c>
      <c r="C548" s="101" t="s">
        <v>395</v>
      </c>
      <c r="D548" s="101" t="s">
        <v>121</v>
      </c>
      <c r="E548" s="101" t="s">
        <v>396</v>
      </c>
      <c r="F548" s="101" t="s">
        <v>178</v>
      </c>
      <c r="G548" s="101" t="s">
        <v>779</v>
      </c>
      <c r="H548" s="102">
        <v>3232</v>
      </c>
      <c r="I548" s="100">
        <v>3</v>
      </c>
      <c r="J548" s="103">
        <f>'เลย '!F100</f>
        <v>204576.21</v>
      </c>
      <c r="K548" s="104">
        <f>SUM('เลย '!AI100)</f>
        <v>172847.83000000002</v>
      </c>
      <c r="L548" s="105">
        <f>'เลย '!AJ100</f>
        <v>340485.45999999996</v>
      </c>
      <c r="M548" s="105">
        <f>'เลย '!AK100</f>
        <v>623081.15999999992</v>
      </c>
      <c r="N548" s="101"/>
      <c r="O548" s="101"/>
      <c r="P548" s="101"/>
      <c r="Q548" s="93">
        <f t="shared" si="19"/>
        <v>-282595.69999999995</v>
      </c>
      <c r="R548" s="94">
        <f t="shared" si="20"/>
        <v>105.34822400990097</v>
      </c>
    </row>
    <row r="549" spans="1:18" x14ac:dyDescent="0.55000000000000004">
      <c r="A549" s="100">
        <v>18</v>
      </c>
      <c r="B549" s="101" t="s">
        <v>58</v>
      </c>
      <c r="C549" s="101" t="s">
        <v>395</v>
      </c>
      <c r="D549" s="101" t="s">
        <v>121</v>
      </c>
      <c r="E549" s="101" t="s">
        <v>396</v>
      </c>
      <c r="F549" s="101" t="s">
        <v>178</v>
      </c>
      <c r="G549" s="101" t="s">
        <v>780</v>
      </c>
      <c r="H549" s="102">
        <v>4642</v>
      </c>
      <c r="I549" s="100">
        <v>4</v>
      </c>
      <c r="J549" s="103">
        <f>'เลย '!F101</f>
        <v>55550.5</v>
      </c>
      <c r="K549" s="104">
        <f>SUM('เลย '!AI101)</f>
        <v>97196.790000000008</v>
      </c>
      <c r="L549" s="105">
        <f>'เลย '!AJ101</f>
        <v>1495968.63</v>
      </c>
      <c r="M549" s="105">
        <f>'เลย '!AK101</f>
        <v>1916981.2699999998</v>
      </c>
      <c r="N549" s="101"/>
      <c r="O549" s="101"/>
      <c r="P549" s="101"/>
      <c r="Q549" s="93">
        <f t="shared" si="19"/>
        <v>-421012.6399999999</v>
      </c>
      <c r="R549" s="94">
        <f t="shared" si="20"/>
        <v>322.26812365359757</v>
      </c>
    </row>
    <row r="550" spans="1:18" s="112" customFormat="1" x14ac:dyDescent="0.55000000000000004">
      <c r="A550" s="106">
        <v>9</v>
      </c>
      <c r="B550" s="107" t="s">
        <v>58</v>
      </c>
      <c r="C550" s="107"/>
      <c r="D550" s="107"/>
      <c r="E550" s="107" t="s">
        <v>75</v>
      </c>
      <c r="F550" s="107"/>
      <c r="G550" s="107" t="s">
        <v>398</v>
      </c>
      <c r="H550" s="113">
        <f>SUM(H532:H549)</f>
        <v>74219</v>
      </c>
      <c r="I550" s="106"/>
      <c r="J550" s="109">
        <f>SUM(J532:J549)</f>
        <v>9315821.6500000004</v>
      </c>
      <c r="K550" s="109">
        <f>SUM(K532:K549)</f>
        <v>9743163.0600000005</v>
      </c>
      <c r="L550" s="109">
        <f>SUM(L532:L549)</f>
        <v>20273356.57</v>
      </c>
      <c r="M550" s="109">
        <f>SUM(M532:M549)</f>
        <v>22372893.669999998</v>
      </c>
      <c r="N550" s="107">
        <v>17</v>
      </c>
      <c r="O550" s="107">
        <v>17</v>
      </c>
      <c r="P550" s="107">
        <f>N550-O550</f>
        <v>0</v>
      </c>
      <c r="Q550" s="110">
        <f t="shared" si="19"/>
        <v>-2099537.0999999978</v>
      </c>
      <c r="R550" s="111">
        <f>L550/H550</f>
        <v>273.15588420754796</v>
      </c>
    </row>
    <row r="551" spans="1:18" x14ac:dyDescent="0.55000000000000004">
      <c r="A551" s="100">
        <v>1</v>
      </c>
      <c r="B551" s="101" t="s">
        <v>58</v>
      </c>
      <c r="C551" s="101" t="s">
        <v>399</v>
      </c>
      <c r="D551" s="101" t="s">
        <v>126</v>
      </c>
      <c r="E551" s="101" t="s">
        <v>400</v>
      </c>
      <c r="F551" s="101" t="s">
        <v>208</v>
      </c>
      <c r="G551" s="101" t="s">
        <v>401</v>
      </c>
      <c r="H551" s="102"/>
      <c r="I551" s="100"/>
      <c r="J551" s="103"/>
      <c r="K551" s="104"/>
      <c r="L551" s="105"/>
      <c r="M551" s="105"/>
      <c r="N551" s="101"/>
      <c r="O551" s="101"/>
      <c r="P551" s="101"/>
    </row>
    <row r="552" spans="1:18" x14ac:dyDescent="0.55000000000000004">
      <c r="A552" s="100">
        <v>2</v>
      </c>
      <c r="B552" s="101" t="s">
        <v>58</v>
      </c>
      <c r="C552" s="101" t="s">
        <v>399</v>
      </c>
      <c r="D552" s="101" t="s">
        <v>126</v>
      </c>
      <c r="E552" s="101" t="s">
        <v>400</v>
      </c>
      <c r="F552" s="101" t="s">
        <v>178</v>
      </c>
      <c r="G552" s="101" t="s">
        <v>781</v>
      </c>
      <c r="H552" s="102">
        <v>2514</v>
      </c>
      <c r="I552" s="100">
        <v>2</v>
      </c>
      <c r="J552" s="103">
        <f>'เลย '!F102</f>
        <v>486486.91</v>
      </c>
      <c r="K552" s="104">
        <f>SUM('เลย '!AI102)</f>
        <v>418645.08999999991</v>
      </c>
      <c r="L552" s="105">
        <f>'เลย '!AJ102</f>
        <v>1480275.02</v>
      </c>
      <c r="M552" s="105">
        <f>'เลย '!AK102</f>
        <v>1261516.2799999998</v>
      </c>
      <c r="N552" s="101"/>
      <c r="O552" s="101"/>
      <c r="P552" s="101"/>
      <c r="Q552" s="93">
        <f t="shared" si="19"/>
        <v>218758.74000000022</v>
      </c>
      <c r="R552" s="94">
        <f t="shared" si="20"/>
        <v>588.81265712012726</v>
      </c>
    </row>
    <row r="553" spans="1:18" x14ac:dyDescent="0.55000000000000004">
      <c r="A553" s="100">
        <v>3</v>
      </c>
      <c r="B553" s="101" t="s">
        <v>58</v>
      </c>
      <c r="C553" s="101" t="s">
        <v>399</v>
      </c>
      <c r="D553" s="101" t="s">
        <v>126</v>
      </c>
      <c r="E553" s="101" t="s">
        <v>400</v>
      </c>
      <c r="F553" s="101" t="s">
        <v>178</v>
      </c>
      <c r="G553" s="101" t="s">
        <v>782</v>
      </c>
      <c r="H553" s="102">
        <v>5396</v>
      </c>
      <c r="I553" s="100">
        <v>4</v>
      </c>
      <c r="J553" s="103">
        <f>'เลย '!F103</f>
        <v>313927.44</v>
      </c>
      <c r="K553" s="104">
        <f>SUM('เลย '!AI103)</f>
        <v>381319.39</v>
      </c>
      <c r="L553" s="105">
        <f>'เลย '!AJ103</f>
        <v>531393.49</v>
      </c>
      <c r="M553" s="105">
        <f>'เลย '!AK103</f>
        <v>439019.12</v>
      </c>
      <c r="N553" s="101"/>
      <c r="O553" s="101"/>
      <c r="P553" s="101"/>
      <c r="Q553" s="93">
        <f t="shared" si="19"/>
        <v>92374.37</v>
      </c>
      <c r="R553" s="94">
        <f t="shared" si="20"/>
        <v>98.479149369903624</v>
      </c>
    </row>
    <row r="554" spans="1:18" x14ac:dyDescent="0.55000000000000004">
      <c r="A554" s="100">
        <v>4</v>
      </c>
      <c r="B554" s="101" t="s">
        <v>58</v>
      </c>
      <c r="C554" s="101" t="s">
        <v>399</v>
      </c>
      <c r="D554" s="101" t="s">
        <v>126</v>
      </c>
      <c r="E554" s="101" t="s">
        <v>400</v>
      </c>
      <c r="F554" s="101" t="s">
        <v>178</v>
      </c>
      <c r="G554" s="101" t="s">
        <v>783</v>
      </c>
      <c r="H554" s="102">
        <v>2862</v>
      </c>
      <c r="I554" s="100">
        <v>2</v>
      </c>
      <c r="J554" s="103">
        <f>'เลย '!F104</f>
        <v>146012.5</v>
      </c>
      <c r="K554" s="104">
        <f>SUM('เลย '!AI104)</f>
        <v>132696.64000000001</v>
      </c>
      <c r="L554" s="105">
        <f>'เลย '!AJ104</f>
        <v>1226342.04</v>
      </c>
      <c r="M554" s="105">
        <f>'เลย '!AK104</f>
        <v>1138169.55</v>
      </c>
      <c r="N554" s="101"/>
      <c r="O554" s="101"/>
      <c r="P554" s="101"/>
      <c r="Q554" s="93">
        <f t="shared" si="19"/>
        <v>88172.489999999991</v>
      </c>
      <c r="R554" s="94">
        <f t="shared" si="20"/>
        <v>428.49127882599583</v>
      </c>
    </row>
    <row r="555" spans="1:18" x14ac:dyDescent="0.55000000000000004">
      <c r="A555" s="100">
        <v>5</v>
      </c>
      <c r="B555" s="101" t="s">
        <v>58</v>
      </c>
      <c r="C555" s="101" t="s">
        <v>399</v>
      </c>
      <c r="D555" s="101" t="s">
        <v>126</v>
      </c>
      <c r="E555" s="101" t="s">
        <v>400</v>
      </c>
      <c r="F555" s="101" t="s">
        <v>178</v>
      </c>
      <c r="G555" s="101" t="s">
        <v>784</v>
      </c>
      <c r="H555" s="102">
        <v>3194</v>
      </c>
      <c r="I555" s="100">
        <v>3</v>
      </c>
      <c r="J555" s="103">
        <f>'เลย '!F105</f>
        <v>405309.59</v>
      </c>
      <c r="K555" s="247">
        <f>SUM('เลย '!AI105)</f>
        <v>414764.16000000003</v>
      </c>
      <c r="L555" s="105">
        <f>'เลย '!AJ105</f>
        <v>1070986.42</v>
      </c>
      <c r="M555" s="105">
        <f>'เลย '!AK105</f>
        <v>993816.55</v>
      </c>
      <c r="N555" s="101"/>
      <c r="O555" s="101"/>
      <c r="P555" s="101"/>
      <c r="Q555" s="93">
        <f t="shared" si="19"/>
        <v>77169.869999999879</v>
      </c>
      <c r="R555" s="94">
        <f t="shared" si="20"/>
        <v>335.31196618659988</v>
      </c>
    </row>
    <row r="556" spans="1:18" x14ac:dyDescent="0.55000000000000004">
      <c r="A556" s="100">
        <v>6</v>
      </c>
      <c r="B556" s="101" t="s">
        <v>58</v>
      </c>
      <c r="C556" s="101" t="s">
        <v>399</v>
      </c>
      <c r="D556" s="101" t="s">
        <v>126</v>
      </c>
      <c r="E556" s="101" t="s">
        <v>400</v>
      </c>
      <c r="F556" s="101" t="s">
        <v>178</v>
      </c>
      <c r="G556" s="101" t="s">
        <v>785</v>
      </c>
      <c r="H556" s="102">
        <v>4181</v>
      </c>
      <c r="I556" s="100">
        <v>3</v>
      </c>
      <c r="J556" s="103">
        <f>'เลย '!F106</f>
        <v>428236.91</v>
      </c>
      <c r="K556" s="104">
        <f>SUM('เลย '!AI106)</f>
        <v>383851.52999999997</v>
      </c>
      <c r="L556" s="105">
        <f>'เลย '!AJ106</f>
        <v>914962.42</v>
      </c>
      <c r="M556" s="105">
        <f>'เลย '!AK106</f>
        <v>722043.7</v>
      </c>
      <c r="N556" s="101"/>
      <c r="O556" s="101"/>
      <c r="P556" s="101"/>
      <c r="Q556" s="93">
        <f t="shared" si="19"/>
        <v>192918.72000000009</v>
      </c>
      <c r="R556" s="94">
        <f t="shared" si="20"/>
        <v>218.83817746950493</v>
      </c>
    </row>
    <row r="557" spans="1:18" s="112" customFormat="1" x14ac:dyDescent="0.55000000000000004">
      <c r="A557" s="106">
        <v>10</v>
      </c>
      <c r="B557" s="107" t="s">
        <v>58</v>
      </c>
      <c r="C557" s="107"/>
      <c r="D557" s="107"/>
      <c r="E557" s="107" t="s">
        <v>75</v>
      </c>
      <c r="F557" s="107"/>
      <c r="G557" s="107" t="s">
        <v>402</v>
      </c>
      <c r="H557" s="113">
        <f>SUM(H551:H556)</f>
        <v>18147</v>
      </c>
      <c r="I557" s="106"/>
      <c r="J557" s="109">
        <f>SUM(J551:J556)</f>
        <v>1779973.3499999999</v>
      </c>
      <c r="K557" s="109">
        <f>SUM(K551:K556)</f>
        <v>1731276.81</v>
      </c>
      <c r="L557" s="109">
        <f>SUM(L551:L556)</f>
        <v>5223959.3899999997</v>
      </c>
      <c r="M557" s="109">
        <f>SUM(M551:M556)</f>
        <v>4554565.2</v>
      </c>
      <c r="N557" s="107">
        <v>5</v>
      </c>
      <c r="O557" s="107">
        <v>5</v>
      </c>
      <c r="P557" s="107">
        <f>N557-O557</f>
        <v>0</v>
      </c>
      <c r="Q557" s="110">
        <f t="shared" si="19"/>
        <v>669394.18999999948</v>
      </c>
      <c r="R557" s="111">
        <f>L557/H557</f>
        <v>287.869035653276</v>
      </c>
    </row>
    <row r="558" spans="1:18" x14ac:dyDescent="0.55000000000000004">
      <c r="A558" s="100">
        <v>1</v>
      </c>
      <c r="B558" s="101" t="s">
        <v>58</v>
      </c>
      <c r="C558" s="101" t="s">
        <v>403</v>
      </c>
      <c r="D558" s="101" t="s">
        <v>131</v>
      </c>
      <c r="E558" s="101" t="s">
        <v>404</v>
      </c>
      <c r="F558" s="101" t="s">
        <v>208</v>
      </c>
      <c r="G558" s="101" t="s">
        <v>405</v>
      </c>
      <c r="H558" s="102"/>
      <c r="I558" s="100"/>
      <c r="J558" s="103"/>
      <c r="K558" s="104"/>
      <c r="L558" s="105"/>
      <c r="M558" s="105"/>
      <c r="N558" s="101"/>
      <c r="O558" s="101"/>
      <c r="P558" s="101"/>
    </row>
    <row r="559" spans="1:18" x14ac:dyDescent="0.55000000000000004">
      <c r="A559" s="100">
        <v>2</v>
      </c>
      <c r="B559" s="101" t="s">
        <v>58</v>
      </c>
      <c r="C559" s="101" t="s">
        <v>403</v>
      </c>
      <c r="D559" s="101" t="s">
        <v>131</v>
      </c>
      <c r="E559" s="101" t="s">
        <v>404</v>
      </c>
      <c r="F559" s="101" t="s">
        <v>178</v>
      </c>
      <c r="G559" s="101" t="s">
        <v>786</v>
      </c>
      <c r="H559" s="102">
        <v>4592</v>
      </c>
      <c r="I559" s="100">
        <v>4</v>
      </c>
      <c r="J559" s="103">
        <f>'เลย '!F107</f>
        <v>1075218.98</v>
      </c>
      <c r="K559" s="104">
        <f>SUM('เลย '!AI107)</f>
        <v>1109212.1499999999</v>
      </c>
      <c r="L559" s="105">
        <f>'เลย '!AJ107</f>
        <v>2288733.9699999997</v>
      </c>
      <c r="M559" s="105">
        <f>'เลย '!AK107</f>
        <v>1805203.6700000002</v>
      </c>
      <c r="N559" s="101"/>
      <c r="O559" s="101"/>
      <c r="P559" s="101"/>
      <c r="Q559" s="93">
        <f t="shared" si="19"/>
        <v>483530.29999999958</v>
      </c>
      <c r="R559" s="94">
        <f t="shared" si="20"/>
        <v>498.41767639372819</v>
      </c>
    </row>
    <row r="560" spans="1:18" x14ac:dyDescent="0.55000000000000004">
      <c r="A560" s="100">
        <v>3</v>
      </c>
      <c r="B560" s="101" t="s">
        <v>58</v>
      </c>
      <c r="C560" s="101" t="s">
        <v>403</v>
      </c>
      <c r="D560" s="101" t="s">
        <v>131</v>
      </c>
      <c r="E560" s="101" t="s">
        <v>404</v>
      </c>
      <c r="F560" s="101" t="s">
        <v>178</v>
      </c>
      <c r="G560" s="101" t="s">
        <v>787</v>
      </c>
      <c r="H560" s="102">
        <v>1410</v>
      </c>
      <c r="I560" s="100">
        <v>1</v>
      </c>
      <c r="J560" s="103">
        <f>'เลย '!F108</f>
        <v>336449.71</v>
      </c>
      <c r="K560" s="104">
        <f>SUM('เลย '!AI108)</f>
        <v>339695.15</v>
      </c>
      <c r="L560" s="105">
        <f>'เลย '!AJ108</f>
        <v>1242405.74</v>
      </c>
      <c r="M560" s="105">
        <f>'เลย '!AK108</f>
        <v>1219367.48</v>
      </c>
      <c r="N560" s="101"/>
      <c r="O560" s="101"/>
      <c r="P560" s="101"/>
      <c r="Q560" s="93">
        <f t="shared" si="19"/>
        <v>23038.260000000009</v>
      </c>
      <c r="R560" s="94">
        <f>L560/H560</f>
        <v>881.1388226950354</v>
      </c>
    </row>
    <row r="561" spans="1:18" x14ac:dyDescent="0.55000000000000004">
      <c r="A561" s="100">
        <v>4</v>
      </c>
      <c r="B561" s="101" t="s">
        <v>58</v>
      </c>
      <c r="C561" s="101" t="s">
        <v>403</v>
      </c>
      <c r="D561" s="101" t="s">
        <v>131</v>
      </c>
      <c r="E561" s="101" t="s">
        <v>404</v>
      </c>
      <c r="F561" s="101" t="s">
        <v>178</v>
      </c>
      <c r="G561" s="101" t="s">
        <v>788</v>
      </c>
      <c r="H561" s="102">
        <v>4166</v>
      </c>
      <c r="I561" s="100">
        <v>3</v>
      </c>
      <c r="J561" s="103">
        <f>'เลย '!F109</f>
        <v>655231.18999999994</v>
      </c>
      <c r="K561" s="104">
        <f>SUM('เลย '!AI109)</f>
        <v>736189.79999999993</v>
      </c>
      <c r="L561" s="105">
        <f>'เลย '!AJ109</f>
        <v>1629903.77</v>
      </c>
      <c r="M561" s="105">
        <f>'เลย '!AK109</f>
        <v>1685622.61</v>
      </c>
      <c r="N561" s="101"/>
      <c r="O561" s="101"/>
      <c r="P561" s="101"/>
      <c r="Q561" s="93">
        <f t="shared" si="19"/>
        <v>-55718.840000000084</v>
      </c>
      <c r="R561" s="94">
        <f t="shared" si="20"/>
        <v>391.23950312049931</v>
      </c>
    </row>
    <row r="562" spans="1:18" x14ac:dyDescent="0.55000000000000004">
      <c r="A562" s="100">
        <v>5</v>
      </c>
      <c r="B562" s="101" t="s">
        <v>58</v>
      </c>
      <c r="C562" s="101" t="s">
        <v>403</v>
      </c>
      <c r="D562" s="101" t="s">
        <v>131</v>
      </c>
      <c r="E562" s="101" t="s">
        <v>404</v>
      </c>
      <c r="F562" s="101" t="s">
        <v>178</v>
      </c>
      <c r="G562" s="101" t="s">
        <v>789</v>
      </c>
      <c r="H562" s="102">
        <v>3743</v>
      </c>
      <c r="I562" s="100">
        <v>3</v>
      </c>
      <c r="J562" s="103">
        <f>'เลย '!F110</f>
        <v>1033666.54</v>
      </c>
      <c r="K562" s="104">
        <f>SUM('เลย '!AI110)</f>
        <v>1068974.4099999999</v>
      </c>
      <c r="L562" s="105">
        <f>'เลย '!AJ110</f>
        <v>1674592</v>
      </c>
      <c r="M562" s="105">
        <f>'เลย '!AK110</f>
        <v>1124929.5900000001</v>
      </c>
      <c r="N562" s="101"/>
      <c r="O562" s="101"/>
      <c r="P562" s="101"/>
      <c r="Q562" s="93">
        <f t="shared" si="19"/>
        <v>549662.40999999992</v>
      </c>
      <c r="R562" s="94">
        <f t="shared" si="20"/>
        <v>447.39300026716535</v>
      </c>
    </row>
    <row r="563" spans="1:18" x14ac:dyDescent="0.55000000000000004">
      <c r="A563" s="100">
        <v>6</v>
      </c>
      <c r="B563" s="101" t="s">
        <v>58</v>
      </c>
      <c r="C563" s="101" t="s">
        <v>403</v>
      </c>
      <c r="D563" s="101" t="s">
        <v>131</v>
      </c>
      <c r="E563" s="101" t="s">
        <v>404</v>
      </c>
      <c r="F563" s="101" t="s">
        <v>178</v>
      </c>
      <c r="G563" s="101" t="s">
        <v>790</v>
      </c>
      <c r="H563" s="102">
        <v>1729</v>
      </c>
      <c r="I563" s="100">
        <v>2</v>
      </c>
      <c r="J563" s="103">
        <f>'เลย '!F111</f>
        <v>399951.34</v>
      </c>
      <c r="K563" s="104">
        <f>SUM('เลย '!AI111)</f>
        <v>433115.32</v>
      </c>
      <c r="L563" s="105">
        <f>'เลย '!AJ111</f>
        <v>940685.88</v>
      </c>
      <c r="M563" s="105">
        <f>'เลย '!AK111</f>
        <v>876641.02</v>
      </c>
      <c r="N563" s="101"/>
      <c r="O563" s="101"/>
      <c r="P563" s="101"/>
      <c r="Q563" s="93">
        <f t="shared" si="19"/>
        <v>64044.859999999986</v>
      </c>
      <c r="R563" s="94">
        <f t="shared" si="20"/>
        <v>544.06355118565648</v>
      </c>
    </row>
    <row r="564" spans="1:18" s="112" customFormat="1" x14ac:dyDescent="0.55000000000000004">
      <c r="A564" s="106">
        <v>11</v>
      </c>
      <c r="B564" s="107" t="s">
        <v>58</v>
      </c>
      <c r="C564" s="107"/>
      <c r="D564" s="107"/>
      <c r="E564" s="107" t="s">
        <v>75</v>
      </c>
      <c r="F564" s="107"/>
      <c r="G564" s="107" t="s">
        <v>406</v>
      </c>
      <c r="H564" s="113">
        <f>SUM(H558:H563)</f>
        <v>15640</v>
      </c>
      <c r="I564" s="106"/>
      <c r="J564" s="109">
        <f>SUM(J558:J563)</f>
        <v>3500517.76</v>
      </c>
      <c r="K564" s="109">
        <f>SUM(K558:K563)</f>
        <v>3687186.8299999996</v>
      </c>
      <c r="L564" s="109">
        <f>SUM(L558:L563)</f>
        <v>7776321.3600000003</v>
      </c>
      <c r="M564" s="109">
        <f>SUM(M558:M563)</f>
        <v>6711764.370000001</v>
      </c>
      <c r="N564" s="107">
        <v>5</v>
      </c>
      <c r="O564" s="107">
        <v>5</v>
      </c>
      <c r="P564" s="107">
        <f>N564-O564</f>
        <v>0</v>
      </c>
      <c r="Q564" s="110">
        <f t="shared" si="19"/>
        <v>1064556.9899999993</v>
      </c>
      <c r="R564" s="111">
        <f>L564/H564</f>
        <v>497.20724808184144</v>
      </c>
    </row>
    <row r="565" spans="1:18" x14ac:dyDescent="0.55000000000000004">
      <c r="A565" s="100">
        <v>1</v>
      </c>
      <c r="B565" s="101" t="s">
        <v>58</v>
      </c>
      <c r="C565" s="101" t="s">
        <v>407</v>
      </c>
      <c r="D565" s="101" t="s">
        <v>135</v>
      </c>
      <c r="E565" s="101" t="s">
        <v>408</v>
      </c>
      <c r="F565" s="101" t="s">
        <v>208</v>
      </c>
      <c r="G565" s="101" t="s">
        <v>409</v>
      </c>
      <c r="H565" s="102"/>
      <c r="I565" s="100"/>
      <c r="J565" s="103"/>
      <c r="K565" s="104"/>
      <c r="L565" s="105"/>
      <c r="M565" s="105"/>
      <c r="N565" s="101"/>
      <c r="O565" s="101"/>
      <c r="P565" s="101"/>
    </row>
    <row r="566" spans="1:18" x14ac:dyDescent="0.55000000000000004">
      <c r="A566" s="100">
        <v>2</v>
      </c>
      <c r="B566" s="101" t="s">
        <v>58</v>
      </c>
      <c r="C566" s="101" t="s">
        <v>407</v>
      </c>
      <c r="D566" s="101" t="s">
        <v>135</v>
      </c>
      <c r="E566" s="101" t="s">
        <v>408</v>
      </c>
      <c r="F566" s="101" t="s">
        <v>178</v>
      </c>
      <c r="G566" s="101" t="s">
        <v>791</v>
      </c>
      <c r="H566" s="102">
        <v>5248</v>
      </c>
      <c r="I566" s="100">
        <v>4</v>
      </c>
      <c r="J566" s="103">
        <f>'เลย '!F112</f>
        <v>1642509.17</v>
      </c>
      <c r="K566" s="104">
        <f>SUM('เลย '!AI112)</f>
        <v>1493696.55</v>
      </c>
      <c r="L566" s="105">
        <f>'เลย '!AJ112</f>
        <v>2335539.83</v>
      </c>
      <c r="M566" s="105">
        <f>'เลย '!AK112</f>
        <v>1749627.0499999998</v>
      </c>
      <c r="N566" s="101"/>
      <c r="O566" s="101"/>
      <c r="P566" s="101"/>
      <c r="Q566" s="93">
        <f t="shared" si="19"/>
        <v>585912.78000000026</v>
      </c>
      <c r="R566" s="94">
        <f t="shared" si="20"/>
        <v>445.03426638719515</v>
      </c>
    </row>
    <row r="567" spans="1:18" x14ac:dyDescent="0.55000000000000004">
      <c r="A567" s="100">
        <v>3</v>
      </c>
      <c r="B567" s="101" t="s">
        <v>58</v>
      </c>
      <c r="C567" s="101" t="s">
        <v>407</v>
      </c>
      <c r="D567" s="101" t="s">
        <v>135</v>
      </c>
      <c r="E567" s="101" t="s">
        <v>408</v>
      </c>
      <c r="F567" s="101" t="s">
        <v>178</v>
      </c>
      <c r="G567" s="101" t="s">
        <v>792</v>
      </c>
      <c r="H567" s="102">
        <v>5149</v>
      </c>
      <c r="I567" s="100">
        <v>4</v>
      </c>
      <c r="J567" s="103">
        <f>'เลย '!F113</f>
        <v>1573853</v>
      </c>
      <c r="K567" s="104">
        <f>SUM('เลย '!AI113)</f>
        <v>1491176.24</v>
      </c>
      <c r="L567" s="105">
        <f>'เลย '!AJ113</f>
        <v>2718641.35</v>
      </c>
      <c r="M567" s="105">
        <f>'เลย '!AK113</f>
        <v>2253617.9</v>
      </c>
      <c r="N567" s="101"/>
      <c r="O567" s="101"/>
      <c r="P567" s="101"/>
      <c r="Q567" s="93">
        <f t="shared" si="19"/>
        <v>465023.45000000019</v>
      </c>
      <c r="R567" s="94">
        <f t="shared" si="20"/>
        <v>527.99404738784233</v>
      </c>
    </row>
    <row r="568" spans="1:18" x14ac:dyDescent="0.55000000000000004">
      <c r="A568" s="100">
        <v>4</v>
      </c>
      <c r="B568" s="101" t="s">
        <v>58</v>
      </c>
      <c r="C568" s="101" t="s">
        <v>407</v>
      </c>
      <c r="D568" s="101" t="s">
        <v>135</v>
      </c>
      <c r="E568" s="101" t="s">
        <v>408</v>
      </c>
      <c r="F568" s="101" t="s">
        <v>178</v>
      </c>
      <c r="G568" s="101" t="s">
        <v>793</v>
      </c>
      <c r="H568" s="102">
        <v>2799</v>
      </c>
      <c r="I568" s="100">
        <v>2</v>
      </c>
      <c r="J568" s="103">
        <f>'เลย '!F114</f>
        <v>769054.97</v>
      </c>
      <c r="K568" s="104">
        <f>SUM('เลย '!AI114)</f>
        <v>862603.97</v>
      </c>
      <c r="L568" s="105">
        <f>'เลย '!AJ114</f>
        <v>1120935.6000000001</v>
      </c>
      <c r="M568" s="105">
        <f>'เลย '!AK114</f>
        <v>930394.95000000007</v>
      </c>
      <c r="N568" s="101"/>
      <c r="O568" s="101"/>
      <c r="P568" s="101"/>
      <c r="Q568" s="93">
        <f t="shared" si="19"/>
        <v>190540.65000000002</v>
      </c>
      <c r="R568" s="94">
        <f t="shared" si="20"/>
        <v>400.47717041800644</v>
      </c>
    </row>
    <row r="569" spans="1:18" x14ac:dyDescent="0.55000000000000004">
      <c r="A569" s="100">
        <v>5</v>
      </c>
      <c r="B569" s="101" t="s">
        <v>58</v>
      </c>
      <c r="C569" s="101" t="s">
        <v>407</v>
      </c>
      <c r="D569" s="101" t="s">
        <v>135</v>
      </c>
      <c r="E569" s="101" t="s">
        <v>408</v>
      </c>
      <c r="F569" s="101" t="s">
        <v>178</v>
      </c>
      <c r="G569" s="101" t="s">
        <v>794</v>
      </c>
      <c r="H569" s="102">
        <v>4310</v>
      </c>
      <c r="I569" s="100">
        <v>3</v>
      </c>
      <c r="J569" s="103">
        <f>'เลย '!F115</f>
        <v>664664.18999999994</v>
      </c>
      <c r="K569" s="104">
        <f>SUM('เลย '!AI115)</f>
        <v>700460.58</v>
      </c>
      <c r="L569" s="105">
        <f>'เลย '!AJ115</f>
        <v>2108268.38</v>
      </c>
      <c r="M569" s="105">
        <f>'เลย '!AK115</f>
        <v>1803059.6800000002</v>
      </c>
      <c r="N569" s="101"/>
      <c r="O569" s="101"/>
      <c r="P569" s="101"/>
      <c r="Q569" s="93">
        <f t="shared" si="19"/>
        <v>305208.69999999972</v>
      </c>
      <c r="R569" s="94">
        <f t="shared" si="20"/>
        <v>489.15739675174012</v>
      </c>
    </row>
    <row r="570" spans="1:18" x14ac:dyDescent="0.55000000000000004">
      <c r="A570" s="100">
        <v>6</v>
      </c>
      <c r="B570" s="101" t="s">
        <v>58</v>
      </c>
      <c r="C570" s="101" t="s">
        <v>407</v>
      </c>
      <c r="D570" s="101" t="s">
        <v>135</v>
      </c>
      <c r="E570" s="101" t="s">
        <v>408</v>
      </c>
      <c r="F570" s="101" t="s">
        <v>178</v>
      </c>
      <c r="G570" s="101" t="s">
        <v>795</v>
      </c>
      <c r="H570" s="102">
        <v>1491</v>
      </c>
      <c r="I570" s="100">
        <v>1</v>
      </c>
      <c r="J570" s="103">
        <f>'เลย '!F116</f>
        <v>367432.63</v>
      </c>
      <c r="K570" s="104">
        <f>SUM('เลย '!AI116)</f>
        <v>404232.18</v>
      </c>
      <c r="L570" s="105">
        <f>'เลย '!AJ116</f>
        <v>720994.03</v>
      </c>
      <c r="M570" s="105">
        <f>'เลย '!AK116</f>
        <v>718774.28</v>
      </c>
      <c r="N570" s="101"/>
      <c r="O570" s="101"/>
      <c r="P570" s="101"/>
      <c r="Q570" s="93">
        <f t="shared" si="19"/>
        <v>2219.75</v>
      </c>
      <c r="R570" s="94">
        <f t="shared" si="20"/>
        <v>483.56407109322606</v>
      </c>
    </row>
    <row r="571" spans="1:18" x14ac:dyDescent="0.55000000000000004">
      <c r="A571" s="100">
        <v>7</v>
      </c>
      <c r="B571" s="101" t="s">
        <v>58</v>
      </c>
      <c r="C571" s="101" t="s">
        <v>407</v>
      </c>
      <c r="D571" s="101" t="s">
        <v>135</v>
      </c>
      <c r="E571" s="101" t="s">
        <v>408</v>
      </c>
      <c r="F571" s="101" t="s">
        <v>178</v>
      </c>
      <c r="G571" s="101" t="s">
        <v>796</v>
      </c>
      <c r="H571" s="102">
        <v>4741</v>
      </c>
      <c r="I571" s="100">
        <v>4</v>
      </c>
      <c r="J571" s="103">
        <f>'เลย '!F117</f>
        <v>1222419.28</v>
      </c>
      <c r="K571" s="104">
        <f>SUM('เลย '!AI117)</f>
        <v>1181259.1900000002</v>
      </c>
      <c r="L571" s="105">
        <f>'เลย '!AJ117</f>
        <v>2717321.04</v>
      </c>
      <c r="M571" s="105">
        <f>'เลย '!AK117</f>
        <v>2329376.6500000004</v>
      </c>
      <c r="N571" s="101"/>
      <c r="O571" s="101"/>
      <c r="P571" s="101"/>
      <c r="Q571" s="93">
        <f t="shared" si="19"/>
        <v>387944.38999999966</v>
      </c>
      <c r="R571" s="94">
        <f t="shared" si="20"/>
        <v>573.1535625395486</v>
      </c>
    </row>
    <row r="572" spans="1:18" s="112" customFormat="1" x14ac:dyDescent="0.55000000000000004">
      <c r="A572" s="106">
        <v>12</v>
      </c>
      <c r="B572" s="107" t="s">
        <v>58</v>
      </c>
      <c r="C572" s="107"/>
      <c r="D572" s="107"/>
      <c r="E572" s="107" t="s">
        <v>75</v>
      </c>
      <c r="F572" s="107"/>
      <c r="G572" s="107" t="s">
        <v>410</v>
      </c>
      <c r="H572" s="113">
        <f>SUM(H565:H571)</f>
        <v>23738</v>
      </c>
      <c r="I572" s="106"/>
      <c r="J572" s="109">
        <f>SUM(J565:J571)</f>
        <v>6239933.2400000002</v>
      </c>
      <c r="K572" s="109">
        <f>SUM(K565:K571)</f>
        <v>6133428.71</v>
      </c>
      <c r="L572" s="109">
        <f>SUM(L565:L571)</f>
        <v>11721700.23</v>
      </c>
      <c r="M572" s="109">
        <f>SUM(M565:M571)</f>
        <v>9784850.5100000016</v>
      </c>
      <c r="N572" s="107">
        <v>6</v>
      </c>
      <c r="O572" s="107">
        <v>6</v>
      </c>
      <c r="P572" s="107">
        <f>N572-O572</f>
        <v>0</v>
      </c>
      <c r="Q572" s="110">
        <f t="shared" si="19"/>
        <v>1936849.7199999988</v>
      </c>
      <c r="R572" s="111">
        <f>L572/H572</f>
        <v>493.79476914651616</v>
      </c>
    </row>
    <row r="573" spans="1:18" x14ac:dyDescent="0.55000000000000004">
      <c r="A573" s="100">
        <v>1</v>
      </c>
      <c r="B573" s="101" t="s">
        <v>58</v>
      </c>
      <c r="C573" s="101" t="s">
        <v>411</v>
      </c>
      <c r="D573" s="101" t="s">
        <v>142</v>
      </c>
      <c r="E573" s="101" t="s">
        <v>412</v>
      </c>
      <c r="F573" s="101" t="s">
        <v>208</v>
      </c>
      <c r="G573" s="101" t="s">
        <v>413</v>
      </c>
      <c r="H573" s="102"/>
      <c r="I573" s="100"/>
      <c r="J573" s="103"/>
      <c r="K573" s="104"/>
      <c r="L573" s="105"/>
      <c r="M573" s="105"/>
      <c r="N573" s="101"/>
      <c r="O573" s="101"/>
      <c r="P573" s="101"/>
    </row>
    <row r="574" spans="1:18" x14ac:dyDescent="0.55000000000000004">
      <c r="A574" s="100">
        <v>2</v>
      </c>
      <c r="B574" s="101" t="s">
        <v>58</v>
      </c>
      <c r="C574" s="101" t="s">
        <v>411</v>
      </c>
      <c r="D574" s="101" t="s">
        <v>142</v>
      </c>
      <c r="E574" s="101" t="s">
        <v>412</v>
      </c>
      <c r="F574" s="101" t="s">
        <v>178</v>
      </c>
      <c r="G574" s="101" t="s">
        <v>797</v>
      </c>
      <c r="H574" s="102">
        <v>3544</v>
      </c>
      <c r="I574" s="100">
        <v>3</v>
      </c>
      <c r="J574" s="103">
        <f>'เลย '!F118</f>
        <v>818395.46</v>
      </c>
      <c r="K574" s="104">
        <f>SUM('เลย '!AI118)</f>
        <v>862390.73999999987</v>
      </c>
      <c r="L574" s="105">
        <f>'เลย '!AJ118</f>
        <v>1208440.1299999999</v>
      </c>
      <c r="M574" s="105">
        <f>'เลย '!AK118</f>
        <v>1042684.27</v>
      </c>
      <c r="N574" s="101"/>
      <c r="O574" s="101"/>
      <c r="P574" s="101"/>
      <c r="Q574" s="93">
        <f t="shared" si="19"/>
        <v>165755.85999999987</v>
      </c>
      <c r="R574" s="94">
        <f t="shared" si="20"/>
        <v>340.98197799097062</v>
      </c>
    </row>
    <row r="575" spans="1:18" x14ac:dyDescent="0.55000000000000004">
      <c r="A575" s="100">
        <v>3</v>
      </c>
      <c r="B575" s="101" t="s">
        <v>58</v>
      </c>
      <c r="C575" s="101" t="s">
        <v>411</v>
      </c>
      <c r="D575" s="101" t="s">
        <v>142</v>
      </c>
      <c r="E575" s="101" t="s">
        <v>412</v>
      </c>
      <c r="F575" s="101" t="s">
        <v>178</v>
      </c>
      <c r="G575" s="101" t="s">
        <v>798</v>
      </c>
      <c r="H575" s="102">
        <v>3372</v>
      </c>
      <c r="I575" s="100">
        <v>3</v>
      </c>
      <c r="J575" s="103">
        <f>'เลย '!F119</f>
        <v>1049396.75</v>
      </c>
      <c r="K575" s="104">
        <f>SUM('เลย '!AI119)</f>
        <v>1132792.1599999999</v>
      </c>
      <c r="L575" s="105">
        <f>'เลย '!AJ119</f>
        <v>1101291.1299999999</v>
      </c>
      <c r="M575" s="105">
        <f>'เลย '!AK119</f>
        <v>1000690.66</v>
      </c>
      <c r="N575" s="101"/>
      <c r="O575" s="101"/>
      <c r="P575" s="101"/>
      <c r="Q575" s="93">
        <f t="shared" si="19"/>
        <v>100600.46999999986</v>
      </c>
      <c r="R575" s="94">
        <f t="shared" si="20"/>
        <v>326.59879300118621</v>
      </c>
    </row>
    <row r="576" spans="1:18" x14ac:dyDescent="0.55000000000000004">
      <c r="A576" s="100">
        <v>4</v>
      </c>
      <c r="B576" s="101" t="s">
        <v>58</v>
      </c>
      <c r="C576" s="101" t="s">
        <v>411</v>
      </c>
      <c r="D576" s="101" t="s">
        <v>142</v>
      </c>
      <c r="E576" s="101" t="s">
        <v>412</v>
      </c>
      <c r="F576" s="101" t="s">
        <v>178</v>
      </c>
      <c r="G576" s="101" t="s">
        <v>799</v>
      </c>
      <c r="H576" s="102">
        <v>3603</v>
      </c>
      <c r="I576" s="100">
        <v>3</v>
      </c>
      <c r="J576" s="103">
        <f>'เลย '!F120</f>
        <v>993589.26</v>
      </c>
      <c r="K576" s="104">
        <f>SUM('เลย '!AI120)</f>
        <v>948052.97</v>
      </c>
      <c r="L576" s="105">
        <f>'เลย '!AJ120</f>
        <v>1055419.4300000002</v>
      </c>
      <c r="M576" s="105">
        <f>'เลย '!AK120</f>
        <v>949172.61</v>
      </c>
      <c r="N576" s="101"/>
      <c r="O576" s="101"/>
      <c r="P576" s="101"/>
      <c r="Q576" s="93">
        <f t="shared" si="19"/>
        <v>106246.82000000018</v>
      </c>
      <c r="R576" s="94">
        <f t="shared" si="20"/>
        <v>292.92795725784072</v>
      </c>
    </row>
    <row r="577" spans="1:18" x14ac:dyDescent="0.55000000000000004">
      <c r="A577" s="100">
        <v>5</v>
      </c>
      <c r="B577" s="101" t="s">
        <v>58</v>
      </c>
      <c r="C577" s="101" t="s">
        <v>411</v>
      </c>
      <c r="D577" s="101" t="s">
        <v>142</v>
      </c>
      <c r="E577" s="101" t="s">
        <v>412</v>
      </c>
      <c r="F577" s="101" t="s">
        <v>178</v>
      </c>
      <c r="G577" s="101" t="s">
        <v>800</v>
      </c>
      <c r="H577" s="102">
        <v>4008</v>
      </c>
      <c r="I577" s="100">
        <v>3</v>
      </c>
      <c r="J577" s="103">
        <f>'เลย '!F121</f>
        <v>703510</v>
      </c>
      <c r="K577" s="104">
        <f>SUM('เลย '!AI121)</f>
        <v>728144.34</v>
      </c>
      <c r="L577" s="105">
        <f>'เลย '!AJ121</f>
        <v>1538570.71</v>
      </c>
      <c r="M577" s="105">
        <f>'เลย '!AK121</f>
        <v>1609866.8699999999</v>
      </c>
      <c r="N577" s="101"/>
      <c r="O577" s="101"/>
      <c r="P577" s="101"/>
      <c r="Q577" s="93">
        <f t="shared" si="19"/>
        <v>-71296.159999999916</v>
      </c>
      <c r="R577" s="94">
        <f t="shared" si="20"/>
        <v>383.87492764471057</v>
      </c>
    </row>
    <row r="578" spans="1:18" x14ac:dyDescent="0.55000000000000004">
      <c r="A578" s="100">
        <v>6</v>
      </c>
      <c r="B578" s="101" t="s">
        <v>58</v>
      </c>
      <c r="C578" s="101" t="s">
        <v>411</v>
      </c>
      <c r="D578" s="101" t="s">
        <v>142</v>
      </c>
      <c r="E578" s="101" t="s">
        <v>412</v>
      </c>
      <c r="F578" s="101" t="s">
        <v>178</v>
      </c>
      <c r="G578" s="101" t="s">
        <v>801</v>
      </c>
      <c r="H578" s="102">
        <v>1495</v>
      </c>
      <c r="I578" s="100">
        <v>1</v>
      </c>
      <c r="J578" s="103">
        <f>'เลย '!F122</f>
        <v>368191.91</v>
      </c>
      <c r="K578" s="104">
        <f>SUM('เลย '!AI122)</f>
        <v>431714.02999999997</v>
      </c>
      <c r="L578" s="105">
        <f>'เลย '!AJ122</f>
        <v>842337.1100000001</v>
      </c>
      <c r="M578" s="105">
        <f>'เลย '!AK122</f>
        <v>714743.9</v>
      </c>
      <c r="N578" s="101"/>
      <c r="O578" s="101"/>
      <c r="P578" s="101"/>
      <c r="Q578" s="93">
        <f t="shared" si="19"/>
        <v>127593.21000000008</v>
      </c>
      <c r="R578" s="94">
        <f t="shared" si="20"/>
        <v>563.43619397993314</v>
      </c>
    </row>
    <row r="579" spans="1:18" x14ac:dyDescent="0.55000000000000004">
      <c r="A579" s="100">
        <v>7</v>
      </c>
      <c r="B579" s="101" t="s">
        <v>58</v>
      </c>
      <c r="C579" s="101" t="s">
        <v>411</v>
      </c>
      <c r="D579" s="101" t="s">
        <v>142</v>
      </c>
      <c r="E579" s="101" t="s">
        <v>412</v>
      </c>
      <c r="F579" s="101" t="s">
        <v>178</v>
      </c>
      <c r="G579" s="101" t="s">
        <v>802</v>
      </c>
      <c r="H579" s="102">
        <v>2456</v>
      </c>
      <c r="I579" s="100">
        <v>2</v>
      </c>
      <c r="J579" s="103">
        <f>'เลย '!F123</f>
        <v>513888.57</v>
      </c>
      <c r="K579" s="104">
        <f>SUM('เลย '!AI123)</f>
        <v>587458.85</v>
      </c>
      <c r="L579" s="105">
        <f>'เลย '!AJ123</f>
        <v>911000.39999999991</v>
      </c>
      <c r="M579" s="105">
        <f>'เลย '!AK123</f>
        <v>872223.04</v>
      </c>
      <c r="N579" s="101"/>
      <c r="O579" s="101"/>
      <c r="P579" s="101"/>
      <c r="Q579" s="93">
        <f t="shared" si="19"/>
        <v>38777.35999999987</v>
      </c>
      <c r="R579" s="94">
        <f t="shared" si="20"/>
        <v>370.92850162866443</v>
      </c>
    </row>
    <row r="580" spans="1:18" x14ac:dyDescent="0.55000000000000004">
      <c r="A580" s="100">
        <v>8</v>
      </c>
      <c r="B580" s="101" t="s">
        <v>58</v>
      </c>
      <c r="C580" s="101" t="s">
        <v>411</v>
      </c>
      <c r="D580" s="101" t="s">
        <v>142</v>
      </c>
      <c r="E580" s="101" t="s">
        <v>412</v>
      </c>
      <c r="F580" s="101" t="s">
        <v>178</v>
      </c>
      <c r="G580" s="101" t="s">
        <v>803</v>
      </c>
      <c r="H580" s="102">
        <v>3265</v>
      </c>
      <c r="I580" s="100">
        <v>3</v>
      </c>
      <c r="J580" s="103">
        <f>'เลย '!F124</f>
        <v>591627.75</v>
      </c>
      <c r="K580" s="104">
        <f>SUM('เลย '!AI124)</f>
        <v>724364.47</v>
      </c>
      <c r="L580" s="105">
        <f>'เลย '!AJ124</f>
        <v>1070380.81</v>
      </c>
      <c r="M580" s="105">
        <f>'เลย '!AK124</f>
        <v>1006287.5999999999</v>
      </c>
      <c r="N580" s="101"/>
      <c r="O580" s="101"/>
      <c r="P580" s="101"/>
      <c r="Q580" s="93">
        <f t="shared" si="19"/>
        <v>64093.210000000196</v>
      </c>
      <c r="R580" s="94">
        <f t="shared" si="20"/>
        <v>327.83485758039819</v>
      </c>
    </row>
    <row r="581" spans="1:18" x14ac:dyDescent="0.55000000000000004">
      <c r="A581" s="100">
        <v>9</v>
      </c>
      <c r="B581" s="101" t="s">
        <v>58</v>
      </c>
      <c r="C581" s="101" t="s">
        <v>411</v>
      </c>
      <c r="D581" s="101" t="s">
        <v>142</v>
      </c>
      <c r="E581" s="101" t="s">
        <v>412</v>
      </c>
      <c r="F581" s="101" t="s">
        <v>178</v>
      </c>
      <c r="G581" s="101" t="s">
        <v>804</v>
      </c>
      <c r="H581" s="102">
        <v>2444</v>
      </c>
      <c r="I581" s="100">
        <v>2</v>
      </c>
      <c r="J581" s="103">
        <f>'เลย '!F125</f>
        <v>451617.67</v>
      </c>
      <c r="K581" s="104">
        <f>SUM('เลย '!AI125)</f>
        <v>462430.93</v>
      </c>
      <c r="L581" s="105">
        <f>'เลย '!AJ125</f>
        <v>1281785.74</v>
      </c>
      <c r="M581" s="105">
        <f>'เลย '!AK125</f>
        <v>1196889.0999999999</v>
      </c>
      <c r="N581" s="101"/>
      <c r="O581" s="101"/>
      <c r="P581" s="101"/>
      <c r="Q581" s="93">
        <f t="shared" si="19"/>
        <v>84896.64000000013</v>
      </c>
      <c r="R581" s="94">
        <f t="shared" si="20"/>
        <v>524.46225040916534</v>
      </c>
    </row>
    <row r="582" spans="1:18" s="112" customFormat="1" x14ac:dyDescent="0.55000000000000004">
      <c r="A582" s="106">
        <v>13</v>
      </c>
      <c r="B582" s="107" t="s">
        <v>58</v>
      </c>
      <c r="C582" s="107"/>
      <c r="D582" s="107"/>
      <c r="E582" s="107" t="s">
        <v>75</v>
      </c>
      <c r="F582" s="107"/>
      <c r="G582" s="107" t="s">
        <v>414</v>
      </c>
      <c r="H582" s="113">
        <f>SUM(H573:H581)</f>
        <v>24187</v>
      </c>
      <c r="I582" s="106"/>
      <c r="J582" s="109">
        <f>SUM(J573:J581)</f>
        <v>5490217.3700000001</v>
      </c>
      <c r="K582" s="109">
        <f>SUM(K573:K581)</f>
        <v>5877348.4899999993</v>
      </c>
      <c r="L582" s="109">
        <f>SUM(L573:L581)</f>
        <v>9009225.4600000009</v>
      </c>
      <c r="M582" s="109">
        <f>SUM(M573:M581)</f>
        <v>8392558.0500000007</v>
      </c>
      <c r="N582" s="107">
        <v>8</v>
      </c>
      <c r="O582" s="107">
        <v>8</v>
      </c>
      <c r="P582" s="107">
        <f>N582-O582</f>
        <v>0</v>
      </c>
      <c r="Q582" s="110">
        <f t="shared" si="19"/>
        <v>616667.41000000015</v>
      </c>
      <c r="R582" s="111">
        <f>L582/H582</f>
        <v>372.48213751188661</v>
      </c>
    </row>
    <row r="583" spans="1:18" x14ac:dyDescent="0.55000000000000004">
      <c r="A583" s="100">
        <v>1</v>
      </c>
      <c r="B583" s="101" t="s">
        <v>58</v>
      </c>
      <c r="C583" s="101" t="s">
        <v>415</v>
      </c>
      <c r="D583" s="101" t="s">
        <v>145</v>
      </c>
      <c r="E583" s="101" t="s">
        <v>416</v>
      </c>
      <c r="F583" s="101" t="s">
        <v>208</v>
      </c>
      <c r="G583" s="101" t="s">
        <v>417</v>
      </c>
      <c r="H583" s="102"/>
      <c r="I583" s="100"/>
      <c r="J583" s="103"/>
      <c r="K583" s="104"/>
      <c r="L583" s="105"/>
      <c r="M583" s="105"/>
      <c r="N583" s="101"/>
      <c r="O583" s="101"/>
      <c r="P583" s="101"/>
    </row>
    <row r="584" spans="1:18" x14ac:dyDescent="0.55000000000000004">
      <c r="A584" s="100">
        <v>2</v>
      </c>
      <c r="B584" s="101" t="s">
        <v>58</v>
      </c>
      <c r="C584" s="101" t="s">
        <v>415</v>
      </c>
      <c r="D584" s="101" t="s">
        <v>145</v>
      </c>
      <c r="E584" s="101" t="s">
        <v>416</v>
      </c>
      <c r="F584" s="101" t="s">
        <v>178</v>
      </c>
      <c r="G584" s="101" t="s">
        <v>805</v>
      </c>
      <c r="H584" s="102">
        <v>5041</v>
      </c>
      <c r="I584" s="100">
        <v>4</v>
      </c>
      <c r="J584" s="103">
        <f>'เลย '!F126</f>
        <v>537727.81999999995</v>
      </c>
      <c r="K584" s="104">
        <f>SUM('เลย '!AI126)</f>
        <v>473617.16000000003</v>
      </c>
      <c r="L584" s="105">
        <f>'เลย '!AJ126</f>
        <v>1972907.49</v>
      </c>
      <c r="M584" s="105">
        <f>'เลย '!AK126</f>
        <v>1791167.54</v>
      </c>
      <c r="N584" s="101"/>
      <c r="O584" s="101"/>
      <c r="P584" s="101"/>
      <c r="Q584" s="93">
        <f t="shared" ref="Q584:Q646" si="21">L584-M584</f>
        <v>181739.94999999995</v>
      </c>
      <c r="R584" s="94">
        <f t="shared" ref="R584:R646" si="22">L584/H584</f>
        <v>391.37224558619323</v>
      </c>
    </row>
    <row r="585" spans="1:18" x14ac:dyDescent="0.55000000000000004">
      <c r="A585" s="100">
        <v>3</v>
      </c>
      <c r="B585" s="101" t="s">
        <v>58</v>
      </c>
      <c r="C585" s="101" t="s">
        <v>415</v>
      </c>
      <c r="D585" s="101" t="s">
        <v>145</v>
      </c>
      <c r="E585" s="101" t="s">
        <v>416</v>
      </c>
      <c r="F585" s="101" t="s">
        <v>178</v>
      </c>
      <c r="G585" s="101" t="s">
        <v>806</v>
      </c>
      <c r="H585" s="102">
        <v>2924</v>
      </c>
      <c r="I585" s="100">
        <v>2</v>
      </c>
      <c r="J585" s="103">
        <f>'เลย '!F127</f>
        <v>668016.63</v>
      </c>
      <c r="K585" s="104">
        <f>SUM('เลย '!AI127)</f>
        <v>655173.39</v>
      </c>
      <c r="L585" s="105">
        <f>'เลย '!AJ127</f>
        <v>1486162.08</v>
      </c>
      <c r="M585" s="105">
        <f>'เลย '!AK127</f>
        <v>1491295.74</v>
      </c>
      <c r="N585" s="101"/>
      <c r="O585" s="101"/>
      <c r="P585" s="101"/>
      <c r="Q585" s="93">
        <f t="shared" si="21"/>
        <v>-5133.6599999999162</v>
      </c>
      <c r="R585" s="94">
        <f t="shared" si="22"/>
        <v>508.26336525307801</v>
      </c>
    </row>
    <row r="586" spans="1:18" x14ac:dyDescent="0.55000000000000004">
      <c r="A586" s="100">
        <v>4</v>
      </c>
      <c r="B586" s="101" t="s">
        <v>58</v>
      </c>
      <c r="C586" s="101" t="s">
        <v>415</v>
      </c>
      <c r="D586" s="101" t="s">
        <v>145</v>
      </c>
      <c r="E586" s="101" t="s">
        <v>416</v>
      </c>
      <c r="F586" s="101" t="s">
        <v>178</v>
      </c>
      <c r="G586" s="101" t="s">
        <v>807</v>
      </c>
      <c r="H586" s="102">
        <v>5642</v>
      </c>
      <c r="I586" s="100">
        <v>4</v>
      </c>
      <c r="J586" s="103">
        <f>'เลย '!F128</f>
        <v>917342.77</v>
      </c>
      <c r="K586" s="104">
        <f>SUM('เลย '!AI128)</f>
        <v>881717.75</v>
      </c>
      <c r="L586" s="105">
        <f>'เลย '!AJ128</f>
        <v>3374470.88</v>
      </c>
      <c r="M586" s="105">
        <f>'เลย '!AK128</f>
        <v>20469058.220000003</v>
      </c>
      <c r="N586" s="101"/>
      <c r="O586" s="101"/>
      <c r="P586" s="101"/>
      <c r="Q586" s="93">
        <f t="shared" si="21"/>
        <v>-17094587.340000004</v>
      </c>
      <c r="R586" s="94">
        <f t="shared" si="22"/>
        <v>598.09834810350935</v>
      </c>
    </row>
    <row r="587" spans="1:18" x14ac:dyDescent="0.55000000000000004">
      <c r="A587" s="100">
        <v>5</v>
      </c>
      <c r="B587" s="101" t="s">
        <v>58</v>
      </c>
      <c r="C587" s="101" t="s">
        <v>415</v>
      </c>
      <c r="D587" s="101" t="s">
        <v>145</v>
      </c>
      <c r="E587" s="101" t="s">
        <v>416</v>
      </c>
      <c r="F587" s="101" t="s">
        <v>178</v>
      </c>
      <c r="G587" s="101" t="s">
        <v>808</v>
      </c>
      <c r="H587" s="102">
        <v>2953</v>
      </c>
      <c r="I587" s="100">
        <v>2</v>
      </c>
      <c r="J587" s="103">
        <f>'เลย '!F129</f>
        <v>823482.39</v>
      </c>
      <c r="K587" s="104">
        <f>SUM('เลย '!AI129)</f>
        <v>780107.8</v>
      </c>
      <c r="L587" s="105">
        <f>'เลย '!AJ129</f>
        <v>1369630.44</v>
      </c>
      <c r="M587" s="105">
        <f>'เลย '!AK129</f>
        <v>1215847.18</v>
      </c>
      <c r="N587" s="101"/>
      <c r="O587" s="101"/>
      <c r="P587" s="101"/>
      <c r="Q587" s="93">
        <f t="shared" si="21"/>
        <v>153783.26</v>
      </c>
      <c r="R587" s="94">
        <f t="shared" si="22"/>
        <v>463.80983406705042</v>
      </c>
    </row>
    <row r="588" spans="1:18" x14ac:dyDescent="0.55000000000000004">
      <c r="A588" s="100">
        <v>6</v>
      </c>
      <c r="B588" s="101" t="s">
        <v>58</v>
      </c>
      <c r="C588" s="101" t="s">
        <v>415</v>
      </c>
      <c r="D588" s="101" t="s">
        <v>145</v>
      </c>
      <c r="E588" s="101" t="s">
        <v>416</v>
      </c>
      <c r="F588" s="101" t="s">
        <v>178</v>
      </c>
      <c r="G588" s="101" t="s">
        <v>809</v>
      </c>
      <c r="H588" s="102">
        <v>2821</v>
      </c>
      <c r="I588" s="100">
        <v>2</v>
      </c>
      <c r="J588" s="103">
        <f>'เลย '!F130</f>
        <v>252263.77</v>
      </c>
      <c r="K588" s="104">
        <f>SUM('เลย '!AI130)</f>
        <v>212151.59</v>
      </c>
      <c r="L588" s="105">
        <f>'เลย '!AJ130</f>
        <v>889342.55</v>
      </c>
      <c r="M588" s="105">
        <f>'เลย '!AK130</f>
        <v>778640.45000000007</v>
      </c>
      <c r="N588" s="101"/>
      <c r="O588" s="101"/>
      <c r="P588" s="101"/>
      <c r="Q588" s="93">
        <f t="shared" si="21"/>
        <v>110702.09999999998</v>
      </c>
      <c r="R588" s="94">
        <f t="shared" si="22"/>
        <v>315.25790499822762</v>
      </c>
    </row>
    <row r="589" spans="1:18" s="112" customFormat="1" x14ac:dyDescent="0.55000000000000004">
      <c r="A589" s="106">
        <v>14</v>
      </c>
      <c r="B589" s="107" t="s">
        <v>58</v>
      </c>
      <c r="C589" s="107"/>
      <c r="D589" s="107"/>
      <c r="E589" s="107" t="s">
        <v>75</v>
      </c>
      <c r="F589" s="107"/>
      <c r="G589" s="107" t="s">
        <v>418</v>
      </c>
      <c r="H589" s="113">
        <f>SUM(H583:H588)</f>
        <v>19381</v>
      </c>
      <c r="I589" s="106"/>
      <c r="J589" s="109">
        <f>SUM(J583:J588)</f>
        <v>3198833.38</v>
      </c>
      <c r="K589" s="109">
        <f>SUM(K583:K588)</f>
        <v>3002767.69</v>
      </c>
      <c r="L589" s="109">
        <f>SUM(L583:L588)</f>
        <v>9092513.4400000013</v>
      </c>
      <c r="M589" s="109">
        <f>SUM(M583:M588)</f>
        <v>25746009.130000003</v>
      </c>
      <c r="N589" s="107">
        <v>5</v>
      </c>
      <c r="O589" s="107">
        <v>5</v>
      </c>
      <c r="P589" s="107">
        <f>N589-O589</f>
        <v>0</v>
      </c>
      <c r="Q589" s="110">
        <f t="shared" si="21"/>
        <v>-16653495.690000001</v>
      </c>
      <c r="R589" s="111">
        <f t="shared" si="22"/>
        <v>469.14573241834796</v>
      </c>
    </row>
    <row r="590" spans="1:18" s="112" customFormat="1" ht="24.75" thickBot="1" x14ac:dyDescent="0.6">
      <c r="A590" s="121"/>
      <c r="B590" s="122" t="s">
        <v>58</v>
      </c>
      <c r="C590" s="122" t="s">
        <v>58</v>
      </c>
      <c r="D590" s="122" t="s">
        <v>58</v>
      </c>
      <c r="E590" s="122" t="s">
        <v>58</v>
      </c>
      <c r="F590" s="122"/>
      <c r="G590" s="122" t="s">
        <v>419</v>
      </c>
      <c r="H590" s="123">
        <f>H455+H462+H478+H490+H505+H512+H520+H531+H550+H557+H564+H572+H582+H589</f>
        <v>405693</v>
      </c>
      <c r="I590" s="121"/>
      <c r="J590" s="124">
        <f t="shared" ref="J590:O590" si="23">J455+J462+J478+J490+J505+J512+J520+J531+J550+J557+J564+J572+J582+J589</f>
        <v>85974012.819999993</v>
      </c>
      <c r="K590" s="125">
        <f t="shared" si="23"/>
        <v>86915694.949999973</v>
      </c>
      <c r="L590" s="124">
        <f t="shared" si="23"/>
        <v>179781768.21000001</v>
      </c>
      <c r="M590" s="124">
        <f t="shared" si="23"/>
        <v>180446924.28</v>
      </c>
      <c r="N590" s="122">
        <f t="shared" si="23"/>
        <v>127</v>
      </c>
      <c r="O590" s="122">
        <f t="shared" si="23"/>
        <v>127</v>
      </c>
      <c r="P590" s="122">
        <f>N590-O590</f>
        <v>0</v>
      </c>
      <c r="Q590" s="110">
        <f t="shared" si="21"/>
        <v>-665156.06999999285</v>
      </c>
      <c r="R590" s="111">
        <f t="shared" si="22"/>
        <v>443.14732620479032</v>
      </c>
    </row>
    <row r="591" spans="1:18" ht="25.5" thickTop="1" thickBot="1" x14ac:dyDescent="0.6">
      <c r="A591" s="126"/>
      <c r="B591" s="127"/>
      <c r="C591" s="127"/>
      <c r="D591" s="127"/>
      <c r="E591" s="392" t="s">
        <v>420</v>
      </c>
      <c r="F591" s="393"/>
      <c r="G591" s="394"/>
      <c r="H591" s="128"/>
      <c r="I591" s="126"/>
      <c r="J591" s="129">
        <f>J590/O590</f>
        <v>676960.73086614173</v>
      </c>
      <c r="K591" s="130">
        <f>K590/O590</f>
        <v>684375.55078740139</v>
      </c>
      <c r="L591" s="129">
        <f>L590/O590</f>
        <v>1415604.4740944882</v>
      </c>
      <c r="M591" s="129">
        <f>M590/O590</f>
        <v>1420841.9234645669</v>
      </c>
      <c r="N591" s="178"/>
      <c r="O591" s="178"/>
      <c r="P591" s="178"/>
      <c r="Q591" s="93">
        <f t="shared" si="21"/>
        <v>-5237.4493700787425</v>
      </c>
    </row>
    <row r="592" spans="1:18" ht="24.75" thickTop="1" x14ac:dyDescent="0.55000000000000004">
      <c r="A592" s="131">
        <v>1</v>
      </c>
      <c r="B592" s="132" t="s">
        <v>60</v>
      </c>
      <c r="C592" s="132" t="s">
        <v>421</v>
      </c>
      <c r="D592" s="132" t="s">
        <v>422</v>
      </c>
      <c r="E592" s="132" t="s">
        <v>423</v>
      </c>
      <c r="F592" s="132" t="s">
        <v>175</v>
      </c>
      <c r="G592" s="132" t="s">
        <v>424</v>
      </c>
      <c r="H592" s="133"/>
      <c r="I592" s="131"/>
      <c r="J592" s="134"/>
      <c r="K592" s="135"/>
      <c r="L592" s="136"/>
      <c r="M592" s="136"/>
      <c r="N592" s="132"/>
      <c r="O592" s="132"/>
      <c r="P592" s="132"/>
    </row>
    <row r="593" spans="1:18" x14ac:dyDescent="0.55000000000000004">
      <c r="A593" s="100">
        <v>2</v>
      </c>
      <c r="B593" s="101" t="s">
        <v>60</v>
      </c>
      <c r="C593" s="101" t="s">
        <v>421</v>
      </c>
      <c r="D593" s="101" t="s">
        <v>422</v>
      </c>
      <c r="E593" s="101" t="s">
        <v>423</v>
      </c>
      <c r="F593" s="101" t="s">
        <v>178</v>
      </c>
      <c r="G593" s="101" t="s">
        <v>1022</v>
      </c>
      <c r="H593" s="102">
        <v>4149</v>
      </c>
      <c r="I593" s="100">
        <v>3</v>
      </c>
      <c r="J593" s="103">
        <f>หนองคาย!F12</f>
        <v>645739.46</v>
      </c>
      <c r="K593" s="104">
        <f>หนองคาย!AK12</f>
        <v>680923.04999999993</v>
      </c>
      <c r="L593" s="105">
        <f>หนองคาย!AL12</f>
        <v>2305458.6799999997</v>
      </c>
      <c r="M593" s="105">
        <f>หนองคาย!AM12</f>
        <v>2064578.21</v>
      </c>
      <c r="N593" s="101"/>
      <c r="O593" s="101"/>
      <c r="P593" s="101"/>
      <c r="Q593" s="93">
        <f t="shared" si="21"/>
        <v>240880.46999999974</v>
      </c>
      <c r="R593" s="94">
        <f t="shared" si="22"/>
        <v>555.66610749578206</v>
      </c>
    </row>
    <row r="594" spans="1:18" x14ac:dyDescent="0.55000000000000004">
      <c r="A594" s="100">
        <v>3</v>
      </c>
      <c r="B594" s="101" t="s">
        <v>60</v>
      </c>
      <c r="C594" s="101" t="s">
        <v>421</v>
      </c>
      <c r="D594" s="101" t="s">
        <v>422</v>
      </c>
      <c r="E594" s="101" t="s">
        <v>423</v>
      </c>
      <c r="F594" s="101" t="s">
        <v>178</v>
      </c>
      <c r="G594" s="101" t="s">
        <v>1023</v>
      </c>
      <c r="H594" s="102">
        <v>4404</v>
      </c>
      <c r="I594" s="100">
        <v>3</v>
      </c>
      <c r="J594" s="103">
        <f>หนองคาย!F13</f>
        <v>746486.77</v>
      </c>
      <c r="K594" s="104">
        <f>หนองคาย!AK13</f>
        <v>929097.22</v>
      </c>
      <c r="L594" s="105">
        <f>หนองคาย!AL13</f>
        <v>2098013.23</v>
      </c>
      <c r="M594" s="105">
        <f>หนองคาย!AM13</f>
        <v>1717665.6400000001</v>
      </c>
      <c r="N594" s="101"/>
      <c r="O594" s="101"/>
      <c r="P594" s="101"/>
      <c r="Q594" s="93">
        <f t="shared" si="21"/>
        <v>380347.58999999985</v>
      </c>
      <c r="R594" s="94">
        <f t="shared" si="22"/>
        <v>476.38810853769303</v>
      </c>
    </row>
    <row r="595" spans="1:18" x14ac:dyDescent="0.55000000000000004">
      <c r="A595" s="100">
        <v>4</v>
      </c>
      <c r="B595" s="101" t="s">
        <v>60</v>
      </c>
      <c r="C595" s="101" t="s">
        <v>421</v>
      </c>
      <c r="D595" s="101" t="s">
        <v>422</v>
      </c>
      <c r="E595" s="101" t="s">
        <v>423</v>
      </c>
      <c r="F595" s="101" t="s">
        <v>178</v>
      </c>
      <c r="G595" s="101" t="s">
        <v>1024</v>
      </c>
      <c r="H595" s="102">
        <v>2830</v>
      </c>
      <c r="I595" s="100">
        <v>2</v>
      </c>
      <c r="J595" s="103">
        <f>หนองคาย!F14</f>
        <v>353162.2</v>
      </c>
      <c r="K595" s="104">
        <f>หนองคาย!AK14</f>
        <v>384015.09</v>
      </c>
      <c r="L595" s="105">
        <f>หนองคาย!AL14</f>
        <v>1209737.6499999999</v>
      </c>
      <c r="M595" s="105">
        <f>หนองคาย!AM14</f>
        <v>1154279.1599999999</v>
      </c>
      <c r="N595" s="101"/>
      <c r="O595" s="101"/>
      <c r="P595" s="101"/>
      <c r="Q595" s="93">
        <f t="shared" si="21"/>
        <v>55458.489999999991</v>
      </c>
      <c r="R595" s="94">
        <f t="shared" si="22"/>
        <v>427.46913427561833</v>
      </c>
    </row>
    <row r="596" spans="1:18" x14ac:dyDescent="0.55000000000000004">
      <c r="A596" s="100">
        <v>5</v>
      </c>
      <c r="B596" s="101" t="s">
        <v>60</v>
      </c>
      <c r="C596" s="101" t="s">
        <v>421</v>
      </c>
      <c r="D596" s="101" t="s">
        <v>422</v>
      </c>
      <c r="E596" s="101" t="s">
        <v>423</v>
      </c>
      <c r="F596" s="101" t="s">
        <v>178</v>
      </c>
      <c r="G596" s="101" t="s">
        <v>1025</v>
      </c>
      <c r="H596" s="102">
        <v>4180</v>
      </c>
      <c r="I596" s="100">
        <v>3</v>
      </c>
      <c r="J596" s="103">
        <f>หนองคาย!F15</f>
        <v>801827.59</v>
      </c>
      <c r="K596" s="104">
        <f>หนองคาย!AK15</f>
        <v>842655.11</v>
      </c>
      <c r="L596" s="105">
        <f>หนองคาย!AL15</f>
        <v>2642863.7999999998</v>
      </c>
      <c r="M596" s="105">
        <f>หนองคาย!AM15</f>
        <v>2099418.3400000003</v>
      </c>
      <c r="N596" s="101"/>
      <c r="O596" s="101"/>
      <c r="P596" s="101"/>
      <c r="Q596" s="93">
        <f t="shared" si="21"/>
        <v>543445.4599999995</v>
      </c>
      <c r="R596" s="94">
        <f t="shared" si="22"/>
        <v>632.26406698564585</v>
      </c>
    </row>
    <row r="597" spans="1:18" x14ac:dyDescent="0.55000000000000004">
      <c r="A597" s="100">
        <v>6</v>
      </c>
      <c r="B597" s="101" t="s">
        <v>60</v>
      </c>
      <c r="C597" s="101" t="s">
        <v>421</v>
      </c>
      <c r="D597" s="101" t="s">
        <v>422</v>
      </c>
      <c r="E597" s="101" t="s">
        <v>423</v>
      </c>
      <c r="F597" s="101" t="s">
        <v>178</v>
      </c>
      <c r="G597" s="101" t="s">
        <v>1026</v>
      </c>
      <c r="H597" s="102">
        <v>7166</v>
      </c>
      <c r="I597" s="100">
        <v>5</v>
      </c>
      <c r="J597" s="103">
        <f>หนองคาย!F16</f>
        <v>1163815.6299999999</v>
      </c>
      <c r="K597" s="104">
        <f>หนองคาย!AK16</f>
        <v>1225438.18</v>
      </c>
      <c r="L597" s="105">
        <f>หนองคาย!AL16</f>
        <v>2860269.94</v>
      </c>
      <c r="M597" s="105">
        <f>หนองคาย!AM16</f>
        <v>2305017.5300000003</v>
      </c>
      <c r="N597" s="101"/>
      <c r="O597" s="101"/>
      <c r="P597" s="101"/>
      <c r="Q597" s="93">
        <f t="shared" si="21"/>
        <v>555252.40999999968</v>
      </c>
      <c r="R597" s="94">
        <f t="shared" si="22"/>
        <v>399.14456321518281</v>
      </c>
    </row>
    <row r="598" spans="1:18" x14ac:dyDescent="0.55000000000000004">
      <c r="A598" s="100">
        <v>7</v>
      </c>
      <c r="B598" s="101" t="s">
        <v>60</v>
      </c>
      <c r="C598" s="101" t="s">
        <v>421</v>
      </c>
      <c r="D598" s="101" t="s">
        <v>422</v>
      </c>
      <c r="E598" s="101" t="s">
        <v>423</v>
      </c>
      <c r="F598" s="101" t="s">
        <v>178</v>
      </c>
      <c r="G598" s="101" t="s">
        <v>1027</v>
      </c>
      <c r="H598" s="102">
        <v>6340</v>
      </c>
      <c r="I598" s="100">
        <v>5</v>
      </c>
      <c r="J598" s="103">
        <f>หนองคาย!F17</f>
        <v>996666.59</v>
      </c>
      <c r="K598" s="104">
        <f>หนองคาย!AK17</f>
        <v>918580.53</v>
      </c>
      <c r="L598" s="105">
        <f>หนองคาย!AL17</f>
        <v>2526143.8199999998</v>
      </c>
      <c r="M598" s="105">
        <f>หนองคาย!AM17</f>
        <v>2153210.69</v>
      </c>
      <c r="N598" s="101"/>
      <c r="O598" s="101"/>
      <c r="P598" s="101"/>
      <c r="Q598" s="93">
        <f t="shared" si="21"/>
        <v>372933.12999999989</v>
      </c>
      <c r="R598" s="94">
        <f t="shared" si="22"/>
        <v>398.44539747634064</v>
      </c>
    </row>
    <row r="599" spans="1:18" x14ac:dyDescent="0.55000000000000004">
      <c r="A599" s="100">
        <v>8</v>
      </c>
      <c r="B599" s="101" t="s">
        <v>60</v>
      </c>
      <c r="C599" s="101" t="s">
        <v>421</v>
      </c>
      <c r="D599" s="101" t="s">
        <v>422</v>
      </c>
      <c r="E599" s="101" t="s">
        <v>423</v>
      </c>
      <c r="F599" s="101" t="s">
        <v>178</v>
      </c>
      <c r="G599" s="101" t="s">
        <v>1028</v>
      </c>
      <c r="H599" s="102">
        <v>2131</v>
      </c>
      <c r="I599" s="100">
        <v>2</v>
      </c>
      <c r="J599" s="103">
        <f>หนองคาย!F18</f>
        <v>1060859.75</v>
      </c>
      <c r="K599" s="104">
        <f>หนองคาย!AK18</f>
        <v>1108731.5</v>
      </c>
      <c r="L599" s="105">
        <f>หนองคาย!AL18</f>
        <v>2007355.31</v>
      </c>
      <c r="M599" s="105">
        <f>หนองคาย!AM18</f>
        <v>1524549.29</v>
      </c>
      <c r="N599" s="101"/>
      <c r="O599" s="101"/>
      <c r="P599" s="101"/>
      <c r="Q599" s="93">
        <f t="shared" si="21"/>
        <v>482806.02</v>
      </c>
      <c r="R599" s="94">
        <f t="shared" si="22"/>
        <v>941.97809009854529</v>
      </c>
    </row>
    <row r="600" spans="1:18" x14ac:dyDescent="0.55000000000000004">
      <c r="A600" s="100">
        <v>9</v>
      </c>
      <c r="B600" s="101" t="s">
        <v>60</v>
      </c>
      <c r="C600" s="101" t="s">
        <v>421</v>
      </c>
      <c r="D600" s="101" t="s">
        <v>422</v>
      </c>
      <c r="E600" s="101" t="s">
        <v>423</v>
      </c>
      <c r="F600" s="101" t="s">
        <v>178</v>
      </c>
      <c r="G600" s="101" t="s">
        <v>1029</v>
      </c>
      <c r="H600" s="102">
        <v>821</v>
      </c>
      <c r="I600" s="100">
        <v>1</v>
      </c>
      <c r="J600" s="103">
        <f>หนองคาย!F19</f>
        <v>358032.74</v>
      </c>
      <c r="K600" s="104">
        <f>หนองคาย!AK19</f>
        <v>446255.11</v>
      </c>
      <c r="L600" s="105">
        <f>หนองคาย!AL19</f>
        <v>1119215.69</v>
      </c>
      <c r="M600" s="105">
        <f>หนองคาย!AM19</f>
        <v>1056685.83</v>
      </c>
      <c r="N600" s="101"/>
      <c r="O600" s="101"/>
      <c r="P600" s="101"/>
      <c r="Q600" s="93">
        <f t="shared" si="21"/>
        <v>62529.85999999987</v>
      </c>
      <c r="R600" s="94">
        <f t="shared" si="22"/>
        <v>1363.2347015834348</v>
      </c>
    </row>
    <row r="601" spans="1:18" x14ac:dyDescent="0.55000000000000004">
      <c r="A601" s="100">
        <v>10</v>
      </c>
      <c r="B601" s="101" t="s">
        <v>60</v>
      </c>
      <c r="C601" s="101" t="s">
        <v>421</v>
      </c>
      <c r="D601" s="101" t="s">
        <v>422</v>
      </c>
      <c r="E601" s="101" t="s">
        <v>423</v>
      </c>
      <c r="F601" s="101" t="s">
        <v>178</v>
      </c>
      <c r="G601" s="101" t="s">
        <v>1030</v>
      </c>
      <c r="H601" s="102">
        <v>5286</v>
      </c>
      <c r="I601" s="100">
        <v>4</v>
      </c>
      <c r="J601" s="103">
        <f>หนองคาย!F20</f>
        <v>1309360.73</v>
      </c>
      <c r="K601" s="104">
        <f>หนองคาย!AK20</f>
        <v>1353901.59</v>
      </c>
      <c r="L601" s="105">
        <f>หนองคาย!AL20</f>
        <v>1952879.45</v>
      </c>
      <c r="M601" s="105">
        <f>หนองคาย!AM20</f>
        <v>1184316.48</v>
      </c>
      <c r="N601" s="101"/>
      <c r="O601" s="101"/>
      <c r="P601" s="101"/>
      <c r="Q601" s="93">
        <f t="shared" si="21"/>
        <v>768562.97</v>
      </c>
      <c r="R601" s="94">
        <f t="shared" si="22"/>
        <v>369.4437097994703</v>
      </c>
    </row>
    <row r="602" spans="1:18" x14ac:dyDescent="0.55000000000000004">
      <c r="A602" s="100">
        <v>11</v>
      </c>
      <c r="B602" s="101" t="s">
        <v>60</v>
      </c>
      <c r="C602" s="101" t="s">
        <v>421</v>
      </c>
      <c r="D602" s="101" t="s">
        <v>422</v>
      </c>
      <c r="E602" s="101" t="s">
        <v>423</v>
      </c>
      <c r="F602" s="101" t="s">
        <v>178</v>
      </c>
      <c r="G602" s="101" t="s">
        <v>1031</v>
      </c>
      <c r="H602" s="102">
        <v>5603</v>
      </c>
      <c r="I602" s="100">
        <v>4</v>
      </c>
      <c r="J602" s="103">
        <f>หนองคาย!F21</f>
        <v>695362.84</v>
      </c>
      <c r="K602" s="104">
        <f>หนองคาย!AK21</f>
        <v>804391.82</v>
      </c>
      <c r="L602" s="105">
        <f>หนองคาย!AL21</f>
        <v>2284544.2000000002</v>
      </c>
      <c r="M602" s="105">
        <f>หนองคาย!AM21</f>
        <v>2551322.23</v>
      </c>
      <c r="N602" s="101"/>
      <c r="O602" s="101"/>
      <c r="P602" s="101"/>
      <c r="Q602" s="93">
        <f t="shared" si="21"/>
        <v>-266778.0299999998</v>
      </c>
      <c r="R602" s="94">
        <f t="shared" si="22"/>
        <v>407.73589148670357</v>
      </c>
    </row>
    <row r="603" spans="1:18" x14ac:dyDescent="0.55000000000000004">
      <c r="A603" s="100">
        <v>12</v>
      </c>
      <c r="B603" s="101" t="s">
        <v>60</v>
      </c>
      <c r="C603" s="101" t="s">
        <v>421</v>
      </c>
      <c r="D603" s="101" t="s">
        <v>422</v>
      </c>
      <c r="E603" s="101" t="s">
        <v>423</v>
      </c>
      <c r="F603" s="101" t="s">
        <v>178</v>
      </c>
      <c r="G603" s="101" t="s">
        <v>1032</v>
      </c>
      <c r="H603" s="102">
        <v>4772</v>
      </c>
      <c r="I603" s="100">
        <v>4</v>
      </c>
      <c r="J603" s="103">
        <f>หนองคาย!F22</f>
        <v>266167.58</v>
      </c>
      <c r="K603" s="104">
        <f>หนองคาย!AK22</f>
        <v>299773.58</v>
      </c>
      <c r="L603" s="105">
        <f>หนองคาย!AL22</f>
        <v>1962395.55</v>
      </c>
      <c r="M603" s="105">
        <f>หนองคาย!AM22</f>
        <v>1998400.64</v>
      </c>
      <c r="N603" s="101"/>
      <c r="O603" s="101"/>
      <c r="P603" s="101"/>
      <c r="Q603" s="93">
        <f t="shared" si="21"/>
        <v>-36005.089999999851</v>
      </c>
      <c r="R603" s="94">
        <f t="shared" si="22"/>
        <v>411.23125523889354</v>
      </c>
    </row>
    <row r="604" spans="1:18" x14ac:dyDescent="0.55000000000000004">
      <c r="A604" s="100">
        <v>13</v>
      </c>
      <c r="B604" s="101" t="s">
        <v>60</v>
      </c>
      <c r="C604" s="101" t="s">
        <v>421</v>
      </c>
      <c r="D604" s="101" t="s">
        <v>422</v>
      </c>
      <c r="E604" s="101" t="s">
        <v>423</v>
      </c>
      <c r="F604" s="101" t="s">
        <v>178</v>
      </c>
      <c r="G604" s="101" t="s">
        <v>1033</v>
      </c>
      <c r="H604" s="102">
        <v>4728</v>
      </c>
      <c r="I604" s="100">
        <v>4</v>
      </c>
      <c r="J604" s="103">
        <f>หนองคาย!F23</f>
        <v>128462.98</v>
      </c>
      <c r="K604" s="104">
        <f>หนองคาย!AK23</f>
        <v>200829.17</v>
      </c>
      <c r="L604" s="105">
        <f>หนองคาย!AL23</f>
        <v>2319270.88</v>
      </c>
      <c r="M604" s="105">
        <f>หนองคาย!AM23</f>
        <v>2146275.7599999998</v>
      </c>
      <c r="N604" s="101"/>
      <c r="O604" s="101"/>
      <c r="P604" s="101"/>
      <c r="Q604" s="93">
        <f t="shared" si="21"/>
        <v>172995.12000000011</v>
      </c>
      <c r="R604" s="94">
        <f t="shared" si="22"/>
        <v>490.53952622673432</v>
      </c>
    </row>
    <row r="605" spans="1:18" x14ac:dyDescent="0.55000000000000004">
      <c r="A605" s="100">
        <v>14</v>
      </c>
      <c r="B605" s="101" t="s">
        <v>60</v>
      </c>
      <c r="C605" s="101" t="s">
        <v>421</v>
      </c>
      <c r="D605" s="101" t="s">
        <v>422</v>
      </c>
      <c r="E605" s="101" t="s">
        <v>423</v>
      </c>
      <c r="F605" s="101" t="s">
        <v>178</v>
      </c>
      <c r="G605" s="101" t="s">
        <v>1034</v>
      </c>
      <c r="H605" s="102">
        <v>7662</v>
      </c>
      <c r="I605" s="100">
        <v>5</v>
      </c>
      <c r="J605" s="103">
        <f>หนองคาย!F24</f>
        <v>3428250.77</v>
      </c>
      <c r="K605" s="104">
        <f>หนองคาย!AK24</f>
        <v>3243962.79</v>
      </c>
      <c r="L605" s="105">
        <f>หนองคาย!AL24</f>
        <v>4173377.2700000005</v>
      </c>
      <c r="M605" s="105">
        <f>หนองคาย!AM24</f>
        <v>3111087.39</v>
      </c>
      <c r="N605" s="101"/>
      <c r="O605" s="101"/>
      <c r="P605" s="101"/>
      <c r="Q605" s="93">
        <f t="shared" si="21"/>
        <v>1062289.8800000004</v>
      </c>
      <c r="R605" s="94">
        <f t="shared" si="22"/>
        <v>544.68510441138085</v>
      </c>
    </row>
    <row r="606" spans="1:18" x14ac:dyDescent="0.55000000000000004">
      <c r="A606" s="100">
        <v>15</v>
      </c>
      <c r="B606" s="101" t="s">
        <v>60</v>
      </c>
      <c r="C606" s="101" t="s">
        <v>421</v>
      </c>
      <c r="D606" s="101" t="s">
        <v>422</v>
      </c>
      <c r="E606" s="101" t="s">
        <v>423</v>
      </c>
      <c r="F606" s="101" t="s">
        <v>178</v>
      </c>
      <c r="G606" s="101" t="s">
        <v>1035</v>
      </c>
      <c r="H606" s="102">
        <v>5895</v>
      </c>
      <c r="I606" s="100">
        <v>4</v>
      </c>
      <c r="J606" s="103">
        <f>หนองคาย!F25</f>
        <v>659891.15</v>
      </c>
      <c r="K606" s="104">
        <f>หนองคาย!AK25</f>
        <v>716872.83</v>
      </c>
      <c r="L606" s="105">
        <f>หนองคาย!AL25</f>
        <v>2399213.1800000002</v>
      </c>
      <c r="M606" s="105">
        <f>หนองคาย!AM25</f>
        <v>1899551.1099999999</v>
      </c>
      <c r="N606" s="101"/>
      <c r="O606" s="101"/>
      <c r="P606" s="101"/>
      <c r="Q606" s="93">
        <f t="shared" si="21"/>
        <v>499662.0700000003</v>
      </c>
      <c r="R606" s="94">
        <f t="shared" si="22"/>
        <v>406.99120949957592</v>
      </c>
    </row>
    <row r="607" spans="1:18" x14ac:dyDescent="0.55000000000000004">
      <c r="A607" s="100">
        <v>16</v>
      </c>
      <c r="B607" s="101" t="s">
        <v>60</v>
      </c>
      <c r="C607" s="101" t="s">
        <v>421</v>
      </c>
      <c r="D607" s="101" t="s">
        <v>422</v>
      </c>
      <c r="E607" s="101" t="s">
        <v>423</v>
      </c>
      <c r="F607" s="101" t="s">
        <v>178</v>
      </c>
      <c r="G607" s="101" t="s">
        <v>1036</v>
      </c>
      <c r="H607" s="102">
        <v>4523</v>
      </c>
      <c r="I607" s="100">
        <v>4</v>
      </c>
      <c r="J607" s="103">
        <f>หนองคาย!F26</f>
        <v>567094.05000000005</v>
      </c>
      <c r="K607" s="104">
        <f>หนองคาย!AK26</f>
        <v>556919.4</v>
      </c>
      <c r="L607" s="105">
        <f>หนองคาย!AL26</f>
        <v>1974629.94</v>
      </c>
      <c r="M607" s="105">
        <f>หนองคาย!AM26</f>
        <v>1907319.1400000001</v>
      </c>
      <c r="N607" s="101"/>
      <c r="O607" s="101"/>
      <c r="P607" s="101"/>
      <c r="Q607" s="93">
        <f t="shared" si="21"/>
        <v>67310.799999999814</v>
      </c>
      <c r="R607" s="94">
        <f t="shared" si="22"/>
        <v>436.57526862701746</v>
      </c>
    </row>
    <row r="608" spans="1:18" x14ac:dyDescent="0.55000000000000004">
      <c r="A608" s="100">
        <v>17</v>
      </c>
      <c r="B608" s="101" t="s">
        <v>60</v>
      </c>
      <c r="C608" s="101" t="s">
        <v>421</v>
      </c>
      <c r="D608" s="101" t="s">
        <v>422</v>
      </c>
      <c r="E608" s="101" t="s">
        <v>423</v>
      </c>
      <c r="F608" s="101" t="s">
        <v>178</v>
      </c>
      <c r="G608" s="101" t="s">
        <v>1037</v>
      </c>
      <c r="H608" s="102">
        <v>2929</v>
      </c>
      <c r="I608" s="100">
        <v>2</v>
      </c>
      <c r="J608" s="103">
        <f>หนองคาย!F27</f>
        <v>529591.66</v>
      </c>
      <c r="K608" s="104">
        <f>หนองคาย!AK27</f>
        <v>564767.13</v>
      </c>
      <c r="L608" s="105">
        <f>หนองคาย!AL27</f>
        <v>1605632.8</v>
      </c>
      <c r="M608" s="105">
        <f>หนองคาย!AM27</f>
        <v>1465680.06</v>
      </c>
      <c r="N608" s="101"/>
      <c r="O608" s="101"/>
      <c r="P608" s="101"/>
      <c r="Q608" s="93">
        <f t="shared" si="21"/>
        <v>139952.74</v>
      </c>
      <c r="R608" s="94">
        <f t="shared" si="22"/>
        <v>548.18463639467393</v>
      </c>
    </row>
    <row r="609" spans="1:18" x14ac:dyDescent="0.55000000000000004">
      <c r="A609" s="100">
        <v>18</v>
      </c>
      <c r="B609" s="101" t="s">
        <v>60</v>
      </c>
      <c r="C609" s="101" t="s">
        <v>421</v>
      </c>
      <c r="D609" s="101" t="s">
        <v>422</v>
      </c>
      <c r="E609" s="101" t="s">
        <v>423</v>
      </c>
      <c r="F609" s="101" t="s">
        <v>178</v>
      </c>
      <c r="G609" s="101" t="s">
        <v>1038</v>
      </c>
      <c r="H609" s="102">
        <v>2602</v>
      </c>
      <c r="I609" s="100">
        <v>2</v>
      </c>
      <c r="J609" s="103">
        <f>หนองคาย!F28</f>
        <v>411207.28</v>
      </c>
      <c r="K609" s="104">
        <f>หนองคาย!AK28</f>
        <v>416967.31000000006</v>
      </c>
      <c r="L609" s="105">
        <f>หนองคาย!AL28</f>
        <v>802902.32000000007</v>
      </c>
      <c r="M609" s="105">
        <f>หนองคาย!AM28</f>
        <v>912661.39000000013</v>
      </c>
      <c r="N609" s="101"/>
      <c r="O609" s="101"/>
      <c r="P609" s="101"/>
      <c r="Q609" s="93">
        <f t="shared" si="21"/>
        <v>-109759.07000000007</v>
      </c>
      <c r="R609" s="94">
        <f t="shared" si="22"/>
        <v>308.57122213681788</v>
      </c>
    </row>
    <row r="610" spans="1:18" s="112" customFormat="1" x14ac:dyDescent="0.55000000000000004">
      <c r="A610" s="106">
        <v>1</v>
      </c>
      <c r="B610" s="107" t="s">
        <v>60</v>
      </c>
      <c r="C610" s="107"/>
      <c r="D610" s="107"/>
      <c r="E610" s="107" t="s">
        <v>75</v>
      </c>
      <c r="F610" s="107"/>
      <c r="G610" s="107" t="s">
        <v>425</v>
      </c>
      <c r="H610" s="113">
        <f>SUM(H592:H609)</f>
        <v>76021</v>
      </c>
      <c r="I610" s="106"/>
      <c r="J610" s="109">
        <f>SUM(J592:J609)</f>
        <v>14121979.770000001</v>
      </c>
      <c r="K610" s="109">
        <f>SUM(K592:K609)</f>
        <v>14694081.410000004</v>
      </c>
      <c r="L610" s="109">
        <f>SUM(L592:L609)</f>
        <v>36243903.709999993</v>
      </c>
      <c r="M610" s="109">
        <f>SUM(M592:M609)</f>
        <v>31252018.889999997</v>
      </c>
      <c r="N610" s="107">
        <v>17</v>
      </c>
      <c r="O610" s="107">
        <v>17</v>
      </c>
      <c r="P610" s="107">
        <f>N610-O610</f>
        <v>0</v>
      </c>
      <c r="Q610" s="110">
        <f t="shared" si="21"/>
        <v>4991884.8199999966</v>
      </c>
      <c r="R610" s="111">
        <f>L610/H610</f>
        <v>476.76173307375586</v>
      </c>
    </row>
    <row r="611" spans="1:18" x14ac:dyDescent="0.55000000000000004">
      <c r="A611" s="100">
        <v>1</v>
      </c>
      <c r="B611" s="101" t="s">
        <v>60</v>
      </c>
      <c r="C611" s="101" t="s">
        <v>426</v>
      </c>
      <c r="D611" s="101" t="s">
        <v>102</v>
      </c>
      <c r="E611" s="101" t="s">
        <v>427</v>
      </c>
      <c r="F611" s="101" t="s">
        <v>327</v>
      </c>
      <c r="G611" s="101" t="s">
        <v>428</v>
      </c>
      <c r="H611" s="102"/>
      <c r="I611" s="100"/>
      <c r="J611" s="103"/>
      <c r="K611" s="104"/>
      <c r="L611" s="105"/>
      <c r="M611" s="105"/>
      <c r="N611" s="101"/>
      <c r="O611" s="101"/>
      <c r="P611" s="101"/>
    </row>
    <row r="612" spans="1:18" x14ac:dyDescent="0.55000000000000004">
      <c r="A612" s="100">
        <v>2</v>
      </c>
      <c r="B612" s="101" t="s">
        <v>60</v>
      </c>
      <c r="C612" s="101" t="s">
        <v>426</v>
      </c>
      <c r="D612" s="101" t="s">
        <v>102</v>
      </c>
      <c r="E612" s="101" t="s">
        <v>427</v>
      </c>
      <c r="F612" s="101" t="s">
        <v>178</v>
      </c>
      <c r="G612" s="101" t="s">
        <v>1039</v>
      </c>
      <c r="H612" s="102">
        <v>3874</v>
      </c>
      <c r="I612" s="100">
        <v>3</v>
      </c>
      <c r="J612" s="103">
        <f>หนองคาย!F29</f>
        <v>1311745.71</v>
      </c>
      <c r="K612" s="104">
        <f>หนองคาย!AK29</f>
        <v>1327925.07</v>
      </c>
      <c r="L612" s="105">
        <f>หนองคาย!AL29</f>
        <v>2726431.97</v>
      </c>
      <c r="M612" s="105">
        <f>หนองคาย!AM29</f>
        <v>1977759.3499999999</v>
      </c>
      <c r="N612" s="101"/>
      <c r="O612" s="101"/>
      <c r="P612" s="101"/>
      <c r="Q612" s="93">
        <f t="shared" si="21"/>
        <v>748672.62000000034</v>
      </c>
      <c r="R612" s="94">
        <f t="shared" si="22"/>
        <v>703.77696695921532</v>
      </c>
    </row>
    <row r="613" spans="1:18" x14ac:dyDescent="0.55000000000000004">
      <c r="A613" s="100">
        <v>3</v>
      </c>
      <c r="B613" s="101" t="s">
        <v>60</v>
      </c>
      <c r="C613" s="101" t="s">
        <v>426</v>
      </c>
      <c r="D613" s="101" t="s">
        <v>102</v>
      </c>
      <c r="E613" s="101" t="s">
        <v>427</v>
      </c>
      <c r="F613" s="101" t="s">
        <v>178</v>
      </c>
      <c r="G613" s="101" t="s">
        <v>1040</v>
      </c>
      <c r="H613" s="102">
        <v>3204</v>
      </c>
      <c r="I613" s="100">
        <v>3</v>
      </c>
      <c r="J613" s="103">
        <f>หนองคาย!F30</f>
        <v>906727.01</v>
      </c>
      <c r="K613" s="104">
        <f>หนองคาย!AK30</f>
        <v>974116.69000000006</v>
      </c>
      <c r="L613" s="105">
        <f>หนองคาย!AL30</f>
        <v>2099475.1799999997</v>
      </c>
      <c r="M613" s="105">
        <f>หนองคาย!AM30</f>
        <v>1750111.88</v>
      </c>
      <c r="N613" s="101"/>
      <c r="O613" s="101"/>
      <c r="P613" s="101"/>
      <c r="Q613" s="93">
        <f t="shared" si="21"/>
        <v>349363.29999999981</v>
      </c>
      <c r="R613" s="94">
        <f t="shared" si="22"/>
        <v>655.26691011235948</v>
      </c>
    </row>
    <row r="614" spans="1:18" x14ac:dyDescent="0.55000000000000004">
      <c r="A614" s="100">
        <v>4</v>
      </c>
      <c r="B614" s="101" t="s">
        <v>60</v>
      </c>
      <c r="C614" s="101" t="s">
        <v>426</v>
      </c>
      <c r="D614" s="101" t="s">
        <v>102</v>
      </c>
      <c r="E614" s="101" t="s">
        <v>427</v>
      </c>
      <c r="F614" s="101" t="s">
        <v>178</v>
      </c>
      <c r="G614" s="101" t="s">
        <v>1041</v>
      </c>
      <c r="H614" s="102">
        <v>6962</v>
      </c>
      <c r="I614" s="100">
        <v>5</v>
      </c>
      <c r="J614" s="103">
        <f>หนองคาย!F31</f>
        <v>2099717.4</v>
      </c>
      <c r="K614" s="104">
        <f>หนองคาย!AK31</f>
        <v>2200968.5</v>
      </c>
      <c r="L614" s="105">
        <f>หนองคาย!AL31</f>
        <v>3856393.0700000003</v>
      </c>
      <c r="M614" s="105">
        <f>หนองคาย!AM31</f>
        <v>2991213.1199999996</v>
      </c>
      <c r="N614" s="101"/>
      <c r="O614" s="101"/>
      <c r="P614" s="101"/>
      <c r="Q614" s="93">
        <f t="shared" si="21"/>
        <v>865179.95000000065</v>
      </c>
      <c r="R614" s="94">
        <f t="shared" si="22"/>
        <v>553.92029158287858</v>
      </c>
    </row>
    <row r="615" spans="1:18" x14ac:dyDescent="0.55000000000000004">
      <c r="A615" s="100">
        <v>5</v>
      </c>
      <c r="B615" s="101" t="s">
        <v>60</v>
      </c>
      <c r="C615" s="101" t="s">
        <v>426</v>
      </c>
      <c r="D615" s="101" t="s">
        <v>102</v>
      </c>
      <c r="E615" s="101" t="s">
        <v>427</v>
      </c>
      <c r="F615" s="101" t="s">
        <v>178</v>
      </c>
      <c r="G615" s="101" t="s">
        <v>1042</v>
      </c>
      <c r="H615" s="102">
        <v>4705</v>
      </c>
      <c r="I615" s="100">
        <v>4</v>
      </c>
      <c r="J615" s="103">
        <f>หนองคาย!F32</f>
        <v>1489207.88</v>
      </c>
      <c r="K615" s="104">
        <f>หนองคาย!AK32</f>
        <v>1548673.1099999999</v>
      </c>
      <c r="L615" s="105">
        <f>หนองคาย!AL32</f>
        <v>2134170.48</v>
      </c>
      <c r="M615" s="105">
        <f>หนองคาย!AM32</f>
        <v>1682594.56</v>
      </c>
      <c r="N615" s="101"/>
      <c r="O615" s="101"/>
      <c r="P615" s="101"/>
      <c r="Q615" s="93">
        <f t="shared" si="21"/>
        <v>451575.91999999993</v>
      </c>
      <c r="R615" s="94">
        <f t="shared" si="22"/>
        <v>453.5962763018066</v>
      </c>
    </row>
    <row r="616" spans="1:18" x14ac:dyDescent="0.55000000000000004">
      <c r="A616" s="100">
        <v>6</v>
      </c>
      <c r="B616" s="101" t="s">
        <v>60</v>
      </c>
      <c r="C616" s="101" t="s">
        <v>426</v>
      </c>
      <c r="D616" s="101" t="s">
        <v>102</v>
      </c>
      <c r="E616" s="101" t="s">
        <v>427</v>
      </c>
      <c r="F616" s="101" t="s">
        <v>178</v>
      </c>
      <c r="G616" s="101" t="s">
        <v>1043</v>
      </c>
      <c r="H616" s="102">
        <v>5930</v>
      </c>
      <c r="I616" s="100">
        <v>4</v>
      </c>
      <c r="J616" s="103">
        <f>หนองคาย!F33</f>
        <v>968900.38</v>
      </c>
      <c r="K616" s="104">
        <f>หนองคาย!AK33</f>
        <v>978755.53</v>
      </c>
      <c r="L616" s="105">
        <f>หนองคาย!AL33</f>
        <v>3175033.04</v>
      </c>
      <c r="M616" s="105">
        <f>หนองคาย!AM33</f>
        <v>2227202.9299999997</v>
      </c>
      <c r="N616" s="101"/>
      <c r="O616" s="101"/>
      <c r="P616" s="101"/>
      <c r="Q616" s="93">
        <f t="shared" si="21"/>
        <v>947830.11000000034</v>
      </c>
      <c r="R616" s="94">
        <f t="shared" si="22"/>
        <v>535.41872512647558</v>
      </c>
    </row>
    <row r="617" spans="1:18" x14ac:dyDescent="0.55000000000000004">
      <c r="A617" s="100">
        <v>7</v>
      </c>
      <c r="B617" s="101" t="s">
        <v>60</v>
      </c>
      <c r="C617" s="101" t="s">
        <v>426</v>
      </c>
      <c r="D617" s="101" t="s">
        <v>102</v>
      </c>
      <c r="E617" s="101" t="s">
        <v>427</v>
      </c>
      <c r="F617" s="101" t="s">
        <v>178</v>
      </c>
      <c r="G617" s="101" t="s">
        <v>1044</v>
      </c>
      <c r="H617" s="102">
        <v>4502</v>
      </c>
      <c r="I617" s="100">
        <v>4</v>
      </c>
      <c r="J617" s="103">
        <f>หนองคาย!F34</f>
        <v>1047199.44</v>
      </c>
      <c r="K617" s="104">
        <f>หนองคาย!AK34</f>
        <v>1103106.03</v>
      </c>
      <c r="L617" s="105">
        <f>หนองคาย!AL34</f>
        <v>1826408.76</v>
      </c>
      <c r="M617" s="105">
        <f>หนองคาย!AM34</f>
        <v>1162639.33</v>
      </c>
      <c r="N617" s="101"/>
      <c r="O617" s="101"/>
      <c r="P617" s="101"/>
      <c r="Q617" s="93">
        <f t="shared" si="21"/>
        <v>663769.42999999993</v>
      </c>
      <c r="R617" s="94">
        <f t="shared" si="22"/>
        <v>405.68830741892492</v>
      </c>
    </row>
    <row r="618" spans="1:18" x14ac:dyDescent="0.55000000000000004">
      <c r="A618" s="100">
        <v>8</v>
      </c>
      <c r="B618" s="101" t="s">
        <v>60</v>
      </c>
      <c r="C618" s="101" t="s">
        <v>426</v>
      </c>
      <c r="D618" s="101" t="s">
        <v>102</v>
      </c>
      <c r="E618" s="101" t="s">
        <v>427</v>
      </c>
      <c r="F618" s="101" t="s">
        <v>178</v>
      </c>
      <c r="G618" s="101" t="s">
        <v>1045</v>
      </c>
      <c r="H618" s="102">
        <v>5759</v>
      </c>
      <c r="I618" s="100">
        <v>4</v>
      </c>
      <c r="J618" s="103">
        <f>หนองคาย!F35</f>
        <v>1970945.99</v>
      </c>
      <c r="K618" s="104">
        <f>หนองคาย!AK35</f>
        <v>2027505.52</v>
      </c>
      <c r="L618" s="105">
        <f>หนองคาย!AL35</f>
        <v>2433765.7000000002</v>
      </c>
      <c r="M618" s="105">
        <f>หนองคาย!AM35</f>
        <v>1599434.9900000002</v>
      </c>
      <c r="N618" s="101"/>
      <c r="O618" s="101"/>
      <c r="P618" s="101"/>
      <c r="Q618" s="93">
        <f t="shared" si="21"/>
        <v>834330.71</v>
      </c>
      <c r="R618" s="94">
        <f t="shared" si="22"/>
        <v>422.60213578746311</v>
      </c>
    </row>
    <row r="619" spans="1:18" x14ac:dyDescent="0.55000000000000004">
      <c r="A619" s="100">
        <v>9</v>
      </c>
      <c r="B619" s="101" t="s">
        <v>60</v>
      </c>
      <c r="C619" s="101" t="s">
        <v>426</v>
      </c>
      <c r="D619" s="101" t="s">
        <v>102</v>
      </c>
      <c r="E619" s="101" t="s">
        <v>427</v>
      </c>
      <c r="F619" s="101" t="s">
        <v>178</v>
      </c>
      <c r="G619" s="101" t="s">
        <v>1046</v>
      </c>
      <c r="H619" s="102">
        <v>3269</v>
      </c>
      <c r="I619" s="100">
        <v>3</v>
      </c>
      <c r="J619" s="103">
        <f>หนองคาย!F36</f>
        <v>941347.15</v>
      </c>
      <c r="K619" s="104">
        <f>หนองคาย!AK36</f>
        <v>867360.92</v>
      </c>
      <c r="L619" s="105">
        <f>หนองคาย!AL36</f>
        <v>2012198.1300000001</v>
      </c>
      <c r="M619" s="105">
        <f>หนองคาย!AM36</f>
        <v>1590557.2100000002</v>
      </c>
      <c r="N619" s="101"/>
      <c r="O619" s="101"/>
      <c r="P619" s="101"/>
      <c r="Q619" s="93">
        <f t="shared" si="21"/>
        <v>421640.91999999993</v>
      </c>
      <c r="R619" s="94">
        <f t="shared" si="22"/>
        <v>615.53934842459466</v>
      </c>
    </row>
    <row r="620" spans="1:18" x14ac:dyDescent="0.55000000000000004">
      <c r="A620" s="100">
        <v>10</v>
      </c>
      <c r="B620" s="101" t="s">
        <v>60</v>
      </c>
      <c r="C620" s="101" t="s">
        <v>426</v>
      </c>
      <c r="D620" s="101" t="s">
        <v>102</v>
      </c>
      <c r="E620" s="101" t="s">
        <v>427</v>
      </c>
      <c r="F620" s="101" t="s">
        <v>178</v>
      </c>
      <c r="G620" s="101" t="s">
        <v>1047</v>
      </c>
      <c r="H620" s="102">
        <v>5031</v>
      </c>
      <c r="I620" s="100">
        <v>4</v>
      </c>
      <c r="J620" s="103">
        <f>หนองคาย!F37</f>
        <v>579927.98</v>
      </c>
      <c r="K620" s="104">
        <f>หนองคาย!AK37</f>
        <v>541836.29999999993</v>
      </c>
      <c r="L620" s="105">
        <f>หนองคาย!AL37</f>
        <v>1830998.6600000001</v>
      </c>
      <c r="M620" s="105">
        <f>หนองคาย!AM37</f>
        <v>1626253.17</v>
      </c>
      <c r="N620" s="101"/>
      <c r="O620" s="101"/>
      <c r="P620" s="101"/>
      <c r="Q620" s="93">
        <f t="shared" si="21"/>
        <v>204745.49000000022</v>
      </c>
      <c r="R620" s="94">
        <f t="shared" si="22"/>
        <v>363.94328364142319</v>
      </c>
    </row>
    <row r="621" spans="1:18" x14ac:dyDescent="0.55000000000000004">
      <c r="A621" s="100">
        <v>11</v>
      </c>
      <c r="B621" s="101" t="s">
        <v>60</v>
      </c>
      <c r="C621" s="101" t="s">
        <v>426</v>
      </c>
      <c r="D621" s="101" t="s">
        <v>102</v>
      </c>
      <c r="E621" s="101" t="s">
        <v>427</v>
      </c>
      <c r="F621" s="101" t="s">
        <v>178</v>
      </c>
      <c r="G621" s="101" t="s">
        <v>1048</v>
      </c>
      <c r="H621" s="102">
        <v>4636</v>
      </c>
      <c r="I621" s="100">
        <v>4</v>
      </c>
      <c r="J621" s="103">
        <f>หนองคาย!F38</f>
        <v>1195560.6000000001</v>
      </c>
      <c r="K621" s="104">
        <f>หนองคาย!AK38</f>
        <v>1192338.82</v>
      </c>
      <c r="L621" s="105">
        <f>หนองคาย!AL38</f>
        <v>2881776.5700000003</v>
      </c>
      <c r="M621" s="105">
        <f>หนองคาย!AM38</f>
        <v>2353752.04</v>
      </c>
      <c r="N621" s="101"/>
      <c r="O621" s="101"/>
      <c r="P621" s="101"/>
      <c r="Q621" s="93">
        <f t="shared" si="21"/>
        <v>528024.53000000026</v>
      </c>
      <c r="R621" s="94">
        <f t="shared" si="22"/>
        <v>621.60840595340812</v>
      </c>
    </row>
    <row r="622" spans="1:18" s="112" customFormat="1" x14ac:dyDescent="0.55000000000000004">
      <c r="A622" s="106">
        <v>2</v>
      </c>
      <c r="B622" s="107" t="s">
        <v>60</v>
      </c>
      <c r="C622" s="107"/>
      <c r="D622" s="107"/>
      <c r="E622" s="107" t="s">
        <v>75</v>
      </c>
      <c r="F622" s="107"/>
      <c r="G622" s="107" t="s">
        <v>429</v>
      </c>
      <c r="H622" s="113">
        <f>SUM(H611:H621)</f>
        <v>47872</v>
      </c>
      <c r="I622" s="106"/>
      <c r="J622" s="109">
        <f>SUM(J611:J621)</f>
        <v>12511279.539999999</v>
      </c>
      <c r="K622" s="109">
        <f>SUM(K611:K621)</f>
        <v>12762586.49</v>
      </c>
      <c r="L622" s="109">
        <f>SUM(L611:L621)</f>
        <v>24976651.560000002</v>
      </c>
      <c r="M622" s="109">
        <f>SUM(M611:M621)</f>
        <v>18961518.580000002</v>
      </c>
      <c r="N622" s="107">
        <v>10</v>
      </c>
      <c r="O622" s="107">
        <v>10</v>
      </c>
      <c r="P622" s="107">
        <f>N622-O622</f>
        <v>0</v>
      </c>
      <c r="Q622" s="110">
        <f t="shared" si="21"/>
        <v>6015132.9800000004</v>
      </c>
      <c r="R622" s="111">
        <f>L622/H622</f>
        <v>521.73820939171128</v>
      </c>
    </row>
    <row r="623" spans="1:18" x14ac:dyDescent="0.55000000000000004">
      <c r="A623" s="100">
        <v>1</v>
      </c>
      <c r="B623" s="101" t="s">
        <v>60</v>
      </c>
      <c r="C623" s="101" t="s">
        <v>430</v>
      </c>
      <c r="D623" s="101" t="s">
        <v>81</v>
      </c>
      <c r="E623" s="101" t="s">
        <v>431</v>
      </c>
      <c r="F623" s="101" t="s">
        <v>208</v>
      </c>
      <c r="G623" s="101" t="s">
        <v>432</v>
      </c>
      <c r="H623" s="102"/>
      <c r="I623" s="100"/>
      <c r="J623" s="103"/>
      <c r="K623" s="104"/>
      <c r="L623" s="105"/>
      <c r="M623" s="105"/>
      <c r="N623" s="101"/>
      <c r="O623" s="101"/>
      <c r="P623" s="101"/>
    </row>
    <row r="624" spans="1:18" x14ac:dyDescent="0.55000000000000004">
      <c r="A624" s="100">
        <v>2</v>
      </c>
      <c r="B624" s="101" t="s">
        <v>60</v>
      </c>
      <c r="C624" s="101" t="s">
        <v>430</v>
      </c>
      <c r="D624" s="101" t="s">
        <v>81</v>
      </c>
      <c r="E624" s="101" t="s">
        <v>431</v>
      </c>
      <c r="F624" s="101" t="s">
        <v>178</v>
      </c>
      <c r="G624" s="101" t="s">
        <v>1049</v>
      </c>
      <c r="H624" s="102">
        <v>3034</v>
      </c>
      <c r="I624" s="100">
        <v>3</v>
      </c>
      <c r="J624" s="103">
        <f>หนองคาย!F39</f>
        <v>1072802.01</v>
      </c>
      <c r="K624" s="104">
        <f>หนองคาย!AK39</f>
        <v>1113773.6299999999</v>
      </c>
      <c r="L624" s="105">
        <f>หนองคาย!AL39</f>
        <v>2927602.71</v>
      </c>
      <c r="M624" s="105">
        <f>หนองคาย!AM39</f>
        <v>1869049.42</v>
      </c>
      <c r="N624" s="101"/>
      <c r="O624" s="101"/>
      <c r="P624" s="101"/>
      <c r="Q624" s="93">
        <f t="shared" si="21"/>
        <v>1058553.29</v>
      </c>
      <c r="R624" s="94">
        <f t="shared" si="22"/>
        <v>964.93167765326302</v>
      </c>
    </row>
    <row r="625" spans="1:18" x14ac:dyDescent="0.55000000000000004">
      <c r="A625" s="100">
        <v>3</v>
      </c>
      <c r="B625" s="101" t="s">
        <v>60</v>
      </c>
      <c r="C625" s="101" t="s">
        <v>430</v>
      </c>
      <c r="D625" s="101" t="s">
        <v>81</v>
      </c>
      <c r="E625" s="101" t="s">
        <v>431</v>
      </c>
      <c r="F625" s="101" t="s">
        <v>178</v>
      </c>
      <c r="G625" s="101" t="s">
        <v>1050</v>
      </c>
      <c r="H625" s="102">
        <v>3694</v>
      </c>
      <c r="I625" s="100">
        <v>3</v>
      </c>
      <c r="J625" s="103">
        <f>หนองคาย!F40</f>
        <v>189550.6</v>
      </c>
      <c r="K625" s="104">
        <f>หนองคาย!AK40</f>
        <v>116300.30000000003</v>
      </c>
      <c r="L625" s="105">
        <f>หนองคาย!AL40</f>
        <v>1910272.46</v>
      </c>
      <c r="M625" s="105">
        <f>หนองคาย!AM40</f>
        <v>2041855.9</v>
      </c>
      <c r="N625" s="101"/>
      <c r="O625" s="101"/>
      <c r="P625" s="101"/>
      <c r="Q625" s="93">
        <f t="shared" si="21"/>
        <v>-131583.43999999994</v>
      </c>
      <c r="R625" s="94">
        <f t="shared" si="22"/>
        <v>517.12844071467248</v>
      </c>
    </row>
    <row r="626" spans="1:18" x14ac:dyDescent="0.55000000000000004">
      <c r="A626" s="100">
        <v>4</v>
      </c>
      <c r="B626" s="101" t="s">
        <v>60</v>
      </c>
      <c r="C626" s="101" t="s">
        <v>430</v>
      </c>
      <c r="D626" s="101" t="s">
        <v>81</v>
      </c>
      <c r="E626" s="101" t="s">
        <v>431</v>
      </c>
      <c r="F626" s="101" t="s">
        <v>178</v>
      </c>
      <c r="G626" s="101" t="s">
        <v>1051</v>
      </c>
      <c r="H626" s="102">
        <v>2850</v>
      </c>
      <c r="I626" s="100">
        <v>2</v>
      </c>
      <c r="J626" s="103">
        <f>หนองคาย!F41</f>
        <v>710378.04</v>
      </c>
      <c r="K626" s="104">
        <f>หนองคาย!AK41</f>
        <v>741329.42</v>
      </c>
      <c r="L626" s="105">
        <f>หนองคาย!AL41</f>
        <v>1752207.6800000002</v>
      </c>
      <c r="M626" s="105">
        <f>หนองคาย!AM41</f>
        <v>1780240.7</v>
      </c>
      <c r="N626" s="101"/>
      <c r="O626" s="101"/>
      <c r="P626" s="101"/>
      <c r="Q626" s="93">
        <f t="shared" si="21"/>
        <v>-28033.019999999786</v>
      </c>
      <c r="R626" s="94">
        <f t="shared" si="22"/>
        <v>614.80971228070177</v>
      </c>
    </row>
    <row r="627" spans="1:18" x14ac:dyDescent="0.55000000000000004">
      <c r="A627" s="100">
        <v>5</v>
      </c>
      <c r="B627" s="101" t="s">
        <v>60</v>
      </c>
      <c r="C627" s="101" t="s">
        <v>430</v>
      </c>
      <c r="D627" s="101" t="s">
        <v>81</v>
      </c>
      <c r="E627" s="101" t="s">
        <v>431</v>
      </c>
      <c r="F627" s="101" t="s">
        <v>178</v>
      </c>
      <c r="G627" s="101" t="s">
        <v>1052</v>
      </c>
      <c r="H627" s="102">
        <v>3886</v>
      </c>
      <c r="I627" s="100">
        <v>3</v>
      </c>
      <c r="J627" s="103">
        <f>หนองคาย!F42</f>
        <v>1953063.88</v>
      </c>
      <c r="K627" s="104">
        <f>หนองคาย!AK42</f>
        <v>1978001.68</v>
      </c>
      <c r="L627" s="105">
        <f>หนองคาย!AL42</f>
        <v>2879962.12</v>
      </c>
      <c r="M627" s="105">
        <f>หนองคาย!AM42</f>
        <v>2909519.12</v>
      </c>
      <c r="N627" s="101"/>
      <c r="O627" s="101"/>
      <c r="P627" s="101"/>
      <c r="Q627" s="93">
        <f t="shared" si="21"/>
        <v>-29557</v>
      </c>
      <c r="R627" s="94">
        <f t="shared" si="22"/>
        <v>741.11222851260936</v>
      </c>
    </row>
    <row r="628" spans="1:18" x14ac:dyDescent="0.55000000000000004">
      <c r="A628" s="100">
        <v>6</v>
      </c>
      <c r="B628" s="101" t="s">
        <v>60</v>
      </c>
      <c r="C628" s="101" t="s">
        <v>430</v>
      </c>
      <c r="D628" s="101" t="s">
        <v>81</v>
      </c>
      <c r="E628" s="101" t="s">
        <v>431</v>
      </c>
      <c r="F628" s="101" t="s">
        <v>178</v>
      </c>
      <c r="G628" s="101" t="s">
        <v>1053</v>
      </c>
      <c r="H628" s="102">
        <v>4695</v>
      </c>
      <c r="I628" s="100">
        <v>4</v>
      </c>
      <c r="J628" s="103">
        <f>หนองคาย!F43</f>
        <v>1076825.8899999999</v>
      </c>
      <c r="K628" s="104">
        <f>หนองคาย!AK43</f>
        <v>1079497.23</v>
      </c>
      <c r="L628" s="105">
        <f>หนองคาย!AL43</f>
        <v>2583122.16</v>
      </c>
      <c r="M628" s="105">
        <f>หนองคาย!AM43</f>
        <v>2754934.5</v>
      </c>
      <c r="N628" s="101"/>
      <c r="O628" s="101"/>
      <c r="P628" s="101"/>
      <c r="Q628" s="93">
        <f t="shared" si="21"/>
        <v>-171812.33999999985</v>
      </c>
      <c r="R628" s="94">
        <f t="shared" si="22"/>
        <v>550.18576357827476</v>
      </c>
    </row>
    <row r="629" spans="1:18" x14ac:dyDescent="0.55000000000000004">
      <c r="A629" s="100">
        <v>7</v>
      </c>
      <c r="B629" s="101" t="s">
        <v>60</v>
      </c>
      <c r="C629" s="101" t="s">
        <v>430</v>
      </c>
      <c r="D629" s="101" t="s">
        <v>81</v>
      </c>
      <c r="E629" s="101" t="s">
        <v>431</v>
      </c>
      <c r="F629" s="101" t="s">
        <v>178</v>
      </c>
      <c r="G629" s="101" t="s">
        <v>1054</v>
      </c>
      <c r="H629" s="102">
        <v>2848</v>
      </c>
      <c r="I629" s="100">
        <v>2</v>
      </c>
      <c r="J629" s="103">
        <f>หนองคาย!F44</f>
        <v>420312.76</v>
      </c>
      <c r="K629" s="104">
        <f>หนองคาย!AK44</f>
        <v>427233.55</v>
      </c>
      <c r="L629" s="105">
        <f>หนองคาย!AL44</f>
        <v>1428028.54</v>
      </c>
      <c r="M629" s="105">
        <f>หนองคาย!AM44</f>
        <v>1442345.8099999998</v>
      </c>
      <c r="N629" s="101"/>
      <c r="O629" s="101"/>
      <c r="P629" s="101"/>
      <c r="Q629" s="93">
        <f t="shared" si="21"/>
        <v>-14317.269999999786</v>
      </c>
      <c r="R629" s="94">
        <f t="shared" si="22"/>
        <v>501.41451544943823</v>
      </c>
    </row>
    <row r="630" spans="1:18" x14ac:dyDescent="0.55000000000000004">
      <c r="A630" s="100">
        <v>8</v>
      </c>
      <c r="B630" s="101" t="s">
        <v>60</v>
      </c>
      <c r="C630" s="101" t="s">
        <v>430</v>
      </c>
      <c r="D630" s="101" t="s">
        <v>81</v>
      </c>
      <c r="E630" s="101" t="s">
        <v>431</v>
      </c>
      <c r="F630" s="101" t="s">
        <v>178</v>
      </c>
      <c r="G630" s="101" t="s">
        <v>1055</v>
      </c>
      <c r="H630" s="102">
        <v>4044</v>
      </c>
      <c r="I630" s="100">
        <v>3</v>
      </c>
      <c r="J630" s="103">
        <f>หนองคาย!F45</f>
        <v>527932.38</v>
      </c>
      <c r="K630" s="104">
        <f>หนองคาย!AK45</f>
        <v>563320.55999999994</v>
      </c>
      <c r="L630" s="105">
        <f>หนองคาย!AL45</f>
        <v>1518961.6099999999</v>
      </c>
      <c r="M630" s="105">
        <f>หนองคาย!AM45</f>
        <v>1222399.4100000001</v>
      </c>
      <c r="N630" s="101"/>
      <c r="O630" s="101"/>
      <c r="P630" s="101"/>
      <c r="Q630" s="93">
        <f t="shared" si="21"/>
        <v>296562.19999999972</v>
      </c>
      <c r="R630" s="94">
        <f t="shared" si="22"/>
        <v>375.60870672601379</v>
      </c>
    </row>
    <row r="631" spans="1:18" x14ac:dyDescent="0.55000000000000004">
      <c r="A631" s="100">
        <v>9</v>
      </c>
      <c r="B631" s="101" t="s">
        <v>60</v>
      </c>
      <c r="C631" s="101" t="s">
        <v>430</v>
      </c>
      <c r="D631" s="101" t="s">
        <v>81</v>
      </c>
      <c r="E631" s="101" t="s">
        <v>431</v>
      </c>
      <c r="F631" s="101" t="s">
        <v>178</v>
      </c>
      <c r="G631" s="101" t="s">
        <v>1056</v>
      </c>
      <c r="H631" s="102">
        <v>5108</v>
      </c>
      <c r="I631" s="100">
        <v>4</v>
      </c>
      <c r="J631" s="103">
        <f>หนองคาย!F46</f>
        <v>359772.53</v>
      </c>
      <c r="K631" s="104">
        <f>หนองคาย!AK46</f>
        <v>376784.27</v>
      </c>
      <c r="L631" s="105">
        <f>หนองคาย!AL46</f>
        <v>1067876.1099999999</v>
      </c>
      <c r="M631" s="105">
        <f>หนองคาย!AM46</f>
        <v>780401.34</v>
      </c>
      <c r="N631" s="101"/>
      <c r="O631" s="101"/>
      <c r="P631" s="101"/>
      <c r="Q631" s="93">
        <f t="shared" si="21"/>
        <v>287474.7699999999</v>
      </c>
      <c r="R631" s="94">
        <f t="shared" si="22"/>
        <v>209.05953602192636</v>
      </c>
    </row>
    <row r="632" spans="1:18" x14ac:dyDescent="0.55000000000000004">
      <c r="A632" s="100">
        <v>10</v>
      </c>
      <c r="B632" s="101" t="s">
        <v>60</v>
      </c>
      <c r="C632" s="101" t="s">
        <v>430</v>
      </c>
      <c r="D632" s="101" t="s">
        <v>81</v>
      </c>
      <c r="E632" s="101" t="s">
        <v>431</v>
      </c>
      <c r="F632" s="101" t="s">
        <v>178</v>
      </c>
      <c r="G632" s="101" t="s">
        <v>1057</v>
      </c>
      <c r="H632" s="102">
        <v>5899</v>
      </c>
      <c r="I632" s="100">
        <v>4</v>
      </c>
      <c r="J632" s="103">
        <f>หนองคาย!F47</f>
        <v>421419.18</v>
      </c>
      <c r="K632" s="104">
        <f>หนองคาย!AK47</f>
        <v>466441.48</v>
      </c>
      <c r="L632" s="105">
        <f>หนองคาย!AL47</f>
        <v>2918637.84</v>
      </c>
      <c r="M632" s="105">
        <f>หนองคาย!AM47</f>
        <v>2650426.92</v>
      </c>
      <c r="N632" s="101"/>
      <c r="O632" s="101"/>
      <c r="P632" s="101"/>
      <c r="Q632" s="93">
        <f t="shared" si="21"/>
        <v>268210.91999999993</v>
      </c>
      <c r="R632" s="94">
        <f t="shared" si="22"/>
        <v>494.76823868452277</v>
      </c>
    </row>
    <row r="633" spans="1:18" x14ac:dyDescent="0.55000000000000004">
      <c r="A633" s="100">
        <v>11</v>
      </c>
      <c r="B633" s="101" t="s">
        <v>60</v>
      </c>
      <c r="C633" s="101" t="s">
        <v>430</v>
      </c>
      <c r="D633" s="101" t="s">
        <v>81</v>
      </c>
      <c r="E633" s="101" t="s">
        <v>431</v>
      </c>
      <c r="F633" s="101" t="s">
        <v>178</v>
      </c>
      <c r="G633" s="101" t="s">
        <v>1058</v>
      </c>
      <c r="H633" s="102">
        <v>2499</v>
      </c>
      <c r="I633" s="100">
        <v>2</v>
      </c>
      <c r="J633" s="103">
        <f>หนองคาย!F48</f>
        <v>313650.90000000002</v>
      </c>
      <c r="K633" s="104">
        <f>หนองคาย!AK48</f>
        <v>315474.72000000003</v>
      </c>
      <c r="L633" s="105">
        <f>หนองคาย!AL48</f>
        <v>1688841.75</v>
      </c>
      <c r="M633" s="105">
        <f>หนองคาย!AM48</f>
        <v>1738075.9000000001</v>
      </c>
      <c r="N633" s="101"/>
      <c r="O633" s="101"/>
      <c r="P633" s="101"/>
      <c r="Q633" s="93">
        <f t="shared" si="21"/>
        <v>-49234.15000000014</v>
      </c>
      <c r="R633" s="94">
        <f t="shared" si="22"/>
        <v>675.80702280912362</v>
      </c>
    </row>
    <row r="634" spans="1:18" x14ac:dyDescent="0.55000000000000004">
      <c r="A634" s="100">
        <v>12</v>
      </c>
      <c r="B634" s="101" t="s">
        <v>60</v>
      </c>
      <c r="C634" s="101" t="s">
        <v>430</v>
      </c>
      <c r="D634" s="101" t="s">
        <v>81</v>
      </c>
      <c r="E634" s="101" t="s">
        <v>431</v>
      </c>
      <c r="F634" s="101" t="s">
        <v>178</v>
      </c>
      <c r="G634" s="101" t="s">
        <v>1059</v>
      </c>
      <c r="H634" s="102">
        <v>5714</v>
      </c>
      <c r="I634" s="100">
        <v>4</v>
      </c>
      <c r="J634" s="103">
        <f>หนองคาย!F49</f>
        <v>991334.72</v>
      </c>
      <c r="K634" s="104">
        <f>หนองคาย!AK49</f>
        <v>1000651.33</v>
      </c>
      <c r="L634" s="105">
        <f>หนองคาย!AL49</f>
        <v>3288945.5599999996</v>
      </c>
      <c r="M634" s="105">
        <f>หนองคาย!AM49</f>
        <v>2696627.67</v>
      </c>
      <c r="N634" s="101"/>
      <c r="O634" s="101"/>
      <c r="P634" s="101"/>
      <c r="Q634" s="93">
        <f t="shared" si="21"/>
        <v>592317.88999999966</v>
      </c>
      <c r="R634" s="94">
        <f t="shared" si="22"/>
        <v>575.59425271263558</v>
      </c>
    </row>
    <row r="635" spans="1:18" x14ac:dyDescent="0.55000000000000004">
      <c r="A635" s="100">
        <v>13</v>
      </c>
      <c r="B635" s="101" t="s">
        <v>60</v>
      </c>
      <c r="C635" s="101" t="s">
        <v>430</v>
      </c>
      <c r="D635" s="101" t="s">
        <v>81</v>
      </c>
      <c r="E635" s="101" t="s">
        <v>431</v>
      </c>
      <c r="F635" s="101" t="s">
        <v>178</v>
      </c>
      <c r="G635" s="101" t="s">
        <v>1060</v>
      </c>
      <c r="H635" s="102">
        <v>3580</v>
      </c>
      <c r="I635" s="100">
        <v>3</v>
      </c>
      <c r="J635" s="103">
        <f>หนองคาย!F50</f>
        <v>400281.7</v>
      </c>
      <c r="K635" s="104">
        <f>หนองคาย!AK50</f>
        <v>408435.67000000004</v>
      </c>
      <c r="L635" s="105">
        <f>หนองคาย!AL50</f>
        <v>1725558.54</v>
      </c>
      <c r="M635" s="105">
        <f>หนองคาย!AM50</f>
        <v>1550166.54</v>
      </c>
      <c r="N635" s="101"/>
      <c r="O635" s="101"/>
      <c r="P635" s="101"/>
      <c r="Q635" s="93">
        <f t="shared" si="21"/>
        <v>175392</v>
      </c>
      <c r="R635" s="94">
        <f t="shared" si="22"/>
        <v>481.99959217877097</v>
      </c>
    </row>
    <row r="636" spans="1:18" x14ac:dyDescent="0.55000000000000004">
      <c r="A636" s="100">
        <v>14</v>
      </c>
      <c r="B636" s="101" t="s">
        <v>60</v>
      </c>
      <c r="C636" s="101" t="s">
        <v>430</v>
      </c>
      <c r="D636" s="101" t="s">
        <v>81</v>
      </c>
      <c r="E636" s="101" t="s">
        <v>431</v>
      </c>
      <c r="F636" s="101" t="s">
        <v>178</v>
      </c>
      <c r="G636" s="101" t="s">
        <v>1061</v>
      </c>
      <c r="H636" s="102">
        <v>3821</v>
      </c>
      <c r="I636" s="100">
        <v>3</v>
      </c>
      <c r="J636" s="103">
        <f>หนองคาย!F51</f>
        <v>414979.05</v>
      </c>
      <c r="K636" s="104">
        <f>หนองคาย!AK51</f>
        <v>418745.45</v>
      </c>
      <c r="L636" s="105">
        <f>หนองคาย!AL51</f>
        <v>1524226.3</v>
      </c>
      <c r="M636" s="105">
        <f>หนองคาย!AM51</f>
        <v>1392850.2500000002</v>
      </c>
      <c r="N636" s="101"/>
      <c r="O636" s="101"/>
      <c r="P636" s="101"/>
      <c r="Q636" s="93">
        <f t="shared" si="21"/>
        <v>131376.04999999981</v>
      </c>
      <c r="R636" s="94">
        <f t="shared" si="22"/>
        <v>398.90769432085841</v>
      </c>
    </row>
    <row r="637" spans="1:18" x14ac:dyDescent="0.55000000000000004">
      <c r="A637" s="100">
        <v>15</v>
      </c>
      <c r="B637" s="101" t="s">
        <v>60</v>
      </c>
      <c r="C637" s="101" t="s">
        <v>430</v>
      </c>
      <c r="D637" s="101" t="s">
        <v>81</v>
      </c>
      <c r="E637" s="101" t="s">
        <v>431</v>
      </c>
      <c r="F637" s="101" t="s">
        <v>178</v>
      </c>
      <c r="G637" s="101" t="s">
        <v>1062</v>
      </c>
      <c r="H637" s="102">
        <v>4273</v>
      </c>
      <c r="I637" s="100">
        <v>3</v>
      </c>
      <c r="J637" s="103">
        <f>หนองคาย!F52</f>
        <v>334758.21000000002</v>
      </c>
      <c r="K637" s="104">
        <f>หนองคาย!AK52</f>
        <v>324246.61</v>
      </c>
      <c r="L637" s="105">
        <f>หนองคาย!AL52</f>
        <v>1310764.27</v>
      </c>
      <c r="M637" s="105">
        <f>หนองคาย!AM52</f>
        <v>1422695.9799999997</v>
      </c>
      <c r="N637" s="101"/>
      <c r="O637" s="101"/>
      <c r="P637" s="101"/>
      <c r="Q637" s="93">
        <f t="shared" si="21"/>
        <v>-111931.70999999973</v>
      </c>
      <c r="R637" s="94">
        <f t="shared" si="22"/>
        <v>306.75503627428037</v>
      </c>
    </row>
    <row r="638" spans="1:18" x14ac:dyDescent="0.55000000000000004">
      <c r="A638" s="100">
        <v>16</v>
      </c>
      <c r="B638" s="101" t="s">
        <v>60</v>
      </c>
      <c r="C638" s="101" t="s">
        <v>430</v>
      </c>
      <c r="D638" s="101" t="s">
        <v>81</v>
      </c>
      <c r="E638" s="101" t="s">
        <v>431</v>
      </c>
      <c r="F638" s="101" t="s">
        <v>178</v>
      </c>
      <c r="G638" s="101" t="s">
        <v>1063</v>
      </c>
      <c r="H638" s="102">
        <v>2633</v>
      </c>
      <c r="I638" s="100">
        <v>2</v>
      </c>
      <c r="J638" s="103">
        <f>หนองคาย!F53</f>
        <v>698548.16</v>
      </c>
      <c r="K638" s="104">
        <f>หนองคาย!AK53</f>
        <v>693837.13</v>
      </c>
      <c r="L638" s="105">
        <f>หนองคาย!AL53</f>
        <v>1939706.1600000001</v>
      </c>
      <c r="M638" s="105">
        <f>หนองคาย!AM53</f>
        <v>1647800.2599999998</v>
      </c>
      <c r="N638" s="101"/>
      <c r="O638" s="101"/>
      <c r="P638" s="101"/>
      <c r="Q638" s="93">
        <f t="shared" si="21"/>
        <v>291905.90000000037</v>
      </c>
      <c r="R638" s="94">
        <f t="shared" si="22"/>
        <v>736.69052791492595</v>
      </c>
    </row>
    <row r="639" spans="1:18" s="112" customFormat="1" x14ac:dyDescent="0.55000000000000004">
      <c r="A639" s="106">
        <v>3</v>
      </c>
      <c r="B639" s="107" t="s">
        <v>60</v>
      </c>
      <c r="C639" s="107"/>
      <c r="D639" s="107"/>
      <c r="E639" s="107" t="s">
        <v>75</v>
      </c>
      <c r="F639" s="107"/>
      <c r="G639" s="107" t="s">
        <v>433</v>
      </c>
      <c r="H639" s="113">
        <f>SUM(H623:H638)</f>
        <v>58578</v>
      </c>
      <c r="I639" s="106"/>
      <c r="J639" s="109">
        <f>SUM(J623:J638)</f>
        <v>9885610.0100000016</v>
      </c>
      <c r="K639" s="109">
        <f>SUM(K623:K638)</f>
        <v>10024073.029999999</v>
      </c>
      <c r="L639" s="109">
        <f>SUM(L623:L638)</f>
        <v>30464713.809999995</v>
      </c>
      <c r="M639" s="109">
        <f>SUM(M623:M638)</f>
        <v>27899389.719999999</v>
      </c>
      <c r="N639" s="107">
        <v>15</v>
      </c>
      <c r="O639" s="107">
        <v>15</v>
      </c>
      <c r="P639" s="107">
        <f>N639-O639</f>
        <v>0</v>
      </c>
      <c r="Q639" s="110">
        <f t="shared" si="21"/>
        <v>2565324.0899999961</v>
      </c>
      <c r="R639" s="111">
        <f>L639/H639</f>
        <v>520.07091075147662</v>
      </c>
    </row>
    <row r="640" spans="1:18" x14ac:dyDescent="0.55000000000000004">
      <c r="A640" s="100">
        <v>1</v>
      </c>
      <c r="B640" s="101" t="s">
        <v>60</v>
      </c>
      <c r="C640" s="101" t="s">
        <v>434</v>
      </c>
      <c r="D640" s="101" t="s">
        <v>88</v>
      </c>
      <c r="E640" s="101" t="s">
        <v>435</v>
      </c>
      <c r="F640" s="101" t="s">
        <v>208</v>
      </c>
      <c r="G640" s="101" t="s">
        <v>436</v>
      </c>
      <c r="H640" s="102"/>
      <c r="I640" s="100"/>
      <c r="J640" s="103"/>
      <c r="K640" s="104"/>
      <c r="L640" s="105"/>
      <c r="M640" s="105"/>
      <c r="N640" s="101"/>
      <c r="O640" s="101"/>
      <c r="P640" s="101"/>
    </row>
    <row r="641" spans="1:18" s="120" customFormat="1" x14ac:dyDescent="0.55000000000000004">
      <c r="A641" s="114">
        <v>2</v>
      </c>
      <c r="B641" s="115" t="s">
        <v>60</v>
      </c>
      <c r="C641" s="115" t="s">
        <v>434</v>
      </c>
      <c r="D641" s="115" t="s">
        <v>88</v>
      </c>
      <c r="E641" s="115" t="s">
        <v>435</v>
      </c>
      <c r="F641" s="115" t="s">
        <v>178</v>
      </c>
      <c r="G641" s="115" t="s">
        <v>1064</v>
      </c>
      <c r="H641" s="116">
        <v>2413</v>
      </c>
      <c r="I641" s="114">
        <v>2</v>
      </c>
      <c r="J641" s="103">
        <f>หนองคาย!F54</f>
        <v>405348.2</v>
      </c>
      <c r="K641" s="117">
        <f>หนองคาย!AK54</f>
        <v>428506.31000000006</v>
      </c>
      <c r="L641" s="105">
        <f>หนองคาย!AL54</f>
        <v>1337647.44</v>
      </c>
      <c r="M641" s="105">
        <f>หนองคาย!AM54</f>
        <v>1146123.3500000001</v>
      </c>
      <c r="N641" s="115"/>
      <c r="O641" s="115"/>
      <c r="P641" s="115"/>
      <c r="Q641" s="93">
        <f t="shared" si="21"/>
        <v>191524.08999999985</v>
      </c>
      <c r="R641" s="94">
        <f t="shared" si="22"/>
        <v>554.35036883547446</v>
      </c>
    </row>
    <row r="642" spans="1:18" x14ac:dyDescent="0.55000000000000004">
      <c r="A642" s="100">
        <v>3</v>
      </c>
      <c r="B642" s="101" t="s">
        <v>60</v>
      </c>
      <c r="C642" s="101" t="s">
        <v>434</v>
      </c>
      <c r="D642" s="101" t="s">
        <v>88</v>
      </c>
      <c r="E642" s="101" t="s">
        <v>435</v>
      </c>
      <c r="F642" s="101" t="s">
        <v>178</v>
      </c>
      <c r="G642" s="101" t="s">
        <v>1065</v>
      </c>
      <c r="H642" s="102">
        <v>2055</v>
      </c>
      <c r="I642" s="100">
        <v>2</v>
      </c>
      <c r="J642" s="103">
        <f>หนองคาย!F55</f>
        <v>426005.85</v>
      </c>
      <c r="K642" s="117">
        <f>หนองคาย!AK55</f>
        <v>313106.04999999993</v>
      </c>
      <c r="L642" s="105">
        <f>หนองคาย!AL55</f>
        <v>1475464.1</v>
      </c>
      <c r="M642" s="105">
        <f>หนองคาย!AM55</f>
        <v>1334684.6199999999</v>
      </c>
      <c r="N642" s="101"/>
      <c r="O642" s="101"/>
      <c r="P642" s="101"/>
      <c r="Q642" s="93">
        <f t="shared" si="21"/>
        <v>140779.48000000021</v>
      </c>
      <c r="R642" s="94">
        <f t="shared" si="22"/>
        <v>717.98739659367402</v>
      </c>
    </row>
    <row r="643" spans="1:18" x14ac:dyDescent="0.55000000000000004">
      <c r="A643" s="100">
        <v>4</v>
      </c>
      <c r="B643" s="101" t="s">
        <v>60</v>
      </c>
      <c r="C643" s="101" t="s">
        <v>434</v>
      </c>
      <c r="D643" s="101" t="s">
        <v>88</v>
      </c>
      <c r="E643" s="101" t="s">
        <v>435</v>
      </c>
      <c r="F643" s="101" t="s">
        <v>178</v>
      </c>
      <c r="G643" s="101" t="s">
        <v>1066</v>
      </c>
      <c r="H643" s="102">
        <v>3420</v>
      </c>
      <c r="I643" s="100">
        <v>3</v>
      </c>
      <c r="J643" s="103">
        <f>หนองคาย!F56</f>
        <v>732007.08</v>
      </c>
      <c r="K643" s="117">
        <f>หนองคาย!AK56</f>
        <v>744191.73</v>
      </c>
      <c r="L643" s="105">
        <f>หนองคาย!AL56</f>
        <v>1990890.69</v>
      </c>
      <c r="M643" s="105">
        <f>หนองคาย!AM56</f>
        <v>1569213.27</v>
      </c>
      <c r="N643" s="101"/>
      <c r="O643" s="101"/>
      <c r="P643" s="101"/>
      <c r="Q643" s="93">
        <f t="shared" si="21"/>
        <v>421677.41999999993</v>
      </c>
      <c r="R643" s="94">
        <f t="shared" si="22"/>
        <v>582.13178070175434</v>
      </c>
    </row>
    <row r="644" spans="1:18" x14ac:dyDescent="0.55000000000000004">
      <c r="A644" s="100">
        <v>5</v>
      </c>
      <c r="B644" s="101" t="s">
        <v>60</v>
      </c>
      <c r="C644" s="101" t="s">
        <v>434</v>
      </c>
      <c r="D644" s="101" t="s">
        <v>88</v>
      </c>
      <c r="E644" s="101" t="s">
        <v>435</v>
      </c>
      <c r="F644" s="101" t="s">
        <v>178</v>
      </c>
      <c r="G644" s="101" t="s">
        <v>1067</v>
      </c>
      <c r="H644" s="102">
        <v>2566</v>
      </c>
      <c r="I644" s="100">
        <v>2</v>
      </c>
      <c r="J644" s="103">
        <f>หนองคาย!F57</f>
        <v>718950.27</v>
      </c>
      <c r="K644" s="117">
        <f>หนองคาย!AK57</f>
        <v>747606.2300000001</v>
      </c>
      <c r="L644" s="105">
        <f>หนองคาย!AL57</f>
        <v>1844965.57</v>
      </c>
      <c r="M644" s="105">
        <f>หนองคาย!AM57</f>
        <v>1406187.03</v>
      </c>
      <c r="N644" s="101"/>
      <c r="O644" s="101"/>
      <c r="P644" s="101"/>
      <c r="Q644" s="93">
        <f t="shared" si="21"/>
        <v>438778.54000000004</v>
      </c>
      <c r="R644" s="94">
        <f t="shared" si="22"/>
        <v>719.00450896336713</v>
      </c>
    </row>
    <row r="645" spans="1:18" x14ac:dyDescent="0.55000000000000004">
      <c r="A645" s="100">
        <v>6</v>
      </c>
      <c r="B645" s="101" t="s">
        <v>60</v>
      </c>
      <c r="C645" s="101" t="s">
        <v>434</v>
      </c>
      <c r="D645" s="101" t="s">
        <v>88</v>
      </c>
      <c r="E645" s="101" t="s">
        <v>435</v>
      </c>
      <c r="F645" s="101" t="s">
        <v>178</v>
      </c>
      <c r="G645" s="101" t="s">
        <v>1068</v>
      </c>
      <c r="H645" s="102">
        <v>951</v>
      </c>
      <c r="I645" s="100">
        <v>1</v>
      </c>
      <c r="J645" s="103">
        <f>หนองคาย!F58</f>
        <v>273704.73</v>
      </c>
      <c r="K645" s="117">
        <f>หนองคาย!AK58</f>
        <v>263558.90999999997</v>
      </c>
      <c r="L645" s="105">
        <f>หนองคาย!AL58</f>
        <v>1038700.55</v>
      </c>
      <c r="M645" s="105">
        <f>หนองคาย!AM58</f>
        <v>783904.04999999993</v>
      </c>
      <c r="N645" s="101"/>
      <c r="O645" s="101"/>
      <c r="P645" s="101"/>
      <c r="Q645" s="93">
        <f t="shared" si="21"/>
        <v>254796.50000000012</v>
      </c>
      <c r="R645" s="94">
        <f t="shared" si="22"/>
        <v>1092.2192954784439</v>
      </c>
    </row>
    <row r="646" spans="1:18" x14ac:dyDescent="0.55000000000000004">
      <c r="A646" s="100">
        <v>7</v>
      </c>
      <c r="B646" s="101" t="s">
        <v>60</v>
      </c>
      <c r="C646" s="101" t="s">
        <v>434</v>
      </c>
      <c r="D646" s="101" t="s">
        <v>88</v>
      </c>
      <c r="E646" s="101" t="s">
        <v>435</v>
      </c>
      <c r="F646" s="101" t="s">
        <v>178</v>
      </c>
      <c r="G646" s="101" t="s">
        <v>1069</v>
      </c>
      <c r="H646" s="102">
        <v>2045</v>
      </c>
      <c r="I646" s="100">
        <v>2</v>
      </c>
      <c r="J646" s="103">
        <f>หนองคาย!F59</f>
        <v>818154.58</v>
      </c>
      <c r="K646" s="117">
        <f>หนองคาย!AK59</f>
        <v>834032.8</v>
      </c>
      <c r="L646" s="105">
        <f>หนองคาย!AL59</f>
        <v>1404475.98</v>
      </c>
      <c r="M646" s="105">
        <f>หนองคาย!AM59</f>
        <v>1350457.59</v>
      </c>
      <c r="N646" s="101"/>
      <c r="O646" s="101"/>
      <c r="P646" s="101"/>
      <c r="Q646" s="93">
        <f t="shared" si="21"/>
        <v>54018.389999999898</v>
      </c>
      <c r="R646" s="94">
        <f t="shared" si="22"/>
        <v>686.78532029339851</v>
      </c>
    </row>
    <row r="647" spans="1:18" s="112" customFormat="1" x14ac:dyDescent="0.55000000000000004">
      <c r="A647" s="106">
        <v>4</v>
      </c>
      <c r="B647" s="107" t="s">
        <v>60</v>
      </c>
      <c r="C647" s="107"/>
      <c r="D647" s="107"/>
      <c r="E647" s="107" t="s">
        <v>75</v>
      </c>
      <c r="F647" s="107"/>
      <c r="G647" s="107" t="s">
        <v>437</v>
      </c>
      <c r="H647" s="113">
        <f>SUM(H640:H646)</f>
        <v>13450</v>
      </c>
      <c r="I647" s="106"/>
      <c r="J647" s="109">
        <f>SUM(J640:J646)</f>
        <v>3374170.71</v>
      </c>
      <c r="K647" s="109">
        <f>SUM(K640:K646)</f>
        <v>3331002.0300000003</v>
      </c>
      <c r="L647" s="109">
        <f>SUM(L640:L646)</f>
        <v>9092144.3300000001</v>
      </c>
      <c r="M647" s="109">
        <f>SUM(M640:M646)</f>
        <v>7590569.9099999992</v>
      </c>
      <c r="N647" s="107">
        <v>6</v>
      </c>
      <c r="O647" s="107">
        <v>6</v>
      </c>
      <c r="P647" s="107">
        <f>N647-O647</f>
        <v>0</v>
      </c>
      <c r="Q647" s="110">
        <f t="shared" ref="Q647:Q710" si="24">L647-M647</f>
        <v>1501574.4200000009</v>
      </c>
      <c r="R647" s="111">
        <f>L647/H647</f>
        <v>675.99586096654275</v>
      </c>
    </row>
    <row r="648" spans="1:18" x14ac:dyDescent="0.55000000000000004">
      <c r="A648" s="100">
        <v>1</v>
      </c>
      <c r="B648" s="101" t="s">
        <v>60</v>
      </c>
      <c r="C648" s="101" t="s">
        <v>438</v>
      </c>
      <c r="D648" s="101" t="s">
        <v>95</v>
      </c>
      <c r="E648" s="101" t="s">
        <v>439</v>
      </c>
      <c r="F648" s="101" t="s">
        <v>208</v>
      </c>
      <c r="G648" s="101" t="s">
        <v>440</v>
      </c>
      <c r="H648" s="102"/>
      <c r="I648" s="100"/>
      <c r="J648" s="103"/>
      <c r="K648" s="104"/>
      <c r="L648" s="105"/>
      <c r="M648" s="105"/>
      <c r="N648" s="101"/>
      <c r="O648" s="101"/>
      <c r="P648" s="101"/>
    </row>
    <row r="649" spans="1:18" x14ac:dyDescent="0.55000000000000004">
      <c r="A649" s="100">
        <v>2</v>
      </c>
      <c r="B649" s="101" t="s">
        <v>60</v>
      </c>
      <c r="C649" s="101" t="s">
        <v>438</v>
      </c>
      <c r="D649" s="101" t="s">
        <v>95</v>
      </c>
      <c r="E649" s="101" t="s">
        <v>439</v>
      </c>
      <c r="F649" s="101" t="s">
        <v>178</v>
      </c>
      <c r="G649" s="101" t="s">
        <v>1070</v>
      </c>
      <c r="H649" s="102">
        <v>3171</v>
      </c>
      <c r="I649" s="100">
        <v>3</v>
      </c>
      <c r="J649" s="103">
        <f>หนองคาย!F60</f>
        <v>640953.53</v>
      </c>
      <c r="K649" s="104">
        <f>หนองคาย!AK60</f>
        <v>646630.86</v>
      </c>
      <c r="L649" s="105">
        <f>หนองคาย!AL60</f>
        <v>1974573.93</v>
      </c>
      <c r="M649" s="105">
        <f>หนองคาย!AM60</f>
        <v>1495709.8800000001</v>
      </c>
      <c r="N649" s="101"/>
      <c r="O649" s="101"/>
      <c r="P649" s="101"/>
      <c r="Q649" s="93">
        <f t="shared" si="24"/>
        <v>478864.04999999981</v>
      </c>
      <c r="R649" s="94">
        <f t="shared" ref="R649:R710" si="25">L649/H649</f>
        <v>622.6975496688741</v>
      </c>
    </row>
    <row r="650" spans="1:18" x14ac:dyDescent="0.55000000000000004">
      <c r="A650" s="100">
        <v>3</v>
      </c>
      <c r="B650" s="101" t="s">
        <v>60</v>
      </c>
      <c r="C650" s="101" t="s">
        <v>438</v>
      </c>
      <c r="D650" s="101" t="s">
        <v>95</v>
      </c>
      <c r="E650" s="101" t="s">
        <v>439</v>
      </c>
      <c r="F650" s="101" t="s">
        <v>178</v>
      </c>
      <c r="G650" s="101" t="s">
        <v>1071</v>
      </c>
      <c r="H650" s="102">
        <v>4975</v>
      </c>
      <c r="I650" s="100">
        <v>4</v>
      </c>
      <c r="J650" s="103">
        <f>หนองคาย!F61</f>
        <v>1011470.29</v>
      </c>
      <c r="K650" s="104">
        <f>หนองคาย!AK61</f>
        <v>1017944.29</v>
      </c>
      <c r="L650" s="105">
        <f>หนองคาย!AL61</f>
        <v>1923533.4300000002</v>
      </c>
      <c r="M650" s="105">
        <f>หนองคาย!AM61</f>
        <v>1536255.85</v>
      </c>
      <c r="N650" s="101"/>
      <c r="O650" s="101"/>
      <c r="P650" s="101"/>
      <c r="Q650" s="93">
        <f t="shared" si="24"/>
        <v>387277.58000000007</v>
      </c>
      <c r="R650" s="94">
        <f t="shared" si="25"/>
        <v>386.63988542713571</v>
      </c>
    </row>
    <row r="651" spans="1:18" x14ac:dyDescent="0.55000000000000004">
      <c r="A651" s="100">
        <v>4</v>
      </c>
      <c r="B651" s="101" t="s">
        <v>60</v>
      </c>
      <c r="C651" s="101" t="s">
        <v>438</v>
      </c>
      <c r="D651" s="101" t="s">
        <v>95</v>
      </c>
      <c r="E651" s="101" t="s">
        <v>439</v>
      </c>
      <c r="F651" s="101" t="s">
        <v>178</v>
      </c>
      <c r="G651" s="101" t="s">
        <v>1072</v>
      </c>
      <c r="H651" s="102">
        <v>2674</v>
      </c>
      <c r="I651" s="100">
        <v>2</v>
      </c>
      <c r="J651" s="103">
        <f>หนองคาย!F62</f>
        <v>564132.63</v>
      </c>
      <c r="K651" s="104">
        <f>หนองคาย!AK62</f>
        <v>570403.62</v>
      </c>
      <c r="L651" s="105">
        <f>หนองคาย!AL62</f>
        <v>1665337.6800000002</v>
      </c>
      <c r="M651" s="105">
        <f>หนองคาย!AM62</f>
        <v>1373440.73</v>
      </c>
      <c r="N651" s="101"/>
      <c r="O651" s="101"/>
      <c r="P651" s="101"/>
      <c r="Q651" s="93">
        <f t="shared" si="24"/>
        <v>291896.95000000019</v>
      </c>
      <c r="R651" s="94">
        <f t="shared" si="25"/>
        <v>622.78896035901278</v>
      </c>
    </row>
    <row r="652" spans="1:18" x14ac:dyDescent="0.55000000000000004">
      <c r="A652" s="100">
        <v>5</v>
      </c>
      <c r="B652" s="101" t="s">
        <v>60</v>
      </c>
      <c r="C652" s="101" t="s">
        <v>438</v>
      </c>
      <c r="D652" s="101" t="s">
        <v>95</v>
      </c>
      <c r="E652" s="101" t="s">
        <v>439</v>
      </c>
      <c r="F652" s="101" t="s">
        <v>178</v>
      </c>
      <c r="G652" s="101" t="s">
        <v>1073</v>
      </c>
      <c r="H652" s="102">
        <v>3165</v>
      </c>
      <c r="I652" s="100">
        <v>3</v>
      </c>
      <c r="J652" s="103">
        <f>หนองคาย!F63</f>
        <v>741615.05</v>
      </c>
      <c r="K652" s="104">
        <f>หนองคาย!AK63</f>
        <v>758427.68</v>
      </c>
      <c r="L652" s="105">
        <f>หนองคาย!AL63</f>
        <v>2585095.54</v>
      </c>
      <c r="M652" s="105">
        <f>หนองคาย!AM63</f>
        <v>2421138.9099999997</v>
      </c>
      <c r="N652" s="101"/>
      <c r="O652" s="101"/>
      <c r="P652" s="101"/>
      <c r="Q652" s="93">
        <f t="shared" si="24"/>
        <v>163956.63000000035</v>
      </c>
      <c r="R652" s="94">
        <f t="shared" si="25"/>
        <v>816.77584202211688</v>
      </c>
    </row>
    <row r="653" spans="1:18" x14ac:dyDescent="0.55000000000000004">
      <c r="A653" s="100">
        <v>6</v>
      </c>
      <c r="B653" s="101" t="s">
        <v>60</v>
      </c>
      <c r="C653" s="101" t="s">
        <v>438</v>
      </c>
      <c r="D653" s="101" t="s">
        <v>95</v>
      </c>
      <c r="E653" s="101" t="s">
        <v>439</v>
      </c>
      <c r="F653" s="101" t="s">
        <v>178</v>
      </c>
      <c r="G653" s="101" t="s">
        <v>1074</v>
      </c>
      <c r="H653" s="102">
        <v>2202</v>
      </c>
      <c r="I653" s="100">
        <v>2</v>
      </c>
      <c r="J653" s="103">
        <f>หนองคาย!F64</f>
        <v>1804358.16</v>
      </c>
      <c r="K653" s="104">
        <f>หนองคาย!AK64</f>
        <v>1824828.0599999998</v>
      </c>
      <c r="L653" s="105">
        <f>หนองคาย!AL64</f>
        <v>2863720.57</v>
      </c>
      <c r="M653" s="105">
        <f>หนองคาย!AM64</f>
        <v>1175615.71</v>
      </c>
      <c r="N653" s="101"/>
      <c r="O653" s="101"/>
      <c r="P653" s="101"/>
      <c r="Q653" s="93">
        <f t="shared" si="24"/>
        <v>1688104.8599999999</v>
      </c>
      <c r="R653" s="94">
        <f t="shared" si="25"/>
        <v>1300.5088873751135</v>
      </c>
    </row>
    <row r="654" spans="1:18" s="112" customFormat="1" x14ac:dyDescent="0.55000000000000004">
      <c r="A654" s="106">
        <v>5</v>
      </c>
      <c r="B654" s="107" t="s">
        <v>60</v>
      </c>
      <c r="C654" s="107"/>
      <c r="D654" s="107"/>
      <c r="E654" s="107" t="s">
        <v>75</v>
      </c>
      <c r="F654" s="107"/>
      <c r="G654" s="107" t="s">
        <v>441</v>
      </c>
      <c r="H654" s="113">
        <f>SUM(H648:H653)</f>
        <v>16187</v>
      </c>
      <c r="I654" s="106"/>
      <c r="J654" s="109">
        <f>SUM(J648:J653)</f>
        <v>4762529.66</v>
      </c>
      <c r="K654" s="144">
        <f>SUM(K648:K653)</f>
        <v>4818234.51</v>
      </c>
      <c r="L654" s="109">
        <f>SUM(L648:L653)</f>
        <v>11012261.15</v>
      </c>
      <c r="M654" s="109">
        <f>SUM(M648:M653)</f>
        <v>8002161.080000001</v>
      </c>
      <c r="N654" s="107">
        <v>5</v>
      </c>
      <c r="O654" s="107">
        <v>5</v>
      </c>
      <c r="P654" s="107">
        <f>N654-O654</f>
        <v>0</v>
      </c>
      <c r="Q654" s="110">
        <f t="shared" si="24"/>
        <v>3010100.0699999994</v>
      </c>
      <c r="R654" s="111">
        <f>L654/H654</f>
        <v>680.31513869154264</v>
      </c>
    </row>
    <row r="655" spans="1:18" x14ac:dyDescent="0.55000000000000004">
      <c r="A655" s="100">
        <v>1</v>
      </c>
      <c r="B655" s="101" t="s">
        <v>60</v>
      </c>
      <c r="C655" s="101" t="s">
        <v>442</v>
      </c>
      <c r="D655" s="101" t="s">
        <v>109</v>
      </c>
      <c r="E655" s="101" t="s">
        <v>443</v>
      </c>
      <c r="F655" s="101" t="s">
        <v>208</v>
      </c>
      <c r="G655" s="101" t="s">
        <v>444</v>
      </c>
      <c r="H655" s="102"/>
      <c r="I655" s="100"/>
      <c r="J655" s="103"/>
      <c r="K655" s="104"/>
      <c r="L655" s="105"/>
      <c r="M655" s="105"/>
      <c r="N655" s="101"/>
      <c r="O655" s="101"/>
      <c r="P655" s="101"/>
    </row>
    <row r="656" spans="1:18" x14ac:dyDescent="0.55000000000000004">
      <c r="A656" s="100">
        <v>2</v>
      </c>
      <c r="B656" s="101" t="s">
        <v>60</v>
      </c>
      <c r="C656" s="101" t="s">
        <v>442</v>
      </c>
      <c r="D656" s="101" t="s">
        <v>109</v>
      </c>
      <c r="E656" s="101" t="s">
        <v>443</v>
      </c>
      <c r="F656" s="101" t="s">
        <v>178</v>
      </c>
      <c r="G656" s="101" t="s">
        <v>1075</v>
      </c>
      <c r="H656" s="102">
        <v>5571</v>
      </c>
      <c r="I656" s="100">
        <v>4</v>
      </c>
      <c r="J656" s="103">
        <f>หนองคาย!F65</f>
        <v>660807.41</v>
      </c>
      <c r="K656" s="104">
        <f>หนองคาย!AK65</f>
        <v>746352.34000000008</v>
      </c>
      <c r="L656" s="105">
        <f>หนองคาย!AL65</f>
        <v>1970105.15</v>
      </c>
      <c r="M656" s="105">
        <f>หนองคาย!AM65</f>
        <v>1864781.5</v>
      </c>
      <c r="N656" s="101"/>
      <c r="O656" s="101"/>
      <c r="P656" s="101"/>
      <c r="Q656" s="93">
        <f t="shared" si="24"/>
        <v>105323.64999999991</v>
      </c>
      <c r="R656" s="94">
        <f t="shared" si="25"/>
        <v>353.63581942200682</v>
      </c>
    </row>
    <row r="657" spans="1:18" x14ac:dyDescent="0.55000000000000004">
      <c r="A657" s="100">
        <v>3</v>
      </c>
      <c r="B657" s="101" t="s">
        <v>60</v>
      </c>
      <c r="C657" s="101" t="s">
        <v>442</v>
      </c>
      <c r="D657" s="101" t="s">
        <v>109</v>
      </c>
      <c r="E657" s="101" t="s">
        <v>443</v>
      </c>
      <c r="F657" s="101" t="s">
        <v>178</v>
      </c>
      <c r="G657" s="101" t="s">
        <v>1076</v>
      </c>
      <c r="H657" s="102">
        <v>5124</v>
      </c>
      <c r="I657" s="100">
        <v>4</v>
      </c>
      <c r="J657" s="103">
        <f>หนองคาย!F66</f>
        <v>612841.14</v>
      </c>
      <c r="K657" s="104">
        <f>หนองคาย!AK66</f>
        <v>675599.07000000007</v>
      </c>
      <c r="L657" s="105">
        <f>หนองคาย!AL66</f>
        <v>1587503.92</v>
      </c>
      <c r="M657" s="105">
        <f>หนองคาย!AM66</f>
        <v>1754702.65</v>
      </c>
      <c r="N657" s="101"/>
      <c r="O657" s="101"/>
      <c r="P657" s="101"/>
      <c r="Q657" s="93">
        <f t="shared" si="24"/>
        <v>-167198.72999999998</v>
      </c>
      <c r="R657" s="94">
        <f t="shared" si="25"/>
        <v>309.81731459797032</v>
      </c>
    </row>
    <row r="658" spans="1:18" x14ac:dyDescent="0.55000000000000004">
      <c r="A658" s="100">
        <v>4</v>
      </c>
      <c r="B658" s="101" t="s">
        <v>60</v>
      </c>
      <c r="C658" s="101" t="s">
        <v>442</v>
      </c>
      <c r="D658" s="101" t="s">
        <v>109</v>
      </c>
      <c r="E658" s="101" t="s">
        <v>443</v>
      </c>
      <c r="F658" s="101" t="s">
        <v>178</v>
      </c>
      <c r="G658" s="101" t="s">
        <v>1077</v>
      </c>
      <c r="H658" s="102">
        <v>7200</v>
      </c>
      <c r="I658" s="100">
        <v>5</v>
      </c>
      <c r="J658" s="103">
        <f>หนองคาย!F67</f>
        <v>985713.75</v>
      </c>
      <c r="K658" s="104">
        <f>หนองคาย!AK67</f>
        <v>1036929.3799999999</v>
      </c>
      <c r="L658" s="105">
        <f>หนองคาย!AL67</f>
        <v>2009688.19</v>
      </c>
      <c r="M658" s="105">
        <f>หนองคาย!AM67</f>
        <v>1626375.7600000002</v>
      </c>
      <c r="N658" s="101"/>
      <c r="O658" s="101"/>
      <c r="P658" s="101"/>
      <c r="Q658" s="93">
        <f t="shared" si="24"/>
        <v>383312.4299999997</v>
      </c>
      <c r="R658" s="94">
        <f t="shared" si="25"/>
        <v>279.12335972222223</v>
      </c>
    </row>
    <row r="659" spans="1:18" s="112" customFormat="1" x14ac:dyDescent="0.55000000000000004">
      <c r="A659" s="106">
        <v>6</v>
      </c>
      <c r="B659" s="107" t="s">
        <v>60</v>
      </c>
      <c r="C659" s="107"/>
      <c r="D659" s="107"/>
      <c r="E659" s="107" t="s">
        <v>75</v>
      </c>
      <c r="F659" s="107"/>
      <c r="G659" s="107" t="s">
        <v>445</v>
      </c>
      <c r="H659" s="113">
        <f>SUM(H656:H658)</f>
        <v>17895</v>
      </c>
      <c r="I659" s="106"/>
      <c r="J659" s="109">
        <f>SUM(J655:J658)</f>
        <v>2259362.2999999998</v>
      </c>
      <c r="K659" s="109">
        <f>SUM(K655:K658)</f>
        <v>2458880.79</v>
      </c>
      <c r="L659" s="109">
        <f>SUM(L655:L658)</f>
        <v>5567297.2599999998</v>
      </c>
      <c r="M659" s="109">
        <f>SUM(M655:M658)</f>
        <v>5245859.91</v>
      </c>
      <c r="N659" s="107">
        <v>3</v>
      </c>
      <c r="O659" s="107">
        <v>3</v>
      </c>
      <c r="P659" s="107">
        <f>N659-O659</f>
        <v>0</v>
      </c>
      <c r="Q659" s="110">
        <f t="shared" si="24"/>
        <v>321437.34999999963</v>
      </c>
      <c r="R659" s="111">
        <f>L659/H659</f>
        <v>311.10909527801061</v>
      </c>
    </row>
    <row r="660" spans="1:18" x14ac:dyDescent="0.55000000000000004">
      <c r="A660" s="100">
        <v>1</v>
      </c>
      <c r="B660" s="101" t="s">
        <v>60</v>
      </c>
      <c r="C660" s="101" t="s">
        <v>446</v>
      </c>
      <c r="D660" s="101" t="s">
        <v>123</v>
      </c>
      <c r="E660" s="101" t="s">
        <v>447</v>
      </c>
      <c r="F660" s="101" t="s">
        <v>208</v>
      </c>
      <c r="G660" s="101" t="s">
        <v>448</v>
      </c>
      <c r="H660" s="102"/>
      <c r="I660" s="100"/>
      <c r="J660" s="103"/>
      <c r="K660" s="104"/>
      <c r="L660" s="105"/>
      <c r="M660" s="105"/>
      <c r="N660" s="101"/>
      <c r="O660" s="101"/>
      <c r="P660" s="101"/>
    </row>
    <row r="661" spans="1:18" x14ac:dyDescent="0.55000000000000004">
      <c r="A661" s="100">
        <v>2</v>
      </c>
      <c r="B661" s="101" t="s">
        <v>60</v>
      </c>
      <c r="C661" s="101" t="s">
        <v>446</v>
      </c>
      <c r="D661" s="101" t="s">
        <v>123</v>
      </c>
      <c r="E661" s="101" t="s">
        <v>447</v>
      </c>
      <c r="F661" s="101" t="s">
        <v>178</v>
      </c>
      <c r="G661" s="101" t="s">
        <v>1078</v>
      </c>
      <c r="H661" s="102">
        <v>6642</v>
      </c>
      <c r="I661" s="100">
        <v>5</v>
      </c>
      <c r="J661" s="103">
        <f>หนองคาย!F68</f>
        <v>1602585.81</v>
      </c>
      <c r="K661" s="104">
        <f>หนองคาย!AK68</f>
        <v>1633760.48</v>
      </c>
      <c r="L661" s="105">
        <f>หนองคาย!AL68</f>
        <v>3134215.5300000003</v>
      </c>
      <c r="M661" s="105">
        <f>หนองคาย!AM68</f>
        <v>2175102.87</v>
      </c>
      <c r="N661" s="101"/>
      <c r="O661" s="101"/>
      <c r="P661" s="101"/>
      <c r="Q661" s="93">
        <f t="shared" si="24"/>
        <v>959112.66000000015</v>
      </c>
      <c r="R661" s="94">
        <f t="shared" si="25"/>
        <v>471.87827913279136</v>
      </c>
    </row>
    <row r="662" spans="1:18" x14ac:dyDescent="0.55000000000000004">
      <c r="A662" s="100">
        <v>3</v>
      </c>
      <c r="B662" s="101" t="s">
        <v>60</v>
      </c>
      <c r="C662" s="101" t="s">
        <v>446</v>
      </c>
      <c r="D662" s="101" t="s">
        <v>123</v>
      </c>
      <c r="E662" s="101" t="s">
        <v>447</v>
      </c>
      <c r="F662" s="101" t="s">
        <v>178</v>
      </c>
      <c r="G662" s="101" t="s">
        <v>1079</v>
      </c>
      <c r="H662" s="102">
        <v>3199</v>
      </c>
      <c r="I662" s="100">
        <v>3</v>
      </c>
      <c r="J662" s="103">
        <f>หนองคาย!F69</f>
        <v>725084.32</v>
      </c>
      <c r="K662" s="104">
        <f>หนองคาย!AK69</f>
        <v>806247.11999999988</v>
      </c>
      <c r="L662" s="105">
        <f>หนองคาย!AL69</f>
        <v>1874312.06</v>
      </c>
      <c r="M662" s="105">
        <f>หนองคาย!AM69</f>
        <v>1240659.44</v>
      </c>
      <c r="N662" s="101"/>
      <c r="O662" s="101"/>
      <c r="P662" s="101"/>
      <c r="Q662" s="93">
        <f t="shared" si="24"/>
        <v>633652.62000000011</v>
      </c>
      <c r="R662" s="94">
        <f t="shared" si="25"/>
        <v>585.90561425445458</v>
      </c>
    </row>
    <row r="663" spans="1:18" x14ac:dyDescent="0.55000000000000004">
      <c r="A663" s="100">
        <v>4</v>
      </c>
      <c r="B663" s="101" t="s">
        <v>60</v>
      </c>
      <c r="C663" s="101" t="s">
        <v>446</v>
      </c>
      <c r="D663" s="101" t="s">
        <v>123</v>
      </c>
      <c r="E663" s="101" t="s">
        <v>447</v>
      </c>
      <c r="F663" s="101" t="s">
        <v>178</v>
      </c>
      <c r="G663" s="101" t="s">
        <v>1080</v>
      </c>
      <c r="H663" s="102">
        <v>5644</v>
      </c>
      <c r="I663" s="100">
        <v>4</v>
      </c>
      <c r="J663" s="103">
        <f>หนองคาย!F70</f>
        <v>760977.31</v>
      </c>
      <c r="K663" s="104">
        <f>หนองคาย!AK70</f>
        <v>767873.84000000008</v>
      </c>
      <c r="L663" s="105">
        <f>หนองคาย!AL70</f>
        <v>3393845.87</v>
      </c>
      <c r="M663" s="105">
        <f>หนองคาย!AM70</f>
        <v>2325484.5100000002</v>
      </c>
      <c r="N663" s="101"/>
      <c r="O663" s="101"/>
      <c r="P663" s="101"/>
      <c r="Q663" s="93">
        <f t="shared" si="24"/>
        <v>1068361.3599999999</v>
      </c>
      <c r="R663" s="94">
        <f t="shared" si="25"/>
        <v>601.31925407512404</v>
      </c>
    </row>
    <row r="664" spans="1:18" x14ac:dyDescent="0.55000000000000004">
      <c r="A664" s="100">
        <v>5</v>
      </c>
      <c r="B664" s="101" t="s">
        <v>60</v>
      </c>
      <c r="C664" s="101" t="s">
        <v>446</v>
      </c>
      <c r="D664" s="101" t="s">
        <v>123</v>
      </c>
      <c r="E664" s="101" t="s">
        <v>447</v>
      </c>
      <c r="F664" s="101" t="s">
        <v>178</v>
      </c>
      <c r="G664" s="101" t="s">
        <v>1081</v>
      </c>
      <c r="H664" s="102">
        <v>5464</v>
      </c>
      <c r="I664" s="100">
        <v>4</v>
      </c>
      <c r="J664" s="103">
        <f>หนองคาย!F71</f>
        <v>2157900.09</v>
      </c>
      <c r="K664" s="104">
        <f>หนองคาย!AK71</f>
        <v>2171020.09</v>
      </c>
      <c r="L664" s="105">
        <f>หนองคาย!AL71</f>
        <v>2243425.6399999997</v>
      </c>
      <c r="M664" s="105">
        <f>หนองคาย!AM71</f>
        <v>1635252.74</v>
      </c>
      <c r="N664" s="101"/>
      <c r="O664" s="101"/>
      <c r="P664" s="101"/>
      <c r="Q664" s="93">
        <f t="shared" si="24"/>
        <v>608172.89999999967</v>
      </c>
      <c r="R664" s="94">
        <f t="shared" si="25"/>
        <v>410.58302342606146</v>
      </c>
    </row>
    <row r="665" spans="1:18" x14ac:dyDescent="0.55000000000000004">
      <c r="A665" s="100">
        <v>6</v>
      </c>
      <c r="B665" s="101" t="s">
        <v>60</v>
      </c>
      <c r="C665" s="101" t="s">
        <v>446</v>
      </c>
      <c r="D665" s="101" t="s">
        <v>123</v>
      </c>
      <c r="E665" s="101" t="s">
        <v>447</v>
      </c>
      <c r="F665" s="101" t="s">
        <v>178</v>
      </c>
      <c r="G665" s="101" t="s">
        <v>1082</v>
      </c>
      <c r="H665" s="102">
        <v>10050</v>
      </c>
      <c r="I665" s="100">
        <v>5</v>
      </c>
      <c r="J665" s="103">
        <f>หนองคาย!F72</f>
        <v>1774578.18</v>
      </c>
      <c r="K665" s="104">
        <f>หนองคาย!AK72</f>
        <v>1804999.99</v>
      </c>
      <c r="L665" s="105">
        <f>หนองคาย!AL72</f>
        <v>4258753.28</v>
      </c>
      <c r="M665" s="105">
        <f>หนองคาย!AM72</f>
        <v>3114693.48</v>
      </c>
      <c r="N665" s="101"/>
      <c r="O665" s="101"/>
      <c r="P665" s="101"/>
      <c r="Q665" s="93">
        <f t="shared" si="24"/>
        <v>1144059.8000000003</v>
      </c>
      <c r="R665" s="94">
        <f t="shared" si="25"/>
        <v>423.75654527363184</v>
      </c>
    </row>
    <row r="666" spans="1:18" x14ac:dyDescent="0.55000000000000004">
      <c r="A666" s="100">
        <v>7</v>
      </c>
      <c r="B666" s="101" t="s">
        <v>60</v>
      </c>
      <c r="C666" s="101" t="s">
        <v>446</v>
      </c>
      <c r="D666" s="101" t="s">
        <v>123</v>
      </c>
      <c r="E666" s="101" t="s">
        <v>447</v>
      </c>
      <c r="F666" s="101" t="s">
        <v>178</v>
      </c>
      <c r="G666" s="101" t="s">
        <v>1083</v>
      </c>
      <c r="H666" s="102">
        <v>2842</v>
      </c>
      <c r="I666" s="100">
        <v>2</v>
      </c>
      <c r="J666" s="103">
        <f>หนองคาย!F73</f>
        <v>1051774.1100000001</v>
      </c>
      <c r="K666" s="104">
        <f>หนองคาย!AK73</f>
        <v>1111671.8000000003</v>
      </c>
      <c r="L666" s="105">
        <f>หนองคาย!AL73</f>
        <v>1685632.26</v>
      </c>
      <c r="M666" s="105">
        <f>หนองคาย!AM73</f>
        <v>1238853.45</v>
      </c>
      <c r="N666" s="101"/>
      <c r="O666" s="101"/>
      <c r="P666" s="101"/>
      <c r="Q666" s="93">
        <f t="shared" si="24"/>
        <v>446778.81000000006</v>
      </c>
      <c r="R666" s="94">
        <f t="shared" si="25"/>
        <v>593.11479943701625</v>
      </c>
    </row>
    <row r="667" spans="1:18" x14ac:dyDescent="0.55000000000000004">
      <c r="A667" s="100">
        <v>8</v>
      </c>
      <c r="B667" s="101" t="s">
        <v>60</v>
      </c>
      <c r="C667" s="101" t="s">
        <v>446</v>
      </c>
      <c r="D667" s="101" t="s">
        <v>123</v>
      </c>
      <c r="E667" s="101" t="s">
        <v>447</v>
      </c>
      <c r="F667" s="101" t="s">
        <v>178</v>
      </c>
      <c r="G667" s="101" t="s">
        <v>1084</v>
      </c>
      <c r="H667" s="102">
        <v>3136</v>
      </c>
      <c r="I667" s="100">
        <v>3</v>
      </c>
      <c r="J667" s="103">
        <f>หนองคาย!F74</f>
        <v>458549.62</v>
      </c>
      <c r="K667" s="104">
        <f>หนองคาย!AK74</f>
        <v>446045.91</v>
      </c>
      <c r="L667" s="105">
        <f>หนองคาย!AL74</f>
        <v>1496378.64</v>
      </c>
      <c r="M667" s="105">
        <f>หนองคาย!AM74</f>
        <v>1084918.6900000002</v>
      </c>
      <c r="N667" s="101"/>
      <c r="O667" s="101"/>
      <c r="P667" s="101"/>
      <c r="Q667" s="93">
        <f t="shared" si="24"/>
        <v>411459.94999999972</v>
      </c>
      <c r="R667" s="94">
        <f t="shared" si="25"/>
        <v>477.16155612244893</v>
      </c>
    </row>
    <row r="668" spans="1:18" s="112" customFormat="1" x14ac:dyDescent="0.55000000000000004">
      <c r="A668" s="106">
        <v>7</v>
      </c>
      <c r="B668" s="107" t="s">
        <v>60</v>
      </c>
      <c r="C668" s="107"/>
      <c r="D668" s="107"/>
      <c r="E668" s="107" t="s">
        <v>75</v>
      </c>
      <c r="F668" s="107"/>
      <c r="G668" s="107" t="s">
        <v>449</v>
      </c>
      <c r="H668" s="113">
        <f>SUM(H661:H667)</f>
        <v>36977</v>
      </c>
      <c r="I668" s="106"/>
      <c r="J668" s="109">
        <f>SUM(J660:J667)</f>
        <v>8531449.4399999995</v>
      </c>
      <c r="K668" s="109">
        <f>SUM(K660:K667)</f>
        <v>8741619.2300000004</v>
      </c>
      <c r="L668" s="109">
        <f>SUM(L660:L667)</f>
        <v>18086563.280000001</v>
      </c>
      <c r="M668" s="109">
        <f>SUM(M660:M667)</f>
        <v>12814965.18</v>
      </c>
      <c r="N668" s="107">
        <v>7</v>
      </c>
      <c r="O668" s="107">
        <v>7</v>
      </c>
      <c r="P668" s="107">
        <f>N668-O668</f>
        <v>0</v>
      </c>
      <c r="Q668" s="110">
        <f t="shared" si="24"/>
        <v>5271598.1000000015</v>
      </c>
      <c r="R668" s="111">
        <f>L668/H668</f>
        <v>489.13008843335047</v>
      </c>
    </row>
    <row r="669" spans="1:18" x14ac:dyDescent="0.55000000000000004">
      <c r="A669" s="100">
        <v>1</v>
      </c>
      <c r="B669" s="101" t="s">
        <v>60</v>
      </c>
      <c r="C669" s="101" t="s">
        <v>450</v>
      </c>
      <c r="D669" s="101" t="s">
        <v>128</v>
      </c>
      <c r="E669" s="101" t="s">
        <v>451</v>
      </c>
      <c r="F669" s="101" t="s">
        <v>208</v>
      </c>
      <c r="G669" s="101" t="s">
        <v>452</v>
      </c>
      <c r="H669" s="102"/>
      <c r="I669" s="100"/>
      <c r="J669" s="103"/>
      <c r="K669" s="104"/>
      <c r="L669" s="105"/>
      <c r="M669" s="105"/>
      <c r="N669" s="101"/>
      <c r="O669" s="101"/>
      <c r="P669" s="101"/>
    </row>
    <row r="670" spans="1:18" x14ac:dyDescent="0.55000000000000004">
      <c r="A670" s="100">
        <v>2</v>
      </c>
      <c r="B670" s="101" t="s">
        <v>60</v>
      </c>
      <c r="C670" s="101" t="s">
        <v>450</v>
      </c>
      <c r="D670" s="101" t="s">
        <v>128</v>
      </c>
      <c r="E670" s="101" t="s">
        <v>451</v>
      </c>
      <c r="F670" s="101" t="s">
        <v>178</v>
      </c>
      <c r="G670" s="101" t="s">
        <v>1085</v>
      </c>
      <c r="H670" s="102">
        <v>5261</v>
      </c>
      <c r="I670" s="100">
        <v>4</v>
      </c>
      <c r="J670" s="103">
        <f>หนองคาย!F75</f>
        <v>826707.04</v>
      </c>
      <c r="K670" s="104">
        <f>หนองคาย!AK75</f>
        <v>830740.45000000007</v>
      </c>
      <c r="L670" s="105">
        <f>หนองคาย!AL75</f>
        <v>2988675.9800000004</v>
      </c>
      <c r="M670" s="105">
        <f>หนองคาย!AM75</f>
        <v>2394322.56</v>
      </c>
      <c r="N670" s="101"/>
      <c r="O670" s="101"/>
      <c r="P670" s="101"/>
      <c r="Q670" s="93">
        <f t="shared" si="24"/>
        <v>594353.42000000039</v>
      </c>
      <c r="R670" s="94">
        <f t="shared" si="25"/>
        <v>568.08134955331695</v>
      </c>
    </row>
    <row r="671" spans="1:18" x14ac:dyDescent="0.55000000000000004">
      <c r="A671" s="100">
        <v>3</v>
      </c>
      <c r="B671" s="101" t="s">
        <v>60</v>
      </c>
      <c r="C671" s="101" t="s">
        <v>450</v>
      </c>
      <c r="D671" s="101" t="s">
        <v>128</v>
      </c>
      <c r="E671" s="101" t="s">
        <v>451</v>
      </c>
      <c r="F671" s="101" t="s">
        <v>178</v>
      </c>
      <c r="G671" s="101" t="s">
        <v>1086</v>
      </c>
      <c r="H671" s="102">
        <v>6578</v>
      </c>
      <c r="I671" s="100">
        <v>5</v>
      </c>
      <c r="J671" s="103">
        <f>หนองคาย!F76</f>
        <v>1163191.8</v>
      </c>
      <c r="K671" s="104">
        <f>หนองคาย!AK76</f>
        <v>1063651.1000000001</v>
      </c>
      <c r="L671" s="105">
        <f>หนองคาย!AL76</f>
        <v>2854743.8499999996</v>
      </c>
      <c r="M671" s="105">
        <f>หนองคาย!AM76</f>
        <v>2399763.15</v>
      </c>
      <c r="N671" s="101"/>
      <c r="O671" s="101"/>
      <c r="P671" s="101"/>
      <c r="Q671" s="93">
        <f t="shared" si="24"/>
        <v>454980.69999999972</v>
      </c>
      <c r="R671" s="94">
        <f t="shared" si="25"/>
        <v>433.98355883247183</v>
      </c>
    </row>
    <row r="672" spans="1:18" x14ac:dyDescent="0.55000000000000004">
      <c r="A672" s="100">
        <v>4</v>
      </c>
      <c r="B672" s="101" t="s">
        <v>60</v>
      </c>
      <c r="C672" s="101" t="s">
        <v>450</v>
      </c>
      <c r="D672" s="101" t="s">
        <v>128</v>
      </c>
      <c r="E672" s="101" t="s">
        <v>451</v>
      </c>
      <c r="F672" s="101" t="s">
        <v>178</v>
      </c>
      <c r="G672" s="101" t="s">
        <v>1087</v>
      </c>
      <c r="H672" s="102">
        <v>2647</v>
      </c>
      <c r="I672" s="100">
        <v>2</v>
      </c>
      <c r="J672" s="103">
        <f>หนองคาย!F77</f>
        <v>344914.11</v>
      </c>
      <c r="K672" s="104">
        <f>หนองคาย!AK77</f>
        <v>329835.06</v>
      </c>
      <c r="L672" s="105">
        <f>หนองคาย!AL77</f>
        <v>1377395.56</v>
      </c>
      <c r="M672" s="105">
        <f>หนองคาย!AM77</f>
        <v>1039772.23</v>
      </c>
      <c r="N672" s="101"/>
      <c r="O672" s="101"/>
      <c r="P672" s="101"/>
      <c r="Q672" s="93">
        <f t="shared" si="24"/>
        <v>337623.33000000007</v>
      </c>
      <c r="R672" s="94">
        <f t="shared" si="25"/>
        <v>520.36099735549681</v>
      </c>
    </row>
    <row r="673" spans="1:18" x14ac:dyDescent="0.55000000000000004">
      <c r="A673" s="100">
        <v>5</v>
      </c>
      <c r="B673" s="101" t="s">
        <v>60</v>
      </c>
      <c r="C673" s="101" t="s">
        <v>450</v>
      </c>
      <c r="D673" s="101" t="s">
        <v>128</v>
      </c>
      <c r="E673" s="101" t="s">
        <v>451</v>
      </c>
      <c r="F673" s="101" t="s">
        <v>178</v>
      </c>
      <c r="G673" s="101" t="s">
        <v>1088</v>
      </c>
      <c r="H673" s="102">
        <v>5060</v>
      </c>
      <c r="I673" s="100">
        <v>4</v>
      </c>
      <c r="J673" s="103">
        <f>หนองคาย!F78</f>
        <v>540604.89</v>
      </c>
      <c r="K673" s="104">
        <f>หนองคาย!AK78</f>
        <v>563459.86</v>
      </c>
      <c r="L673" s="105">
        <f>หนองคาย!AL78</f>
        <v>2176788.84</v>
      </c>
      <c r="M673" s="105">
        <f>หนองคาย!AM78</f>
        <v>1920754.6400000001</v>
      </c>
      <c r="N673" s="101"/>
      <c r="O673" s="101"/>
      <c r="P673" s="101"/>
      <c r="Q673" s="93">
        <f t="shared" si="24"/>
        <v>256034.19999999972</v>
      </c>
      <c r="R673" s="94">
        <f t="shared" si="25"/>
        <v>430.19542292490115</v>
      </c>
    </row>
    <row r="674" spans="1:18" x14ac:dyDescent="0.55000000000000004">
      <c r="A674" s="100">
        <v>6</v>
      </c>
      <c r="B674" s="101" t="s">
        <v>60</v>
      </c>
      <c r="C674" s="101" t="s">
        <v>450</v>
      </c>
      <c r="D674" s="101" t="s">
        <v>128</v>
      </c>
      <c r="E674" s="101" t="s">
        <v>451</v>
      </c>
      <c r="F674" s="101" t="s">
        <v>178</v>
      </c>
      <c r="G674" s="101" t="s">
        <v>1089</v>
      </c>
      <c r="H674" s="102">
        <v>4419</v>
      </c>
      <c r="I674" s="100">
        <v>3</v>
      </c>
      <c r="J674" s="103">
        <f>หนองคาย!F79</f>
        <v>1415748.54</v>
      </c>
      <c r="K674" s="104">
        <f>หนองคาย!AK79</f>
        <v>1406863.31</v>
      </c>
      <c r="L674" s="105">
        <f>หนองคาย!AL79</f>
        <v>2208825.33</v>
      </c>
      <c r="M674" s="105">
        <f>หนองคาย!AM79</f>
        <v>2014231.06</v>
      </c>
      <c r="N674" s="101"/>
      <c r="O674" s="101"/>
      <c r="P674" s="101"/>
      <c r="Q674" s="93">
        <f t="shared" si="24"/>
        <v>194594.27000000002</v>
      </c>
      <c r="R674" s="94">
        <f t="shared" si="25"/>
        <v>499.84732518669387</v>
      </c>
    </row>
    <row r="675" spans="1:18" x14ac:dyDescent="0.55000000000000004">
      <c r="A675" s="100">
        <v>7</v>
      </c>
      <c r="B675" s="101" t="s">
        <v>60</v>
      </c>
      <c r="C675" s="101" t="s">
        <v>450</v>
      </c>
      <c r="D675" s="101" t="s">
        <v>128</v>
      </c>
      <c r="E675" s="101" t="s">
        <v>451</v>
      </c>
      <c r="F675" s="101" t="s">
        <v>178</v>
      </c>
      <c r="G675" s="101" t="s">
        <v>1090</v>
      </c>
      <c r="H675" s="102">
        <v>4269</v>
      </c>
      <c r="I675" s="100">
        <v>3</v>
      </c>
      <c r="J675" s="103">
        <f>หนองคาย!F80</f>
        <v>1260301.17</v>
      </c>
      <c r="K675" s="104">
        <f>หนองคาย!AK80</f>
        <v>1272644.3099999998</v>
      </c>
      <c r="L675" s="105">
        <f>หนองคาย!AL80</f>
        <v>2189290.17</v>
      </c>
      <c r="M675" s="105">
        <f>หนองคาย!AM80</f>
        <v>1484276.13</v>
      </c>
      <c r="N675" s="101"/>
      <c r="O675" s="101"/>
      <c r="P675" s="101"/>
      <c r="Q675" s="93">
        <f t="shared" si="24"/>
        <v>705014.04</v>
      </c>
      <c r="R675" s="94">
        <f t="shared" si="25"/>
        <v>512.83442726633871</v>
      </c>
    </row>
    <row r="676" spans="1:18" s="112" customFormat="1" x14ac:dyDescent="0.55000000000000004">
      <c r="A676" s="106">
        <v>8</v>
      </c>
      <c r="B676" s="107" t="s">
        <v>60</v>
      </c>
      <c r="C676" s="107"/>
      <c r="D676" s="107"/>
      <c r="E676" s="107" t="s">
        <v>75</v>
      </c>
      <c r="F676" s="107"/>
      <c r="G676" s="107" t="s">
        <v>453</v>
      </c>
      <c r="H676" s="113">
        <f>SUM(H670:H675)</f>
        <v>28234</v>
      </c>
      <c r="I676" s="106"/>
      <c r="J676" s="109">
        <f>SUM(J669:J675)</f>
        <v>5551467.5500000007</v>
      </c>
      <c r="K676" s="109">
        <f>SUM(K669:K675)</f>
        <v>5467194.0899999999</v>
      </c>
      <c r="L676" s="109">
        <f>SUM(L669:L675)</f>
        <v>13795719.73</v>
      </c>
      <c r="M676" s="109">
        <f>SUM(M669:M675)</f>
        <v>11253119.77</v>
      </c>
      <c r="N676" s="107">
        <v>6</v>
      </c>
      <c r="O676" s="107">
        <v>6</v>
      </c>
      <c r="P676" s="107">
        <f>N676-O676</f>
        <v>0</v>
      </c>
      <c r="Q676" s="110">
        <f t="shared" si="24"/>
        <v>2542599.9600000009</v>
      </c>
      <c r="R676" s="111">
        <f>L676/H676</f>
        <v>488.62080222426863</v>
      </c>
    </row>
    <row r="677" spans="1:18" x14ac:dyDescent="0.55000000000000004">
      <c r="A677" s="100">
        <v>1</v>
      </c>
      <c r="B677" s="101" t="s">
        <v>60</v>
      </c>
      <c r="C677" s="101" t="s">
        <v>454</v>
      </c>
      <c r="D677" s="101" t="s">
        <v>116</v>
      </c>
      <c r="E677" s="101" t="s">
        <v>455</v>
      </c>
      <c r="F677" s="101" t="s">
        <v>208</v>
      </c>
      <c r="G677" s="101" t="s">
        <v>456</v>
      </c>
      <c r="H677" s="102"/>
      <c r="I677" s="100"/>
      <c r="J677" s="103"/>
      <c r="K677" s="104"/>
      <c r="L677" s="105"/>
      <c r="M677" s="105"/>
      <c r="N677" s="101"/>
      <c r="O677" s="101"/>
      <c r="P677" s="101"/>
    </row>
    <row r="678" spans="1:18" x14ac:dyDescent="0.55000000000000004">
      <c r="A678" s="100">
        <v>2</v>
      </c>
      <c r="B678" s="101" t="s">
        <v>60</v>
      </c>
      <c r="C678" s="101" t="s">
        <v>454</v>
      </c>
      <c r="D678" s="101" t="s">
        <v>116</v>
      </c>
      <c r="E678" s="101" t="s">
        <v>455</v>
      </c>
      <c r="F678" s="101" t="s">
        <v>178</v>
      </c>
      <c r="G678" s="101" t="s">
        <v>1091</v>
      </c>
      <c r="H678" s="102">
        <v>1113</v>
      </c>
      <c r="I678" s="100">
        <v>1</v>
      </c>
      <c r="J678" s="103">
        <f>หนองคาย!F81</f>
        <v>176599.25</v>
      </c>
      <c r="K678" s="104">
        <f>หนองคาย!AK81</f>
        <v>198016.24</v>
      </c>
      <c r="L678" s="105">
        <f>หนองคาย!AL81</f>
        <v>873536.04</v>
      </c>
      <c r="M678" s="105">
        <f>หนองคาย!AM81</f>
        <v>823085.91</v>
      </c>
      <c r="N678" s="101"/>
      <c r="O678" s="101"/>
      <c r="P678" s="101"/>
      <c r="Q678" s="93">
        <f t="shared" si="24"/>
        <v>50450.130000000005</v>
      </c>
      <c r="R678" s="94">
        <f t="shared" si="25"/>
        <v>784.84819407008092</v>
      </c>
    </row>
    <row r="679" spans="1:18" x14ac:dyDescent="0.55000000000000004">
      <c r="A679" s="100">
        <v>3</v>
      </c>
      <c r="B679" s="101" t="s">
        <v>60</v>
      </c>
      <c r="C679" s="101" t="s">
        <v>454</v>
      </c>
      <c r="D679" s="101" t="s">
        <v>116</v>
      </c>
      <c r="E679" s="101" t="s">
        <v>455</v>
      </c>
      <c r="F679" s="101" t="s">
        <v>178</v>
      </c>
      <c r="G679" s="101" t="s">
        <v>1092</v>
      </c>
      <c r="H679" s="102">
        <v>1149</v>
      </c>
      <c r="I679" s="100">
        <v>1</v>
      </c>
      <c r="J679" s="103">
        <f>หนองคาย!F82</f>
        <v>721463.96</v>
      </c>
      <c r="K679" s="104">
        <f>หนองคาย!AK82</f>
        <v>730384.32</v>
      </c>
      <c r="L679" s="105">
        <f>หนองคาย!AL82</f>
        <v>893048.97000000009</v>
      </c>
      <c r="M679" s="105">
        <f>หนองคาย!AM82</f>
        <v>476767.93</v>
      </c>
      <c r="N679" s="101"/>
      <c r="O679" s="101"/>
      <c r="P679" s="101"/>
      <c r="Q679" s="93">
        <f t="shared" si="24"/>
        <v>416281.0400000001</v>
      </c>
      <c r="R679" s="94">
        <f t="shared" si="25"/>
        <v>777.24018276762411</v>
      </c>
    </row>
    <row r="680" spans="1:18" x14ac:dyDescent="0.55000000000000004">
      <c r="A680" s="100">
        <v>4</v>
      </c>
      <c r="B680" s="101" t="s">
        <v>60</v>
      </c>
      <c r="C680" s="101" t="s">
        <v>454</v>
      </c>
      <c r="D680" s="101" t="s">
        <v>116</v>
      </c>
      <c r="E680" s="101" t="s">
        <v>455</v>
      </c>
      <c r="F680" s="101" t="s">
        <v>178</v>
      </c>
      <c r="G680" s="101" t="s">
        <v>1093</v>
      </c>
      <c r="H680" s="102">
        <v>2337</v>
      </c>
      <c r="I680" s="100">
        <v>2</v>
      </c>
      <c r="J680" s="103">
        <f>หนองคาย!F83</f>
        <v>327615.56</v>
      </c>
      <c r="K680" s="104">
        <f>หนองคาย!AK83</f>
        <v>351565.14</v>
      </c>
      <c r="L680" s="105">
        <f>หนองคาย!AL83</f>
        <v>1263590.9100000001</v>
      </c>
      <c r="M680" s="105">
        <f>หนองคาย!AM83</f>
        <v>1247009.02</v>
      </c>
      <c r="N680" s="101"/>
      <c r="O680" s="101"/>
      <c r="P680" s="101"/>
      <c r="Q680" s="93">
        <f t="shared" si="24"/>
        <v>16581.89000000013</v>
      </c>
      <c r="R680" s="94">
        <f t="shared" si="25"/>
        <v>540.68930680359438</v>
      </c>
    </row>
    <row r="681" spans="1:18" x14ac:dyDescent="0.55000000000000004">
      <c r="A681" s="100">
        <v>5</v>
      </c>
      <c r="B681" s="101" t="s">
        <v>60</v>
      </c>
      <c r="C681" s="101" t="s">
        <v>454</v>
      </c>
      <c r="D681" s="101" t="s">
        <v>116</v>
      </c>
      <c r="E681" s="101" t="s">
        <v>455</v>
      </c>
      <c r="F681" s="101" t="s">
        <v>178</v>
      </c>
      <c r="G681" s="101" t="s">
        <v>1094</v>
      </c>
      <c r="H681" s="102">
        <v>2469</v>
      </c>
      <c r="I681" s="100">
        <v>2</v>
      </c>
      <c r="J681" s="103">
        <f>หนองคาย!F84</f>
        <v>148321.94</v>
      </c>
      <c r="K681" s="104">
        <f>หนองคาย!AK84</f>
        <v>166091.67000000001</v>
      </c>
      <c r="L681" s="105">
        <f>หนองคาย!AL84</f>
        <v>1538266.04</v>
      </c>
      <c r="M681" s="105">
        <f>หนองคาย!AM84</f>
        <v>1536912.48</v>
      </c>
      <c r="N681" s="101"/>
      <c r="O681" s="101"/>
      <c r="P681" s="101"/>
      <c r="Q681" s="93">
        <f t="shared" si="24"/>
        <v>1353.5600000000559</v>
      </c>
      <c r="R681" s="94">
        <f t="shared" si="25"/>
        <v>623.0320129607129</v>
      </c>
    </row>
    <row r="682" spans="1:18" x14ac:dyDescent="0.55000000000000004">
      <c r="A682" s="100">
        <v>6</v>
      </c>
      <c r="B682" s="101" t="s">
        <v>60</v>
      </c>
      <c r="C682" s="101" t="s">
        <v>454</v>
      </c>
      <c r="D682" s="101" t="s">
        <v>116</v>
      </c>
      <c r="E682" s="101" t="s">
        <v>455</v>
      </c>
      <c r="F682" s="101" t="s">
        <v>178</v>
      </c>
      <c r="G682" s="101" t="s">
        <v>1095</v>
      </c>
      <c r="H682" s="102">
        <v>3510</v>
      </c>
      <c r="I682" s="100">
        <v>3</v>
      </c>
      <c r="J682" s="103">
        <f>หนองคาย!F85</f>
        <v>268621.37</v>
      </c>
      <c r="K682" s="104">
        <f>หนองคาย!AK85</f>
        <v>283477.58999999997</v>
      </c>
      <c r="L682" s="105">
        <f>หนองคาย!AL85</f>
        <v>4081983.76</v>
      </c>
      <c r="M682" s="105">
        <f>หนองคาย!AM85</f>
        <v>1421915.03</v>
      </c>
      <c r="N682" s="101"/>
      <c r="O682" s="101"/>
      <c r="P682" s="101"/>
      <c r="Q682" s="93">
        <f t="shared" si="24"/>
        <v>2660068.7299999995</v>
      </c>
      <c r="R682" s="94">
        <f t="shared" si="25"/>
        <v>1162.9583361823361</v>
      </c>
    </row>
    <row r="683" spans="1:18" s="112" customFormat="1" x14ac:dyDescent="0.55000000000000004">
      <c r="A683" s="106">
        <v>9</v>
      </c>
      <c r="B683" s="107" t="s">
        <v>60</v>
      </c>
      <c r="C683" s="107"/>
      <c r="D683" s="107"/>
      <c r="E683" s="107" t="s">
        <v>75</v>
      </c>
      <c r="F683" s="107"/>
      <c r="G683" s="107" t="s">
        <v>457</v>
      </c>
      <c r="H683" s="113">
        <f>SUM(H678:H682)</f>
        <v>10578</v>
      </c>
      <c r="I683" s="106"/>
      <c r="J683" s="109">
        <f>SUM(J677:J682)</f>
        <v>1642622.08</v>
      </c>
      <c r="K683" s="109">
        <f>SUM(K677:K682)</f>
        <v>1729534.96</v>
      </c>
      <c r="L683" s="109">
        <f>SUM(L677:L682)</f>
        <v>8650425.7200000007</v>
      </c>
      <c r="M683" s="109">
        <f>SUM(M677:M682)</f>
        <v>5505690.3700000001</v>
      </c>
      <c r="N683" s="107">
        <v>5</v>
      </c>
      <c r="O683" s="107">
        <v>5</v>
      </c>
      <c r="P683" s="107"/>
      <c r="Q683" s="110">
        <f t="shared" si="24"/>
        <v>3144735.3500000006</v>
      </c>
      <c r="R683" s="111">
        <f t="shared" si="25"/>
        <v>817.77516732841752</v>
      </c>
    </row>
    <row r="684" spans="1:18" s="112" customFormat="1" x14ac:dyDescent="0.55000000000000004">
      <c r="A684" s="179"/>
      <c r="B684" s="180" t="s">
        <v>60</v>
      </c>
      <c r="C684" s="180" t="s">
        <v>60</v>
      </c>
      <c r="D684" s="180" t="s">
        <v>60</v>
      </c>
      <c r="E684" s="180" t="s">
        <v>60</v>
      </c>
      <c r="F684" s="180"/>
      <c r="G684" s="180" t="s">
        <v>458</v>
      </c>
      <c r="H684" s="181">
        <f>H610+H622+H639+H647+H654+H659+H668+H676+H683</f>
        <v>305792</v>
      </c>
      <c r="I684" s="179"/>
      <c r="J684" s="182">
        <f t="shared" ref="J684:O684" si="26">J610+J622+J639+J647+J654+J659+J668+J676+J683</f>
        <v>62640471.060000002</v>
      </c>
      <c r="K684" s="183">
        <f t="shared" si="26"/>
        <v>64027206.540000014</v>
      </c>
      <c r="L684" s="182">
        <f t="shared" si="26"/>
        <v>157889680.54999998</v>
      </c>
      <c r="M684" s="182">
        <f t="shared" si="26"/>
        <v>128525293.40999998</v>
      </c>
      <c r="N684" s="180">
        <f t="shared" si="26"/>
        <v>74</v>
      </c>
      <c r="O684" s="180">
        <f t="shared" si="26"/>
        <v>74</v>
      </c>
      <c r="P684" s="180">
        <f>N684-O684</f>
        <v>0</v>
      </c>
      <c r="Q684" s="110">
        <f t="shared" si="24"/>
        <v>29364387.140000001</v>
      </c>
      <c r="R684" s="111">
        <f t="shared" si="25"/>
        <v>516.33031783042065</v>
      </c>
    </row>
    <row r="685" spans="1:18" ht="24.75" thickBot="1" x14ac:dyDescent="0.6">
      <c r="A685" s="184"/>
      <c r="B685" s="185"/>
      <c r="C685" s="185"/>
      <c r="D685" s="185"/>
      <c r="E685" s="389" t="s">
        <v>459</v>
      </c>
      <c r="F685" s="390"/>
      <c r="G685" s="391"/>
      <c r="H685" s="186"/>
      <c r="I685" s="184"/>
      <c r="J685" s="187">
        <f>J684/O684</f>
        <v>846492.85216216219</v>
      </c>
      <c r="K685" s="188">
        <f>K684/O684</f>
        <v>865232.52081081097</v>
      </c>
      <c r="L685" s="187">
        <f>L684/O684</f>
        <v>2133644.3317567566</v>
      </c>
      <c r="M685" s="187">
        <f>M684/O684</f>
        <v>1736828.2893243241</v>
      </c>
      <c r="N685" s="189"/>
      <c r="O685" s="189"/>
      <c r="P685" s="189"/>
      <c r="Q685" s="93">
        <f t="shared" si="24"/>
        <v>396816.04243243253</v>
      </c>
    </row>
    <row r="686" spans="1:18" ht="24.75" thickTop="1" x14ac:dyDescent="0.55000000000000004">
      <c r="A686" s="131">
        <v>1</v>
      </c>
      <c r="B686" s="132" t="s">
        <v>59</v>
      </c>
      <c r="C686" s="132" t="s">
        <v>460</v>
      </c>
      <c r="D686" s="132" t="s">
        <v>461</v>
      </c>
      <c r="E686" s="132" t="s">
        <v>462</v>
      </c>
      <c r="F686" s="132" t="s">
        <v>302</v>
      </c>
      <c r="G686" s="132" t="s">
        <v>463</v>
      </c>
      <c r="H686" s="133"/>
      <c r="I686" s="131"/>
      <c r="J686" s="134"/>
      <c r="K686" s="135"/>
      <c r="L686" s="136"/>
      <c r="M686" s="136"/>
      <c r="N686" s="132"/>
      <c r="O686" s="132"/>
      <c r="P686" s="132"/>
    </row>
    <row r="687" spans="1:18" x14ac:dyDescent="0.55000000000000004">
      <c r="A687" s="100">
        <v>2</v>
      </c>
      <c r="B687" s="101" t="s">
        <v>59</v>
      </c>
      <c r="C687" s="101" t="s">
        <v>460</v>
      </c>
      <c r="D687" s="101" t="s">
        <v>461</v>
      </c>
      <c r="E687" s="101" t="s">
        <v>462</v>
      </c>
      <c r="F687" s="101" t="s">
        <v>178</v>
      </c>
      <c r="G687" s="101" t="s">
        <v>1096</v>
      </c>
      <c r="H687" s="102">
        <v>5138</v>
      </c>
      <c r="I687" s="100">
        <v>4</v>
      </c>
      <c r="J687" s="103">
        <f>สกลนคร!F22</f>
        <v>636039.91</v>
      </c>
      <c r="K687" s="104">
        <f>สกลนคร!AG22</f>
        <v>947970.83000000007</v>
      </c>
      <c r="L687" s="105">
        <f>สกลนคร!AH22</f>
        <v>2135651.4900000002</v>
      </c>
      <c r="M687" s="105">
        <f>สกลนคร!AI22</f>
        <v>1973353.1600000001</v>
      </c>
      <c r="N687" s="101"/>
      <c r="O687" s="101"/>
      <c r="P687" s="101"/>
      <c r="Q687" s="93">
        <f t="shared" si="24"/>
        <v>162298.33000000007</v>
      </c>
      <c r="R687" s="94">
        <f t="shared" si="25"/>
        <v>415.65813351498645</v>
      </c>
    </row>
    <row r="688" spans="1:18" x14ac:dyDescent="0.55000000000000004">
      <c r="A688" s="100">
        <v>3</v>
      </c>
      <c r="B688" s="101" t="s">
        <v>59</v>
      </c>
      <c r="C688" s="101" t="s">
        <v>460</v>
      </c>
      <c r="D688" s="101" t="s">
        <v>461</v>
      </c>
      <c r="E688" s="101" t="s">
        <v>462</v>
      </c>
      <c r="F688" s="101" t="s">
        <v>178</v>
      </c>
      <c r="G688" s="101" t="s">
        <v>1097</v>
      </c>
      <c r="H688" s="102">
        <v>3999</v>
      </c>
      <c r="I688" s="100">
        <v>3</v>
      </c>
      <c r="J688" s="103">
        <f>สกลนคร!F23</f>
        <v>395825.45</v>
      </c>
      <c r="K688" s="104">
        <f>สกลนคร!AG23</f>
        <v>525518.27</v>
      </c>
      <c r="L688" s="105">
        <f>สกลนคร!AH23</f>
        <v>1530088.91</v>
      </c>
      <c r="M688" s="105">
        <f>สกลนคร!AI23</f>
        <v>1278642.25</v>
      </c>
      <c r="N688" s="101"/>
      <c r="O688" s="101"/>
      <c r="P688" s="101"/>
      <c r="Q688" s="93">
        <f t="shared" si="24"/>
        <v>251446.65999999992</v>
      </c>
      <c r="R688" s="94">
        <f t="shared" si="25"/>
        <v>382.61788197049259</v>
      </c>
    </row>
    <row r="689" spans="1:18" x14ac:dyDescent="0.55000000000000004">
      <c r="A689" s="100">
        <v>4</v>
      </c>
      <c r="B689" s="101" t="s">
        <v>59</v>
      </c>
      <c r="C689" s="101" t="s">
        <v>460</v>
      </c>
      <c r="D689" s="101" t="s">
        <v>461</v>
      </c>
      <c r="E689" s="101" t="s">
        <v>462</v>
      </c>
      <c r="F689" s="101" t="s">
        <v>178</v>
      </c>
      <c r="G689" s="101" t="s">
        <v>1098</v>
      </c>
      <c r="H689" s="102">
        <v>9129</v>
      </c>
      <c r="I689" s="100">
        <v>5</v>
      </c>
      <c r="J689" s="103">
        <f>สกลนคร!F24</f>
        <v>1349109.85</v>
      </c>
      <c r="K689" s="104">
        <f>สกลนคร!AG24</f>
        <v>1671854.06</v>
      </c>
      <c r="L689" s="105">
        <f>สกลนคร!AH24</f>
        <v>3490449.9099999997</v>
      </c>
      <c r="M689" s="105">
        <f>สกลนคร!AI24</f>
        <v>2495829.9</v>
      </c>
      <c r="N689" s="101"/>
      <c r="O689" s="101"/>
      <c r="P689" s="101"/>
      <c r="Q689" s="93">
        <f t="shared" si="24"/>
        <v>994620.00999999978</v>
      </c>
      <c r="R689" s="94">
        <f t="shared" si="25"/>
        <v>382.34745426662283</v>
      </c>
    </row>
    <row r="690" spans="1:18" x14ac:dyDescent="0.55000000000000004">
      <c r="A690" s="100">
        <v>5</v>
      </c>
      <c r="B690" s="101" t="s">
        <v>59</v>
      </c>
      <c r="C690" s="101" t="s">
        <v>460</v>
      </c>
      <c r="D690" s="101" t="s">
        <v>461</v>
      </c>
      <c r="E690" s="101" t="s">
        <v>462</v>
      </c>
      <c r="F690" s="101" t="s">
        <v>178</v>
      </c>
      <c r="G690" s="101" t="s">
        <v>1099</v>
      </c>
      <c r="H690" s="102">
        <v>4195</v>
      </c>
      <c r="I690" s="100">
        <v>3</v>
      </c>
      <c r="J690" s="103">
        <f>สกลนคร!F25</f>
        <v>520162.54</v>
      </c>
      <c r="K690" s="104">
        <f>สกลนคร!AG25</f>
        <v>648430.98</v>
      </c>
      <c r="L690" s="105">
        <f>สกลนคร!AH25</f>
        <v>1696483.9100000001</v>
      </c>
      <c r="M690" s="105">
        <f>สกลนคร!AI25</f>
        <v>1525486.02</v>
      </c>
      <c r="N690" s="101"/>
      <c r="O690" s="101"/>
      <c r="P690" s="101"/>
      <c r="Q690" s="93">
        <f t="shared" si="24"/>
        <v>170997.89000000013</v>
      </c>
      <c r="R690" s="94">
        <f t="shared" si="25"/>
        <v>404.4061764004768</v>
      </c>
    </row>
    <row r="691" spans="1:18" x14ac:dyDescent="0.55000000000000004">
      <c r="A691" s="100">
        <v>6</v>
      </c>
      <c r="B691" s="101" t="s">
        <v>59</v>
      </c>
      <c r="C691" s="101" t="s">
        <v>460</v>
      </c>
      <c r="D691" s="101" t="s">
        <v>461</v>
      </c>
      <c r="E691" s="101" t="s">
        <v>462</v>
      </c>
      <c r="F691" s="101" t="s">
        <v>178</v>
      </c>
      <c r="G691" s="101" t="s">
        <v>1100</v>
      </c>
      <c r="H691" s="102">
        <v>2134</v>
      </c>
      <c r="I691" s="100">
        <v>2</v>
      </c>
      <c r="J691" s="103">
        <f>สกลนคร!F26</f>
        <v>284402.65999999997</v>
      </c>
      <c r="K691" s="104">
        <f>สกลนคร!AG26</f>
        <v>361640.93</v>
      </c>
      <c r="L691" s="105">
        <f>สกลนคร!AH26</f>
        <v>1131012.5099999998</v>
      </c>
      <c r="M691" s="105">
        <f>สกลนคร!AI26</f>
        <v>940217.09</v>
      </c>
      <c r="N691" s="101"/>
      <c r="O691" s="101"/>
      <c r="P691" s="101"/>
      <c r="Q691" s="93">
        <f t="shared" si="24"/>
        <v>190795.41999999981</v>
      </c>
      <c r="R691" s="94">
        <f t="shared" si="25"/>
        <v>529.99649015932516</v>
      </c>
    </row>
    <row r="692" spans="1:18" x14ac:dyDescent="0.55000000000000004">
      <c r="A692" s="100">
        <v>7</v>
      </c>
      <c r="B692" s="101" t="s">
        <v>59</v>
      </c>
      <c r="C692" s="101" t="s">
        <v>460</v>
      </c>
      <c r="D692" s="101" t="s">
        <v>461</v>
      </c>
      <c r="E692" s="101" t="s">
        <v>462</v>
      </c>
      <c r="F692" s="101" t="s">
        <v>178</v>
      </c>
      <c r="G692" s="101" t="s">
        <v>1101</v>
      </c>
      <c r="H692" s="102">
        <v>4917</v>
      </c>
      <c r="I692" s="100">
        <v>4</v>
      </c>
      <c r="J692" s="103">
        <f>สกลนคร!F27</f>
        <v>798464.4</v>
      </c>
      <c r="K692" s="104">
        <f>สกลนคร!AG27</f>
        <v>940705.5</v>
      </c>
      <c r="L692" s="105">
        <f>สกลนคร!AH27</f>
        <v>2085075.24</v>
      </c>
      <c r="M692" s="105">
        <f>สกลนคร!AI27</f>
        <v>1895397.91</v>
      </c>
      <c r="N692" s="101"/>
      <c r="O692" s="101"/>
      <c r="P692" s="101"/>
      <c r="Q692" s="93">
        <f t="shared" si="24"/>
        <v>189677.33000000007</v>
      </c>
      <c r="R692" s="94">
        <f t="shared" si="25"/>
        <v>424.05435021354486</v>
      </c>
    </row>
    <row r="693" spans="1:18" x14ac:dyDescent="0.55000000000000004">
      <c r="A693" s="100">
        <v>8</v>
      </c>
      <c r="B693" s="101" t="s">
        <v>59</v>
      </c>
      <c r="C693" s="101" t="s">
        <v>460</v>
      </c>
      <c r="D693" s="101" t="s">
        <v>461</v>
      </c>
      <c r="E693" s="101" t="s">
        <v>462</v>
      </c>
      <c r="F693" s="101" t="s">
        <v>178</v>
      </c>
      <c r="G693" s="101" t="s">
        <v>1102</v>
      </c>
      <c r="H693" s="102">
        <v>5095</v>
      </c>
      <c r="I693" s="100">
        <v>4</v>
      </c>
      <c r="J693" s="103">
        <f>สกลนคร!F28</f>
        <v>516020.19</v>
      </c>
      <c r="K693" s="104">
        <f>สกลนคร!AG28</f>
        <v>692541.59</v>
      </c>
      <c r="L693" s="105">
        <f>สกลนคร!AH28</f>
        <v>1490715.0299999998</v>
      </c>
      <c r="M693" s="105">
        <f>สกลนคร!AI28</f>
        <v>1416342.95</v>
      </c>
      <c r="N693" s="101"/>
      <c r="O693" s="101"/>
      <c r="P693" s="101"/>
      <c r="Q693" s="93">
        <f t="shared" si="24"/>
        <v>74372.079999999842</v>
      </c>
      <c r="R693" s="94">
        <f t="shared" si="25"/>
        <v>292.58391167811578</v>
      </c>
    </row>
    <row r="694" spans="1:18" x14ac:dyDescent="0.55000000000000004">
      <c r="A694" s="100">
        <v>9</v>
      </c>
      <c r="B694" s="101" t="s">
        <v>59</v>
      </c>
      <c r="C694" s="101" t="s">
        <v>460</v>
      </c>
      <c r="D694" s="101" t="s">
        <v>461</v>
      </c>
      <c r="E694" s="101" t="s">
        <v>462</v>
      </c>
      <c r="F694" s="101" t="s">
        <v>178</v>
      </c>
      <c r="G694" s="101" t="s">
        <v>1103</v>
      </c>
      <c r="H694" s="102">
        <v>7253</v>
      </c>
      <c r="I694" s="100">
        <v>5</v>
      </c>
      <c r="J694" s="103">
        <f>สกลนคร!F29</f>
        <v>610696.59</v>
      </c>
      <c r="K694" s="104">
        <f>สกลนคร!AG29</f>
        <v>776139.88</v>
      </c>
      <c r="L694" s="105">
        <f>สกลนคร!AH29</f>
        <v>2121571.36</v>
      </c>
      <c r="M694" s="105">
        <f>สกลนคร!AI29</f>
        <v>1982684.76</v>
      </c>
      <c r="N694" s="101"/>
      <c r="O694" s="101"/>
      <c r="P694" s="101"/>
      <c r="Q694" s="93">
        <f t="shared" si="24"/>
        <v>138886.59999999986</v>
      </c>
      <c r="R694" s="94">
        <f t="shared" si="25"/>
        <v>292.50949400248169</v>
      </c>
    </row>
    <row r="695" spans="1:18" x14ac:dyDescent="0.55000000000000004">
      <c r="A695" s="100">
        <v>10</v>
      </c>
      <c r="B695" s="101" t="s">
        <v>59</v>
      </c>
      <c r="C695" s="101" t="s">
        <v>460</v>
      </c>
      <c r="D695" s="101" t="s">
        <v>461</v>
      </c>
      <c r="E695" s="101" t="s">
        <v>462</v>
      </c>
      <c r="F695" s="101" t="s">
        <v>178</v>
      </c>
      <c r="G695" s="101" t="s">
        <v>1104</v>
      </c>
      <c r="H695" s="102">
        <v>8018</v>
      </c>
      <c r="I695" s="100">
        <v>5</v>
      </c>
      <c r="J695" s="103">
        <f>สกลนคร!F30</f>
        <v>892421.9</v>
      </c>
      <c r="K695" s="104">
        <f>สกลนคร!AG30</f>
        <v>1551407.4500000002</v>
      </c>
      <c r="L695" s="105">
        <f>สกลนคร!AH30</f>
        <v>4079970.34</v>
      </c>
      <c r="M695" s="105">
        <f>สกลนคร!AI30</f>
        <v>3380281.12</v>
      </c>
      <c r="N695" s="101"/>
      <c r="O695" s="101"/>
      <c r="P695" s="101"/>
      <c r="Q695" s="93">
        <f t="shared" si="24"/>
        <v>699689.21999999974</v>
      </c>
      <c r="R695" s="94">
        <f t="shared" si="25"/>
        <v>508.85137690197053</v>
      </c>
    </row>
    <row r="696" spans="1:18" x14ac:dyDescent="0.55000000000000004">
      <c r="A696" s="100">
        <v>11</v>
      </c>
      <c r="B696" s="101" t="s">
        <v>59</v>
      </c>
      <c r="C696" s="101" t="s">
        <v>460</v>
      </c>
      <c r="D696" s="101" t="s">
        <v>461</v>
      </c>
      <c r="E696" s="101" t="s">
        <v>462</v>
      </c>
      <c r="F696" s="101" t="s">
        <v>178</v>
      </c>
      <c r="G696" s="101" t="s">
        <v>1105</v>
      </c>
      <c r="H696" s="102">
        <v>3577</v>
      </c>
      <c r="I696" s="100">
        <v>3</v>
      </c>
      <c r="J696" s="103">
        <f>สกลนคร!F31</f>
        <v>568169.79</v>
      </c>
      <c r="K696" s="104">
        <f>สกลนคร!AG31</f>
        <v>917366.35</v>
      </c>
      <c r="L696" s="105">
        <f>สกลนคร!AH31</f>
        <v>1342526.2999999998</v>
      </c>
      <c r="M696" s="105">
        <f>สกลนคร!AI31</f>
        <v>1197370.57</v>
      </c>
      <c r="N696" s="101"/>
      <c r="O696" s="101"/>
      <c r="P696" s="101"/>
      <c r="Q696" s="93">
        <f t="shared" si="24"/>
        <v>145155.72999999975</v>
      </c>
      <c r="R696" s="94">
        <f t="shared" si="25"/>
        <v>375.32186189544308</v>
      </c>
    </row>
    <row r="697" spans="1:18" x14ac:dyDescent="0.55000000000000004">
      <c r="A697" s="100">
        <v>12</v>
      </c>
      <c r="B697" s="101" t="s">
        <v>59</v>
      </c>
      <c r="C697" s="101" t="s">
        <v>460</v>
      </c>
      <c r="D697" s="101" t="s">
        <v>461</v>
      </c>
      <c r="E697" s="101" t="s">
        <v>462</v>
      </c>
      <c r="F697" s="101" t="s">
        <v>178</v>
      </c>
      <c r="G697" s="101" t="s">
        <v>1106</v>
      </c>
      <c r="H697" s="102">
        <v>3160</v>
      </c>
      <c r="I697" s="100">
        <v>3</v>
      </c>
      <c r="J697" s="103">
        <f>สกลนคร!F32</f>
        <v>816621.43</v>
      </c>
      <c r="K697" s="104">
        <f>สกลนคร!AG32</f>
        <v>930648.67000000016</v>
      </c>
      <c r="L697" s="105">
        <f>สกลนคร!AH32</f>
        <v>2120916.69</v>
      </c>
      <c r="M697" s="105">
        <f>สกลนคร!AI32</f>
        <v>1729845.96</v>
      </c>
      <c r="N697" s="101"/>
      <c r="O697" s="101"/>
      <c r="P697" s="101"/>
      <c r="Q697" s="93">
        <f t="shared" si="24"/>
        <v>391070.73</v>
      </c>
      <c r="R697" s="94">
        <f t="shared" si="25"/>
        <v>671.17616772151894</v>
      </c>
    </row>
    <row r="698" spans="1:18" x14ac:dyDescent="0.55000000000000004">
      <c r="A698" s="100">
        <v>13</v>
      </c>
      <c r="B698" s="101" t="s">
        <v>59</v>
      </c>
      <c r="C698" s="101" t="s">
        <v>460</v>
      </c>
      <c r="D698" s="101" t="s">
        <v>461</v>
      </c>
      <c r="E698" s="101" t="s">
        <v>462</v>
      </c>
      <c r="F698" s="101" t="s">
        <v>178</v>
      </c>
      <c r="G698" s="101" t="s">
        <v>1107</v>
      </c>
      <c r="H698" s="102">
        <v>3883</v>
      </c>
      <c r="I698" s="100">
        <v>3</v>
      </c>
      <c r="J698" s="103">
        <f>สกลนคร!F33</f>
        <v>683558.12</v>
      </c>
      <c r="K698" s="104">
        <f>สกลนคร!AG33</f>
        <v>842415.77</v>
      </c>
      <c r="L698" s="105">
        <f>สกลนคร!AH33</f>
        <v>1809711.7599999998</v>
      </c>
      <c r="M698" s="105">
        <f>สกลนคร!AI33</f>
        <v>1598155.7800000003</v>
      </c>
      <c r="N698" s="101"/>
      <c r="O698" s="101"/>
      <c r="P698" s="101"/>
      <c r="Q698" s="93">
        <f t="shared" si="24"/>
        <v>211555.97999999952</v>
      </c>
      <c r="R698" s="94">
        <f t="shared" si="25"/>
        <v>466.0602008756116</v>
      </c>
    </row>
    <row r="699" spans="1:18" x14ac:dyDescent="0.55000000000000004">
      <c r="A699" s="100">
        <v>14</v>
      </c>
      <c r="B699" s="101" t="s">
        <v>59</v>
      </c>
      <c r="C699" s="101" t="s">
        <v>460</v>
      </c>
      <c r="D699" s="101" t="s">
        <v>461</v>
      </c>
      <c r="E699" s="101" t="s">
        <v>462</v>
      </c>
      <c r="F699" s="101" t="s">
        <v>178</v>
      </c>
      <c r="G699" s="101" t="s">
        <v>1108</v>
      </c>
      <c r="H699" s="102">
        <v>3847</v>
      </c>
      <c r="I699" s="100">
        <v>3</v>
      </c>
      <c r="J699" s="103">
        <f>สกลนคร!F34</f>
        <v>1073648.1499999999</v>
      </c>
      <c r="K699" s="104">
        <f>สกลนคร!AG34</f>
        <v>1375238.99</v>
      </c>
      <c r="L699" s="105">
        <f>สกลนคร!AH34</f>
        <v>2257016.37</v>
      </c>
      <c r="M699" s="105">
        <f>สกลนคร!AI34</f>
        <v>1620626.3399999999</v>
      </c>
      <c r="N699" s="101"/>
      <c r="O699" s="101"/>
      <c r="P699" s="101"/>
      <c r="Q699" s="93">
        <f t="shared" si="24"/>
        <v>636390.03000000026</v>
      </c>
      <c r="R699" s="94">
        <f t="shared" si="25"/>
        <v>586.69518325968295</v>
      </c>
    </row>
    <row r="700" spans="1:18" x14ac:dyDescent="0.55000000000000004">
      <c r="A700" s="100">
        <v>15</v>
      </c>
      <c r="B700" s="101" t="s">
        <v>59</v>
      </c>
      <c r="C700" s="101" t="s">
        <v>460</v>
      </c>
      <c r="D700" s="101" t="s">
        <v>461</v>
      </c>
      <c r="E700" s="101" t="s">
        <v>462</v>
      </c>
      <c r="F700" s="101" t="s">
        <v>178</v>
      </c>
      <c r="G700" s="101" t="s">
        <v>1109</v>
      </c>
      <c r="H700" s="102">
        <v>7106</v>
      </c>
      <c r="I700" s="100">
        <v>5</v>
      </c>
      <c r="J700" s="103">
        <f>สกลนคร!F35</f>
        <v>1558191.35</v>
      </c>
      <c r="K700" s="104">
        <f>สกลนคร!AG35</f>
        <v>1765563.5000000002</v>
      </c>
      <c r="L700" s="105">
        <f>สกลนคร!AH35</f>
        <v>2310821.75</v>
      </c>
      <c r="M700" s="105">
        <f>สกลนคร!AI35</f>
        <v>1861153.15</v>
      </c>
      <c r="N700" s="101"/>
      <c r="O700" s="101"/>
      <c r="P700" s="101"/>
      <c r="Q700" s="93">
        <f t="shared" si="24"/>
        <v>449668.60000000009</v>
      </c>
      <c r="R700" s="94">
        <f t="shared" si="25"/>
        <v>325.19304109203489</v>
      </c>
    </row>
    <row r="701" spans="1:18" x14ac:dyDescent="0.55000000000000004">
      <c r="A701" s="100">
        <v>16</v>
      </c>
      <c r="B701" s="101" t="s">
        <v>59</v>
      </c>
      <c r="C701" s="101" t="s">
        <v>460</v>
      </c>
      <c r="D701" s="101" t="s">
        <v>461</v>
      </c>
      <c r="E701" s="101" t="s">
        <v>462</v>
      </c>
      <c r="F701" s="101" t="s">
        <v>178</v>
      </c>
      <c r="G701" s="101" t="s">
        <v>1110</v>
      </c>
      <c r="H701" s="102">
        <v>3440</v>
      </c>
      <c r="I701" s="100">
        <v>3</v>
      </c>
      <c r="J701" s="103">
        <f>สกลนคร!F36</f>
        <v>793457</v>
      </c>
      <c r="K701" s="104">
        <f>สกลนคร!AG36</f>
        <v>950999.15</v>
      </c>
      <c r="L701" s="105">
        <f>สกลนคร!AH36</f>
        <v>2347776.79</v>
      </c>
      <c r="M701" s="105">
        <f>สกลนคร!AI36</f>
        <v>1493814.37</v>
      </c>
      <c r="N701" s="101"/>
      <c r="O701" s="101"/>
      <c r="P701" s="101"/>
      <c r="Q701" s="93">
        <f t="shared" si="24"/>
        <v>853962.41999999993</v>
      </c>
      <c r="R701" s="94">
        <f t="shared" si="25"/>
        <v>682.49325290697675</v>
      </c>
    </row>
    <row r="702" spans="1:18" x14ac:dyDescent="0.55000000000000004">
      <c r="A702" s="100">
        <v>17</v>
      </c>
      <c r="B702" s="101" t="s">
        <v>59</v>
      </c>
      <c r="C702" s="101" t="s">
        <v>460</v>
      </c>
      <c r="D702" s="101" t="s">
        <v>461</v>
      </c>
      <c r="E702" s="101" t="s">
        <v>462</v>
      </c>
      <c r="F702" s="101" t="s">
        <v>178</v>
      </c>
      <c r="G702" s="101" t="s">
        <v>1111</v>
      </c>
      <c r="H702" s="102">
        <v>4274</v>
      </c>
      <c r="I702" s="100">
        <v>3</v>
      </c>
      <c r="J702" s="103">
        <f>สกลนคร!F37</f>
        <v>986629.77</v>
      </c>
      <c r="K702" s="104">
        <f>สกลนคร!AG37</f>
        <v>1184016.92</v>
      </c>
      <c r="L702" s="105">
        <f>สกลนคร!AH37</f>
        <v>1978662.6800000002</v>
      </c>
      <c r="M702" s="105">
        <f>สกลนคร!AI37</f>
        <v>1694158.79</v>
      </c>
      <c r="N702" s="101"/>
      <c r="O702" s="101"/>
      <c r="P702" s="101"/>
      <c r="Q702" s="93">
        <f t="shared" si="24"/>
        <v>284503.89000000013</v>
      </c>
      <c r="R702" s="94">
        <f t="shared" si="25"/>
        <v>462.95336452971458</v>
      </c>
    </row>
    <row r="703" spans="1:18" x14ac:dyDescent="0.55000000000000004">
      <c r="A703" s="100">
        <v>18</v>
      </c>
      <c r="B703" s="101" t="s">
        <v>59</v>
      </c>
      <c r="C703" s="101" t="s">
        <v>460</v>
      </c>
      <c r="D703" s="101" t="s">
        <v>461</v>
      </c>
      <c r="E703" s="101" t="s">
        <v>462</v>
      </c>
      <c r="F703" s="101" t="s">
        <v>178</v>
      </c>
      <c r="G703" s="101" t="s">
        <v>1112</v>
      </c>
      <c r="H703" s="102">
        <v>2034</v>
      </c>
      <c r="I703" s="100">
        <v>2</v>
      </c>
      <c r="J703" s="103">
        <f>สกลนคร!F38</f>
        <v>557510.80000000005</v>
      </c>
      <c r="K703" s="104">
        <f>สกลนคร!AG38</f>
        <v>644851.93000000005</v>
      </c>
      <c r="L703" s="105">
        <f>สกลนคร!AH38</f>
        <v>1270236.46</v>
      </c>
      <c r="M703" s="105">
        <f>สกลนคร!AI38</f>
        <v>1081073.8400000001</v>
      </c>
      <c r="N703" s="101"/>
      <c r="O703" s="101"/>
      <c r="P703" s="101"/>
      <c r="Q703" s="93">
        <f t="shared" si="24"/>
        <v>189162.61999999988</v>
      </c>
      <c r="R703" s="94">
        <f t="shared" si="25"/>
        <v>624.50170108161262</v>
      </c>
    </row>
    <row r="704" spans="1:18" x14ac:dyDescent="0.55000000000000004">
      <c r="A704" s="100">
        <v>19</v>
      </c>
      <c r="B704" s="101" t="s">
        <v>59</v>
      </c>
      <c r="C704" s="101" t="s">
        <v>460</v>
      </c>
      <c r="D704" s="101" t="s">
        <v>461</v>
      </c>
      <c r="E704" s="101" t="s">
        <v>462</v>
      </c>
      <c r="F704" s="101" t="s">
        <v>178</v>
      </c>
      <c r="G704" s="101" t="s">
        <v>1113</v>
      </c>
      <c r="H704" s="102">
        <v>5381</v>
      </c>
      <c r="I704" s="100">
        <v>4</v>
      </c>
      <c r="J704" s="103">
        <f>สกลนคร!F39</f>
        <v>760261.6</v>
      </c>
      <c r="K704" s="104">
        <f>สกลนคร!AG39</f>
        <v>859267.61</v>
      </c>
      <c r="L704" s="105">
        <f>สกลนคร!AH39</f>
        <v>3146306.5700000003</v>
      </c>
      <c r="M704" s="105">
        <f>สกลนคร!AI39</f>
        <v>2239030.75</v>
      </c>
      <c r="N704" s="101"/>
      <c r="O704" s="101"/>
      <c r="P704" s="101"/>
      <c r="Q704" s="93">
        <f t="shared" si="24"/>
        <v>907275.8200000003</v>
      </c>
      <c r="R704" s="94">
        <f t="shared" si="25"/>
        <v>584.70666604720316</v>
      </c>
    </row>
    <row r="705" spans="1:18" x14ac:dyDescent="0.55000000000000004">
      <c r="A705" s="100">
        <v>20</v>
      </c>
      <c r="B705" s="101" t="s">
        <v>59</v>
      </c>
      <c r="C705" s="101" t="s">
        <v>460</v>
      </c>
      <c r="D705" s="101" t="s">
        <v>461</v>
      </c>
      <c r="E705" s="101" t="s">
        <v>462</v>
      </c>
      <c r="F705" s="101" t="s">
        <v>178</v>
      </c>
      <c r="G705" s="101" t="s">
        <v>1114</v>
      </c>
      <c r="H705" s="102">
        <v>2615</v>
      </c>
      <c r="I705" s="100">
        <v>2</v>
      </c>
      <c r="J705" s="103">
        <f>สกลนคร!F40</f>
        <v>1015112.96</v>
      </c>
      <c r="K705" s="104">
        <f>สกลนคร!AG40</f>
        <v>1224078.3599999999</v>
      </c>
      <c r="L705" s="105">
        <f>สกลนคร!AH40</f>
        <v>1620483.4200000002</v>
      </c>
      <c r="M705" s="105">
        <f>สกลนคร!AI40</f>
        <v>1335088.1299999999</v>
      </c>
      <c r="N705" s="101"/>
      <c r="O705" s="101"/>
      <c r="P705" s="101"/>
      <c r="Q705" s="93">
        <f t="shared" si="24"/>
        <v>285395.29000000027</v>
      </c>
      <c r="R705" s="94">
        <f t="shared" si="25"/>
        <v>619.68773231357557</v>
      </c>
    </row>
    <row r="706" spans="1:18" x14ac:dyDescent="0.55000000000000004">
      <c r="A706" s="100">
        <v>21</v>
      </c>
      <c r="B706" s="101" t="s">
        <v>59</v>
      </c>
      <c r="C706" s="101" t="s">
        <v>460</v>
      </c>
      <c r="D706" s="101" t="s">
        <v>461</v>
      </c>
      <c r="E706" s="101" t="s">
        <v>462</v>
      </c>
      <c r="F706" s="101" t="s">
        <v>178</v>
      </c>
      <c r="G706" s="101" t="s">
        <v>1115</v>
      </c>
      <c r="H706" s="102">
        <v>2358</v>
      </c>
      <c r="I706" s="100">
        <v>2</v>
      </c>
      <c r="J706" s="103">
        <f>สกลนคร!F41</f>
        <v>952953.2</v>
      </c>
      <c r="K706" s="104">
        <f>สกลนคร!AG41</f>
        <v>1136454.6299999999</v>
      </c>
      <c r="L706" s="105">
        <f>สกลนคร!AH41</f>
        <v>1268979.74</v>
      </c>
      <c r="M706" s="105">
        <f>สกลนคร!AI41</f>
        <v>1267160.9400000002</v>
      </c>
      <c r="N706" s="101"/>
      <c r="O706" s="101"/>
      <c r="P706" s="101"/>
      <c r="Q706" s="93">
        <f t="shared" si="24"/>
        <v>1818.7999999998137</v>
      </c>
      <c r="R706" s="94">
        <f t="shared" si="25"/>
        <v>538.15934690415611</v>
      </c>
    </row>
    <row r="707" spans="1:18" x14ac:dyDescent="0.55000000000000004">
      <c r="A707" s="100">
        <v>22</v>
      </c>
      <c r="B707" s="101" t="s">
        <v>59</v>
      </c>
      <c r="C707" s="101" t="s">
        <v>460</v>
      </c>
      <c r="D707" s="101" t="s">
        <v>461</v>
      </c>
      <c r="E707" s="101" t="s">
        <v>462</v>
      </c>
      <c r="F707" s="101" t="s">
        <v>178</v>
      </c>
      <c r="G707" s="101" t="s">
        <v>1116</v>
      </c>
      <c r="H707" s="102">
        <v>5963</v>
      </c>
      <c r="I707" s="100">
        <v>4</v>
      </c>
      <c r="J707" s="103">
        <f>สกลนคร!F42</f>
        <v>549007.46</v>
      </c>
      <c r="K707" s="104">
        <f>สกลนคร!AG42</f>
        <v>703621.33</v>
      </c>
      <c r="L707" s="105">
        <f>สกลนคร!AH42</f>
        <v>2295315.56</v>
      </c>
      <c r="M707" s="105">
        <f>สกลนคร!AI42</f>
        <v>2182977.34</v>
      </c>
      <c r="N707" s="101"/>
      <c r="O707" s="101"/>
      <c r="P707" s="101"/>
      <c r="Q707" s="93">
        <f t="shared" si="24"/>
        <v>112338.2200000002</v>
      </c>
      <c r="R707" s="94">
        <f t="shared" si="25"/>
        <v>384.92630555089721</v>
      </c>
    </row>
    <row r="708" spans="1:18" x14ac:dyDescent="0.55000000000000004">
      <c r="A708" s="100">
        <v>23</v>
      </c>
      <c r="B708" s="101" t="s">
        <v>59</v>
      </c>
      <c r="C708" s="101" t="s">
        <v>460</v>
      </c>
      <c r="D708" s="101" t="s">
        <v>461</v>
      </c>
      <c r="E708" s="101" t="s">
        <v>462</v>
      </c>
      <c r="F708" s="101" t="s">
        <v>178</v>
      </c>
      <c r="G708" s="101" t="s">
        <v>1117</v>
      </c>
      <c r="H708" s="102">
        <v>3364</v>
      </c>
      <c r="I708" s="100">
        <v>3</v>
      </c>
      <c r="J708" s="103">
        <f>สกลนคร!F43</f>
        <v>793307.19</v>
      </c>
      <c r="K708" s="104">
        <f>สกลนคร!AG43</f>
        <v>1015655.0599999999</v>
      </c>
      <c r="L708" s="105">
        <f>สกลนคร!AH43</f>
        <v>1704230.32</v>
      </c>
      <c r="M708" s="105">
        <f>สกลนคร!AI43</f>
        <v>1160125.6600000001</v>
      </c>
      <c r="N708" s="101"/>
      <c r="O708" s="101"/>
      <c r="P708" s="101"/>
      <c r="Q708" s="93">
        <f t="shared" si="24"/>
        <v>544104.65999999992</v>
      </c>
      <c r="R708" s="94">
        <f t="shared" si="25"/>
        <v>506.60829964328184</v>
      </c>
    </row>
    <row r="709" spans="1:18" x14ac:dyDescent="0.55000000000000004">
      <c r="A709" s="100">
        <v>24</v>
      </c>
      <c r="B709" s="101" t="s">
        <v>59</v>
      </c>
      <c r="C709" s="101" t="s">
        <v>460</v>
      </c>
      <c r="D709" s="101" t="s">
        <v>461</v>
      </c>
      <c r="E709" s="101" t="s">
        <v>462</v>
      </c>
      <c r="F709" s="101" t="s">
        <v>178</v>
      </c>
      <c r="G709" s="101" t="s">
        <v>1118</v>
      </c>
      <c r="H709" s="102">
        <v>2792</v>
      </c>
      <c r="I709" s="100">
        <v>2</v>
      </c>
      <c r="J709" s="103">
        <f>สกลนคร!F44</f>
        <v>790041.89</v>
      </c>
      <c r="K709" s="104">
        <f>สกลนคร!AG44</f>
        <v>935354.07000000007</v>
      </c>
      <c r="L709" s="105">
        <f>สกลนคร!AH44</f>
        <v>1392536.8399999999</v>
      </c>
      <c r="M709" s="105">
        <f>สกลนคร!AI44</f>
        <v>1502725.7699999998</v>
      </c>
      <c r="N709" s="101"/>
      <c r="O709" s="101"/>
      <c r="P709" s="101"/>
      <c r="Q709" s="93">
        <f t="shared" si="24"/>
        <v>-110188.92999999993</v>
      </c>
      <c r="R709" s="94">
        <f t="shared" si="25"/>
        <v>498.75961318051571</v>
      </c>
    </row>
    <row r="710" spans="1:18" x14ac:dyDescent="0.55000000000000004">
      <c r="A710" s="100">
        <v>25</v>
      </c>
      <c r="B710" s="101" t="s">
        <v>59</v>
      </c>
      <c r="C710" s="101" t="s">
        <v>460</v>
      </c>
      <c r="D710" s="101" t="s">
        <v>461</v>
      </c>
      <c r="E710" s="101" t="s">
        <v>462</v>
      </c>
      <c r="F710" s="101" t="s">
        <v>178</v>
      </c>
      <c r="G710" s="101" t="s">
        <v>1119</v>
      </c>
      <c r="H710" s="102">
        <v>2430</v>
      </c>
      <c r="I710" s="100">
        <v>2</v>
      </c>
      <c r="J710" s="103">
        <f>สกลนคร!F45</f>
        <v>569161.07999999996</v>
      </c>
      <c r="K710" s="104">
        <f>สกลนคร!AG45</f>
        <v>834881.78</v>
      </c>
      <c r="L710" s="105">
        <f>สกลนคร!AH45</f>
        <v>1704947.23</v>
      </c>
      <c r="M710" s="105">
        <f>สกลนคร!AI45</f>
        <v>1493793.81</v>
      </c>
      <c r="N710" s="101"/>
      <c r="O710" s="101"/>
      <c r="P710" s="101"/>
      <c r="Q710" s="93">
        <f t="shared" si="24"/>
        <v>211153.41999999993</v>
      </c>
      <c r="R710" s="94">
        <f t="shared" si="25"/>
        <v>701.62437448559672</v>
      </c>
    </row>
    <row r="711" spans="1:18" s="112" customFormat="1" x14ac:dyDescent="0.55000000000000004">
      <c r="A711" s="106">
        <v>1</v>
      </c>
      <c r="B711" s="107" t="s">
        <v>59</v>
      </c>
      <c r="C711" s="107"/>
      <c r="D711" s="107"/>
      <c r="E711" s="107" t="s">
        <v>75</v>
      </c>
      <c r="F711" s="107"/>
      <c r="G711" s="107" t="s">
        <v>464</v>
      </c>
      <c r="H711" s="113">
        <f>SUM(H686:H710)</f>
        <v>106102</v>
      </c>
      <c r="I711" s="106"/>
      <c r="J711" s="109">
        <f>SUM(J686:J710)</f>
        <v>18470775.280000001</v>
      </c>
      <c r="K711" s="109">
        <f>SUM(K686:K710)</f>
        <v>23436623.609999996</v>
      </c>
      <c r="L711" s="109">
        <f>SUM(L686:L710)</f>
        <v>48331487.180000015</v>
      </c>
      <c r="M711" s="109">
        <f>SUM(M686:M710)</f>
        <v>40345336.360000007</v>
      </c>
      <c r="N711" s="107">
        <v>24</v>
      </c>
      <c r="O711" s="107">
        <v>24</v>
      </c>
      <c r="P711" s="107">
        <f>N711-O711</f>
        <v>0</v>
      </c>
      <c r="Q711" s="110">
        <f t="shared" ref="Q711:Q774" si="27">L711-M711</f>
        <v>7986150.8200000077</v>
      </c>
      <c r="R711" s="111">
        <f>L711/H711</f>
        <v>455.51909652975451</v>
      </c>
    </row>
    <row r="712" spans="1:18" x14ac:dyDescent="0.55000000000000004">
      <c r="A712" s="100">
        <v>1</v>
      </c>
      <c r="B712" s="101" t="s">
        <v>59</v>
      </c>
      <c r="C712" s="101" t="s">
        <v>465</v>
      </c>
      <c r="D712" s="101" t="s">
        <v>80</v>
      </c>
      <c r="E712" s="101" t="s">
        <v>466</v>
      </c>
      <c r="F712" s="101" t="s">
        <v>208</v>
      </c>
      <c r="G712" s="101" t="s">
        <v>467</v>
      </c>
      <c r="H712" s="102"/>
      <c r="I712" s="100"/>
      <c r="J712" s="103"/>
      <c r="K712" s="104"/>
      <c r="L712" s="105"/>
      <c r="M712" s="105"/>
      <c r="N712" s="101"/>
      <c r="O712" s="101"/>
      <c r="P712" s="101"/>
    </row>
    <row r="713" spans="1:18" x14ac:dyDescent="0.55000000000000004">
      <c r="A713" s="100">
        <v>2</v>
      </c>
      <c r="B713" s="101" t="s">
        <v>59</v>
      </c>
      <c r="C713" s="101" t="s">
        <v>465</v>
      </c>
      <c r="D713" s="101" t="s">
        <v>80</v>
      </c>
      <c r="E713" s="101" t="s">
        <v>466</v>
      </c>
      <c r="F713" s="101" t="s">
        <v>178</v>
      </c>
      <c r="G713" s="101" t="s">
        <v>1120</v>
      </c>
      <c r="H713" s="102">
        <v>6067</v>
      </c>
      <c r="I713" s="100">
        <v>5</v>
      </c>
      <c r="J713" s="103">
        <f>สกลนคร!F46</f>
        <v>834562.52</v>
      </c>
      <c r="K713" s="104">
        <f>สกลนคร!AG46</f>
        <v>911238.75</v>
      </c>
      <c r="L713" s="105">
        <f>สกลนคร!AH46</f>
        <v>2137687.6100000003</v>
      </c>
      <c r="M713" s="105">
        <f>สกลนคร!AI46</f>
        <v>1581566.95</v>
      </c>
      <c r="N713" s="101"/>
      <c r="O713" s="101"/>
      <c r="P713" s="101"/>
      <c r="Q713" s="93">
        <f t="shared" si="27"/>
        <v>556120.66000000038</v>
      </c>
      <c r="R713" s="94">
        <f t="shared" ref="R713:R774" si="28">L713/H713</f>
        <v>352.34672985000827</v>
      </c>
    </row>
    <row r="714" spans="1:18" x14ac:dyDescent="0.55000000000000004">
      <c r="A714" s="100">
        <v>3</v>
      </c>
      <c r="B714" s="101" t="s">
        <v>59</v>
      </c>
      <c r="C714" s="101" t="s">
        <v>465</v>
      </c>
      <c r="D714" s="101" t="s">
        <v>80</v>
      </c>
      <c r="E714" s="101" t="s">
        <v>466</v>
      </c>
      <c r="F714" s="101" t="s">
        <v>178</v>
      </c>
      <c r="G714" s="101" t="s">
        <v>1121</v>
      </c>
      <c r="H714" s="102">
        <v>5626</v>
      </c>
      <c r="I714" s="100">
        <v>4</v>
      </c>
      <c r="J714" s="103">
        <f>สกลนคร!F47</f>
        <v>545001.12</v>
      </c>
      <c r="K714" s="104">
        <f>สกลนคร!AG47</f>
        <v>585020.97</v>
      </c>
      <c r="L714" s="105">
        <f>สกลนคร!AH47</f>
        <v>2251696.2800000003</v>
      </c>
      <c r="M714" s="105">
        <f>สกลนคร!AI47</f>
        <v>1782692.94</v>
      </c>
      <c r="N714" s="101"/>
      <c r="O714" s="101"/>
      <c r="P714" s="101"/>
      <c r="Q714" s="93">
        <f t="shared" si="27"/>
        <v>469003.34000000032</v>
      </c>
      <c r="R714" s="94">
        <f t="shared" si="28"/>
        <v>400.23040881621051</v>
      </c>
    </row>
    <row r="715" spans="1:18" x14ac:dyDescent="0.55000000000000004">
      <c r="A715" s="100">
        <v>4</v>
      </c>
      <c r="B715" s="101" t="s">
        <v>59</v>
      </c>
      <c r="C715" s="101" t="s">
        <v>465</v>
      </c>
      <c r="D715" s="101" t="s">
        <v>80</v>
      </c>
      <c r="E715" s="101" t="s">
        <v>466</v>
      </c>
      <c r="F715" s="101" t="s">
        <v>178</v>
      </c>
      <c r="G715" s="101" t="s">
        <v>1122</v>
      </c>
      <c r="H715" s="102">
        <v>3964</v>
      </c>
      <c r="I715" s="100">
        <v>3</v>
      </c>
      <c r="J715" s="103">
        <f>สกลนคร!F48</f>
        <v>374030.12</v>
      </c>
      <c r="K715" s="104">
        <f>สกลนคร!AG48</f>
        <v>405187.05</v>
      </c>
      <c r="L715" s="105">
        <f>สกลนคร!AH48</f>
        <v>2684410.1399999997</v>
      </c>
      <c r="M715" s="105">
        <f>สกลนคร!AI48</f>
        <v>2005025.9500000002</v>
      </c>
      <c r="N715" s="101"/>
      <c r="O715" s="101"/>
      <c r="P715" s="101"/>
      <c r="Q715" s="93">
        <f t="shared" si="27"/>
        <v>679384.18999999948</v>
      </c>
      <c r="R715" s="94">
        <f t="shared" si="28"/>
        <v>677.19731079717451</v>
      </c>
    </row>
    <row r="716" spans="1:18" x14ac:dyDescent="0.55000000000000004">
      <c r="A716" s="100">
        <v>5</v>
      </c>
      <c r="B716" s="101" t="s">
        <v>59</v>
      </c>
      <c r="C716" s="101" t="s">
        <v>465</v>
      </c>
      <c r="D716" s="101" t="s">
        <v>80</v>
      </c>
      <c r="E716" s="101" t="s">
        <v>466</v>
      </c>
      <c r="F716" s="101" t="s">
        <v>178</v>
      </c>
      <c r="G716" s="101" t="s">
        <v>1123</v>
      </c>
      <c r="H716" s="102">
        <v>2688</v>
      </c>
      <c r="I716" s="100">
        <v>2</v>
      </c>
      <c r="J716" s="103">
        <f>สกลนคร!F49</f>
        <v>191117.62</v>
      </c>
      <c r="K716" s="104">
        <f>สกลนคร!AG49</f>
        <v>233458.66</v>
      </c>
      <c r="L716" s="105">
        <f>สกลนคร!AH49</f>
        <v>1446861.76</v>
      </c>
      <c r="M716" s="105">
        <f>สกลนคร!AI49</f>
        <v>1374472.6500000001</v>
      </c>
      <c r="N716" s="101"/>
      <c r="O716" s="101"/>
      <c r="P716" s="101"/>
      <c r="Q716" s="93">
        <f t="shared" si="27"/>
        <v>72389.10999999987</v>
      </c>
      <c r="R716" s="94">
        <f t="shared" si="28"/>
        <v>538.26702380952383</v>
      </c>
    </row>
    <row r="717" spans="1:18" x14ac:dyDescent="0.55000000000000004">
      <c r="A717" s="100">
        <v>6</v>
      </c>
      <c r="B717" s="101" t="s">
        <v>59</v>
      </c>
      <c r="C717" s="101" t="s">
        <v>465</v>
      </c>
      <c r="D717" s="101" t="s">
        <v>80</v>
      </c>
      <c r="E717" s="101" t="s">
        <v>466</v>
      </c>
      <c r="F717" s="101" t="s">
        <v>178</v>
      </c>
      <c r="G717" s="101" t="s">
        <v>1124</v>
      </c>
      <c r="H717" s="102">
        <v>4641</v>
      </c>
      <c r="I717" s="100">
        <v>4</v>
      </c>
      <c r="J717" s="103">
        <f>สกลนคร!F50</f>
        <v>535862.87</v>
      </c>
      <c r="K717" s="104">
        <f>สกลนคร!AG50</f>
        <v>578689.02999999991</v>
      </c>
      <c r="L717" s="105">
        <f>สกลนคร!AH50</f>
        <v>2089583.89</v>
      </c>
      <c r="M717" s="105">
        <f>สกลนคร!AI50</f>
        <v>1688123.98</v>
      </c>
      <c r="N717" s="101"/>
      <c r="O717" s="101"/>
      <c r="P717" s="101"/>
      <c r="Q717" s="93">
        <f t="shared" si="27"/>
        <v>401459.90999999992</v>
      </c>
      <c r="R717" s="94">
        <f t="shared" si="28"/>
        <v>450.24432018961426</v>
      </c>
    </row>
    <row r="718" spans="1:18" x14ac:dyDescent="0.55000000000000004">
      <c r="A718" s="100">
        <v>7</v>
      </c>
      <c r="B718" s="101" t="s">
        <v>59</v>
      </c>
      <c r="C718" s="101" t="s">
        <v>465</v>
      </c>
      <c r="D718" s="101" t="s">
        <v>80</v>
      </c>
      <c r="E718" s="101" t="s">
        <v>466</v>
      </c>
      <c r="F718" s="101" t="s">
        <v>178</v>
      </c>
      <c r="G718" s="101" t="s">
        <v>1125</v>
      </c>
      <c r="H718" s="102">
        <v>3844</v>
      </c>
      <c r="I718" s="100">
        <v>3</v>
      </c>
      <c r="J718" s="103">
        <f>สกลนคร!F51</f>
        <v>445582.52</v>
      </c>
      <c r="K718" s="104">
        <f>สกลนคร!AG51</f>
        <v>487439.28</v>
      </c>
      <c r="L718" s="105">
        <f>สกลนคร!AH51</f>
        <v>1394908.6</v>
      </c>
      <c r="M718" s="105">
        <f>สกลนคร!AI51</f>
        <v>1135807.25</v>
      </c>
      <c r="N718" s="101"/>
      <c r="O718" s="101"/>
      <c r="P718" s="101"/>
      <c r="Q718" s="93">
        <f t="shared" si="27"/>
        <v>259101.35000000009</v>
      </c>
      <c r="R718" s="94">
        <f t="shared" si="28"/>
        <v>362.87944849115507</v>
      </c>
    </row>
    <row r="719" spans="1:18" s="112" customFormat="1" x14ac:dyDescent="0.55000000000000004">
      <c r="A719" s="106">
        <v>2</v>
      </c>
      <c r="B719" s="107" t="s">
        <v>59</v>
      </c>
      <c r="C719" s="107"/>
      <c r="D719" s="107"/>
      <c r="E719" s="107" t="s">
        <v>75</v>
      </c>
      <c r="F719" s="107"/>
      <c r="G719" s="107" t="s">
        <v>468</v>
      </c>
      <c r="H719" s="113">
        <f>SUM(H712:H718)</f>
        <v>26830</v>
      </c>
      <c r="I719" s="106"/>
      <c r="J719" s="109">
        <f>SUM(J712:J718)</f>
        <v>2926156.7700000005</v>
      </c>
      <c r="K719" s="109">
        <f>SUM(K712:K718)</f>
        <v>3201033.74</v>
      </c>
      <c r="L719" s="109">
        <f>SUM(L712:L718)</f>
        <v>12005148.280000001</v>
      </c>
      <c r="M719" s="109">
        <f>SUM(M712:M718)</f>
        <v>9567689.7200000007</v>
      </c>
      <c r="N719" s="107">
        <v>6</v>
      </c>
      <c r="O719" s="107">
        <v>6</v>
      </c>
      <c r="P719" s="107">
        <f>N719-O719</f>
        <v>0</v>
      </c>
      <c r="Q719" s="110">
        <f t="shared" si="27"/>
        <v>2437458.5600000005</v>
      </c>
      <c r="R719" s="111">
        <f>L719/H719</f>
        <v>447.45241446142381</v>
      </c>
    </row>
    <row r="720" spans="1:18" s="112" customFormat="1" x14ac:dyDescent="0.55000000000000004">
      <c r="A720" s="172">
        <v>1</v>
      </c>
      <c r="B720" s="143" t="s">
        <v>59</v>
      </c>
      <c r="C720" s="143" t="s">
        <v>469</v>
      </c>
      <c r="D720" s="143" t="s">
        <v>87</v>
      </c>
      <c r="E720" s="143" t="s">
        <v>470</v>
      </c>
      <c r="F720" s="143" t="s">
        <v>208</v>
      </c>
      <c r="G720" s="143" t="s">
        <v>470</v>
      </c>
      <c r="H720" s="190"/>
      <c r="I720" s="172"/>
      <c r="J720" s="191"/>
      <c r="K720" s="192"/>
      <c r="L720" s="142"/>
      <c r="M720" s="142"/>
      <c r="N720" s="143"/>
      <c r="O720" s="143"/>
      <c r="P720" s="143"/>
      <c r="Q720" s="110"/>
      <c r="R720" s="111"/>
    </row>
    <row r="721" spans="1:18" x14ac:dyDescent="0.55000000000000004">
      <c r="A721" s="100">
        <v>2</v>
      </c>
      <c r="B721" s="101" t="s">
        <v>59</v>
      </c>
      <c r="C721" s="101" t="s">
        <v>469</v>
      </c>
      <c r="D721" s="101" t="s">
        <v>87</v>
      </c>
      <c r="E721" s="101" t="s">
        <v>470</v>
      </c>
      <c r="F721" s="101" t="s">
        <v>178</v>
      </c>
      <c r="G721" s="101" t="s">
        <v>1126</v>
      </c>
      <c r="H721" s="102">
        <v>4084</v>
      </c>
      <c r="I721" s="100">
        <v>3</v>
      </c>
      <c r="J721" s="103">
        <f>สกลนคร!F52</f>
        <v>195428.67</v>
      </c>
      <c r="K721" s="104">
        <f>สกลนคร!AG52</f>
        <v>224830.22</v>
      </c>
      <c r="L721" s="105">
        <f>สกลนคร!AH52</f>
        <v>1427531.0899999999</v>
      </c>
      <c r="M721" s="105">
        <f>สกลนคร!AI52</f>
        <v>1239320.0999999999</v>
      </c>
      <c r="N721" s="101"/>
      <c r="O721" s="101"/>
      <c r="P721" s="101"/>
      <c r="Q721" s="93">
        <f t="shared" si="27"/>
        <v>188210.99</v>
      </c>
      <c r="R721" s="94">
        <f t="shared" si="28"/>
        <v>349.5423824681684</v>
      </c>
    </row>
    <row r="722" spans="1:18" x14ac:dyDescent="0.55000000000000004">
      <c r="A722" s="100">
        <v>3</v>
      </c>
      <c r="B722" s="101" t="s">
        <v>59</v>
      </c>
      <c r="C722" s="101" t="s">
        <v>469</v>
      </c>
      <c r="D722" s="101" t="s">
        <v>87</v>
      </c>
      <c r="E722" s="101" t="s">
        <v>470</v>
      </c>
      <c r="F722" s="101" t="s">
        <v>178</v>
      </c>
      <c r="G722" s="101" t="s">
        <v>1127</v>
      </c>
      <c r="H722" s="102">
        <v>4275</v>
      </c>
      <c r="I722" s="100">
        <v>3</v>
      </c>
      <c r="J722" s="103">
        <f>สกลนคร!F53</f>
        <v>258043.74</v>
      </c>
      <c r="K722" s="104">
        <f>สกลนคร!AG53</f>
        <v>351096.26</v>
      </c>
      <c r="L722" s="105">
        <f>สกลนคร!AH53</f>
        <v>1268471.9100000001</v>
      </c>
      <c r="M722" s="105">
        <f>สกลนคร!AI53</f>
        <v>1363180.48</v>
      </c>
      <c r="N722" s="101"/>
      <c r="O722" s="101"/>
      <c r="P722" s="101"/>
      <c r="Q722" s="93">
        <f t="shared" si="27"/>
        <v>-94708.569999999832</v>
      </c>
      <c r="R722" s="94">
        <f t="shared" si="28"/>
        <v>296.71857543859653</v>
      </c>
    </row>
    <row r="723" spans="1:18" x14ac:dyDescent="0.55000000000000004">
      <c r="A723" s="100">
        <v>4</v>
      </c>
      <c r="B723" s="101" t="s">
        <v>59</v>
      </c>
      <c r="C723" s="101" t="s">
        <v>469</v>
      </c>
      <c r="D723" s="101" t="s">
        <v>87</v>
      </c>
      <c r="E723" s="101" t="s">
        <v>470</v>
      </c>
      <c r="F723" s="101" t="s">
        <v>178</v>
      </c>
      <c r="G723" s="101" t="s">
        <v>1128</v>
      </c>
      <c r="H723" s="102">
        <v>4414</v>
      </c>
      <c r="I723" s="100">
        <v>3</v>
      </c>
      <c r="J723" s="103">
        <f>สกลนคร!F54</f>
        <v>1045239.26</v>
      </c>
      <c r="K723" s="104">
        <f>สกลนคร!AG54</f>
        <v>1060511.3400000001</v>
      </c>
      <c r="L723" s="105">
        <f>สกลนคร!AH54</f>
        <v>1398043.32</v>
      </c>
      <c r="M723" s="105">
        <f>สกลนคร!AI54</f>
        <v>1377573.5899999999</v>
      </c>
      <c r="N723" s="101"/>
      <c r="O723" s="101"/>
      <c r="P723" s="101"/>
      <c r="Q723" s="93">
        <f t="shared" si="27"/>
        <v>20469.730000000214</v>
      </c>
      <c r="R723" s="94">
        <f t="shared" si="28"/>
        <v>316.72934299954693</v>
      </c>
    </row>
    <row r="724" spans="1:18" x14ac:dyDescent="0.55000000000000004">
      <c r="A724" s="100">
        <v>5</v>
      </c>
      <c r="B724" s="101" t="s">
        <v>59</v>
      </c>
      <c r="C724" s="101" t="s">
        <v>469</v>
      </c>
      <c r="D724" s="101" t="s">
        <v>87</v>
      </c>
      <c r="E724" s="101" t="s">
        <v>470</v>
      </c>
      <c r="F724" s="101" t="s">
        <v>178</v>
      </c>
      <c r="G724" s="101" t="s">
        <v>1129</v>
      </c>
      <c r="H724" s="102">
        <v>3418</v>
      </c>
      <c r="I724" s="100">
        <v>3</v>
      </c>
      <c r="J724" s="103">
        <f>สกลนคร!F55</f>
        <v>346646.55</v>
      </c>
      <c r="K724" s="104">
        <f>สกลนคร!AG55</f>
        <v>412206.44999999995</v>
      </c>
      <c r="L724" s="105">
        <f>สกลนคร!AH55</f>
        <v>1178382.73</v>
      </c>
      <c r="M724" s="105">
        <f>สกลนคร!AI55</f>
        <v>1042729.2</v>
      </c>
      <c r="N724" s="101"/>
      <c r="O724" s="101"/>
      <c r="P724" s="101"/>
      <c r="Q724" s="93">
        <f t="shared" si="27"/>
        <v>135653.53000000003</v>
      </c>
      <c r="R724" s="94">
        <f t="shared" si="28"/>
        <v>344.75796664716205</v>
      </c>
    </row>
    <row r="725" spans="1:18" x14ac:dyDescent="0.55000000000000004">
      <c r="A725" s="100">
        <v>6</v>
      </c>
      <c r="B725" s="101" t="s">
        <v>59</v>
      </c>
      <c r="C725" s="101" t="s">
        <v>469</v>
      </c>
      <c r="D725" s="101" t="s">
        <v>87</v>
      </c>
      <c r="E725" s="101" t="s">
        <v>470</v>
      </c>
      <c r="F725" s="101" t="s">
        <v>178</v>
      </c>
      <c r="G725" s="101" t="s">
        <v>1130</v>
      </c>
      <c r="H725" s="102">
        <v>3625</v>
      </c>
      <c r="I725" s="100">
        <v>3</v>
      </c>
      <c r="J725" s="103">
        <f>สกลนคร!F56</f>
        <v>899073.08</v>
      </c>
      <c r="K725" s="104">
        <f>สกลนคร!AG56</f>
        <v>967387.11</v>
      </c>
      <c r="L725" s="105">
        <f>สกลนคร!AH56</f>
        <v>962283.69</v>
      </c>
      <c r="M725" s="105">
        <f>สกลนคร!AI56</f>
        <v>745953.89999999991</v>
      </c>
      <c r="N725" s="101"/>
      <c r="O725" s="101"/>
      <c r="P725" s="101"/>
      <c r="Q725" s="93">
        <f t="shared" si="27"/>
        <v>216329.79000000004</v>
      </c>
      <c r="R725" s="94">
        <f t="shared" si="28"/>
        <v>265.45756965517239</v>
      </c>
    </row>
    <row r="726" spans="1:18" s="112" customFormat="1" x14ac:dyDescent="0.55000000000000004">
      <c r="A726" s="106">
        <v>3</v>
      </c>
      <c r="B726" s="107" t="s">
        <v>59</v>
      </c>
      <c r="C726" s="107"/>
      <c r="D726" s="107"/>
      <c r="E726" s="107" t="s">
        <v>75</v>
      </c>
      <c r="F726" s="107"/>
      <c r="G726" s="107" t="s">
        <v>471</v>
      </c>
      <c r="H726" s="113">
        <f>SUM(H721:H725)</f>
        <v>19816</v>
      </c>
      <c r="I726" s="106"/>
      <c r="J726" s="109">
        <f>SUM(J720:J725)</f>
        <v>2744431.3</v>
      </c>
      <c r="K726" s="109">
        <f>SUM(K720:K725)</f>
        <v>3016031.38</v>
      </c>
      <c r="L726" s="109">
        <f>SUM(L720:L725)</f>
        <v>6234712.7400000002</v>
      </c>
      <c r="M726" s="109">
        <f>SUM(M720:M725)</f>
        <v>5768757.2699999996</v>
      </c>
      <c r="N726" s="107">
        <v>5</v>
      </c>
      <c r="O726" s="107">
        <v>5</v>
      </c>
      <c r="P726" s="107">
        <f>N726-O726</f>
        <v>0</v>
      </c>
      <c r="Q726" s="110">
        <f t="shared" si="27"/>
        <v>465955.47000000067</v>
      </c>
      <c r="R726" s="111">
        <f>L726/H726</f>
        <v>314.63023516350427</v>
      </c>
    </row>
    <row r="727" spans="1:18" x14ac:dyDescent="0.55000000000000004">
      <c r="A727" s="100">
        <v>1</v>
      </c>
      <c r="B727" s="101" t="s">
        <v>59</v>
      </c>
      <c r="C727" s="101" t="s">
        <v>472</v>
      </c>
      <c r="D727" s="101" t="s">
        <v>473</v>
      </c>
      <c r="E727" s="101" t="s">
        <v>474</v>
      </c>
      <c r="F727" s="101" t="s">
        <v>208</v>
      </c>
      <c r="G727" s="101" t="s">
        <v>475</v>
      </c>
      <c r="H727" s="102"/>
      <c r="I727" s="100"/>
      <c r="J727" s="103"/>
      <c r="K727" s="104"/>
      <c r="L727" s="105"/>
      <c r="M727" s="105"/>
      <c r="N727" s="101"/>
      <c r="O727" s="101"/>
      <c r="P727" s="101"/>
    </row>
    <row r="728" spans="1:18" x14ac:dyDescent="0.55000000000000004">
      <c r="A728" s="100">
        <v>2</v>
      </c>
      <c r="B728" s="101" t="s">
        <v>59</v>
      </c>
      <c r="C728" s="101" t="s">
        <v>472</v>
      </c>
      <c r="D728" s="101" t="s">
        <v>473</v>
      </c>
      <c r="E728" s="101" t="s">
        <v>474</v>
      </c>
      <c r="F728" s="101" t="s">
        <v>178</v>
      </c>
      <c r="G728" s="101" t="s">
        <v>1131</v>
      </c>
      <c r="H728" s="102">
        <v>5334</v>
      </c>
      <c r="I728" s="100">
        <v>4</v>
      </c>
      <c r="J728" s="105">
        <f>สกลนคร!F57</f>
        <v>404979.1</v>
      </c>
      <c r="K728" s="104">
        <f>สกลนคร!AG57</f>
        <v>438546.08999999997</v>
      </c>
      <c r="L728" s="105">
        <f>สกลนคร!AH57</f>
        <v>2065268.84</v>
      </c>
      <c r="M728" s="105">
        <f>สกลนคร!AI57</f>
        <v>2149480.35</v>
      </c>
      <c r="N728" s="101"/>
      <c r="O728" s="101"/>
      <c r="P728" s="101"/>
      <c r="Q728" s="93">
        <f t="shared" si="27"/>
        <v>-84211.510000000009</v>
      </c>
      <c r="R728" s="94">
        <f t="shared" si="28"/>
        <v>387.18950881139858</v>
      </c>
    </row>
    <row r="729" spans="1:18" x14ac:dyDescent="0.55000000000000004">
      <c r="A729" s="100">
        <v>3</v>
      </c>
      <c r="B729" s="101" t="s">
        <v>59</v>
      </c>
      <c r="C729" s="101" t="s">
        <v>472</v>
      </c>
      <c r="D729" s="101" t="s">
        <v>473</v>
      </c>
      <c r="E729" s="101" t="s">
        <v>474</v>
      </c>
      <c r="F729" s="101" t="s">
        <v>178</v>
      </c>
      <c r="G729" s="101" t="s">
        <v>1132</v>
      </c>
      <c r="H729" s="102">
        <v>5309</v>
      </c>
      <c r="I729" s="100">
        <v>4</v>
      </c>
      <c r="J729" s="105">
        <f>สกลนคร!F58</f>
        <v>468328.83</v>
      </c>
      <c r="K729" s="104">
        <f>สกลนคร!AG58</f>
        <v>336522.51</v>
      </c>
      <c r="L729" s="105">
        <f>สกลนคร!AH58</f>
        <v>2111238.79</v>
      </c>
      <c r="M729" s="105">
        <f>สกลนคร!AI58</f>
        <v>2056844.58</v>
      </c>
      <c r="N729" s="101"/>
      <c r="O729" s="101"/>
      <c r="P729" s="101"/>
      <c r="Q729" s="93">
        <f t="shared" si="27"/>
        <v>54394.209999999963</v>
      </c>
      <c r="R729" s="94">
        <f t="shared" si="28"/>
        <v>397.67165002825391</v>
      </c>
    </row>
    <row r="730" spans="1:18" x14ac:dyDescent="0.55000000000000004">
      <c r="A730" s="100">
        <v>4</v>
      </c>
      <c r="B730" s="101" t="s">
        <v>59</v>
      </c>
      <c r="C730" s="101" t="s">
        <v>472</v>
      </c>
      <c r="D730" s="101" t="s">
        <v>473</v>
      </c>
      <c r="E730" s="101" t="s">
        <v>474</v>
      </c>
      <c r="F730" s="101" t="s">
        <v>178</v>
      </c>
      <c r="G730" s="101" t="s">
        <v>1133</v>
      </c>
      <c r="H730" s="102">
        <v>4812</v>
      </c>
      <c r="I730" s="100">
        <v>4</v>
      </c>
      <c r="J730" s="105">
        <f>สกลนคร!F59</f>
        <v>656406.4</v>
      </c>
      <c r="K730" s="104">
        <f>สกลนคร!AG59</f>
        <v>731584.61</v>
      </c>
      <c r="L730" s="105">
        <f>สกลนคร!AH59</f>
        <v>1586178.72</v>
      </c>
      <c r="M730" s="105">
        <f>สกลนคร!AI59</f>
        <v>1577983.3900000001</v>
      </c>
      <c r="N730" s="101"/>
      <c r="O730" s="101"/>
      <c r="P730" s="101"/>
      <c r="Q730" s="93">
        <f t="shared" si="27"/>
        <v>8195.3299999998417</v>
      </c>
      <c r="R730" s="94">
        <f t="shared" si="28"/>
        <v>329.62982543640896</v>
      </c>
    </row>
    <row r="731" spans="1:18" x14ac:dyDescent="0.55000000000000004">
      <c r="A731" s="100">
        <v>5</v>
      </c>
      <c r="B731" s="101" t="s">
        <v>59</v>
      </c>
      <c r="C731" s="101" t="s">
        <v>472</v>
      </c>
      <c r="D731" s="101" t="s">
        <v>473</v>
      </c>
      <c r="E731" s="101" t="s">
        <v>474</v>
      </c>
      <c r="F731" s="101" t="s">
        <v>178</v>
      </c>
      <c r="G731" s="101" t="s">
        <v>1134</v>
      </c>
      <c r="H731" s="102">
        <v>3019</v>
      </c>
      <c r="I731" s="100">
        <v>3</v>
      </c>
      <c r="J731" s="105">
        <f>สกลนคร!F60</f>
        <v>157565.74</v>
      </c>
      <c r="K731" s="104">
        <f>สกลนคร!AG60</f>
        <v>244307.34999999998</v>
      </c>
      <c r="L731" s="105">
        <f>สกลนคร!AH60</f>
        <v>1561464.53</v>
      </c>
      <c r="M731" s="105">
        <f>สกลนคร!AI60</f>
        <v>1688782.31</v>
      </c>
      <c r="N731" s="101"/>
      <c r="O731" s="101"/>
      <c r="P731" s="101"/>
      <c r="Q731" s="93">
        <f t="shared" si="27"/>
        <v>-127317.78000000003</v>
      </c>
      <c r="R731" s="94">
        <f t="shared" si="28"/>
        <v>517.21249751573373</v>
      </c>
    </row>
    <row r="732" spans="1:18" x14ac:dyDescent="0.55000000000000004">
      <c r="A732" s="100">
        <v>6</v>
      </c>
      <c r="B732" s="101" t="s">
        <v>59</v>
      </c>
      <c r="C732" s="101" t="s">
        <v>472</v>
      </c>
      <c r="D732" s="101" t="s">
        <v>473</v>
      </c>
      <c r="E732" s="101" t="s">
        <v>474</v>
      </c>
      <c r="F732" s="101" t="s">
        <v>178</v>
      </c>
      <c r="G732" s="101" t="s">
        <v>1135</v>
      </c>
      <c r="H732" s="102">
        <v>2474</v>
      </c>
      <c r="I732" s="100">
        <v>2</v>
      </c>
      <c r="J732" s="105">
        <f>สกลนคร!F61</f>
        <v>183254.84</v>
      </c>
      <c r="K732" s="104">
        <f>สกลนคร!AG61</f>
        <v>239011.41</v>
      </c>
      <c r="L732" s="105">
        <f>สกลนคร!AH61</f>
        <v>1153088.92</v>
      </c>
      <c r="M732" s="105">
        <f>สกลนคร!AI61</f>
        <v>1111470.6299999999</v>
      </c>
      <c r="N732" s="101"/>
      <c r="O732" s="101"/>
      <c r="P732" s="101"/>
      <c r="Q732" s="93">
        <f t="shared" si="27"/>
        <v>41618.290000000037</v>
      </c>
      <c r="R732" s="94">
        <f t="shared" si="28"/>
        <v>466.08282942603068</v>
      </c>
    </row>
    <row r="733" spans="1:18" x14ac:dyDescent="0.55000000000000004">
      <c r="A733" s="100">
        <v>7</v>
      </c>
      <c r="B733" s="101" t="s">
        <v>59</v>
      </c>
      <c r="C733" s="101" t="s">
        <v>472</v>
      </c>
      <c r="D733" s="101" t="s">
        <v>473</v>
      </c>
      <c r="E733" s="101" t="s">
        <v>474</v>
      </c>
      <c r="F733" s="101" t="s">
        <v>178</v>
      </c>
      <c r="G733" s="101" t="s">
        <v>1136</v>
      </c>
      <c r="H733" s="102">
        <v>1964</v>
      </c>
      <c r="I733" s="100">
        <v>2</v>
      </c>
      <c r="J733" s="105">
        <f>สกลนคร!F62</f>
        <v>192208.54</v>
      </c>
      <c r="K733" s="104">
        <f>สกลนคร!AG62</f>
        <v>214534.34</v>
      </c>
      <c r="L733" s="105">
        <f>สกลนคร!AH62</f>
        <v>1266422.99</v>
      </c>
      <c r="M733" s="105">
        <f>สกลนคร!AI62</f>
        <v>1269768.8999999999</v>
      </c>
      <c r="N733" s="101"/>
      <c r="O733" s="101"/>
      <c r="P733" s="101"/>
      <c r="Q733" s="93">
        <f t="shared" si="27"/>
        <v>-3345.9099999999162</v>
      </c>
      <c r="R733" s="94">
        <f t="shared" si="28"/>
        <v>644.81822301425666</v>
      </c>
    </row>
    <row r="734" spans="1:18" x14ac:dyDescent="0.55000000000000004">
      <c r="A734" s="100">
        <v>8</v>
      </c>
      <c r="B734" s="101" t="s">
        <v>59</v>
      </c>
      <c r="C734" s="101" t="s">
        <v>472</v>
      </c>
      <c r="D734" s="101" t="s">
        <v>473</v>
      </c>
      <c r="E734" s="101" t="s">
        <v>474</v>
      </c>
      <c r="F734" s="101" t="s">
        <v>178</v>
      </c>
      <c r="G734" s="101" t="s">
        <v>1137</v>
      </c>
      <c r="H734" s="102">
        <v>1314</v>
      </c>
      <c r="I734" s="100">
        <v>1</v>
      </c>
      <c r="J734" s="105">
        <f>สกลนคร!F63</f>
        <v>671280.46</v>
      </c>
      <c r="K734" s="104">
        <f>สกลนคร!AG63</f>
        <v>753715.19999999995</v>
      </c>
      <c r="L734" s="105">
        <f>สกลนคร!AH63</f>
        <v>1226540.3900000001</v>
      </c>
      <c r="M734" s="105">
        <f>สกลนคร!AI63</f>
        <v>1317311.6499999999</v>
      </c>
      <c r="N734" s="101"/>
      <c r="O734" s="101"/>
      <c r="P734" s="101"/>
      <c r="Q734" s="93">
        <f t="shared" si="27"/>
        <v>-90771.259999999776</v>
      </c>
      <c r="R734" s="94">
        <f t="shared" si="28"/>
        <v>933.44017503805185</v>
      </c>
    </row>
    <row r="735" spans="1:18" x14ac:dyDescent="0.55000000000000004">
      <c r="A735" s="100">
        <v>9</v>
      </c>
      <c r="B735" s="101" t="s">
        <v>59</v>
      </c>
      <c r="C735" s="101" t="s">
        <v>472</v>
      </c>
      <c r="D735" s="101" t="s">
        <v>473</v>
      </c>
      <c r="E735" s="101" t="s">
        <v>474</v>
      </c>
      <c r="F735" s="101" t="s">
        <v>178</v>
      </c>
      <c r="G735" s="101" t="s">
        <v>1138</v>
      </c>
      <c r="H735" s="102">
        <v>2614</v>
      </c>
      <c r="I735" s="100">
        <v>2</v>
      </c>
      <c r="J735" s="105">
        <f>สกลนคร!F64</f>
        <v>391966.33</v>
      </c>
      <c r="K735" s="104">
        <f>สกลนคร!AG64</f>
        <v>458421.47</v>
      </c>
      <c r="L735" s="105">
        <f>สกลนคร!AH64</f>
        <v>1546868.06</v>
      </c>
      <c r="M735" s="105">
        <f>สกลนคร!AI64</f>
        <v>1467140.75</v>
      </c>
      <c r="N735" s="101"/>
      <c r="O735" s="101"/>
      <c r="P735" s="101"/>
      <c r="Q735" s="93">
        <f t="shared" si="27"/>
        <v>79727.310000000056</v>
      </c>
      <c r="R735" s="94">
        <f t="shared" si="28"/>
        <v>591.76283856159148</v>
      </c>
    </row>
    <row r="736" spans="1:18" x14ac:dyDescent="0.55000000000000004">
      <c r="A736" s="100">
        <v>10</v>
      </c>
      <c r="B736" s="101" t="s">
        <v>59</v>
      </c>
      <c r="C736" s="101" t="s">
        <v>472</v>
      </c>
      <c r="D736" s="101" t="s">
        <v>473</v>
      </c>
      <c r="E736" s="101" t="s">
        <v>474</v>
      </c>
      <c r="F736" s="101" t="s">
        <v>178</v>
      </c>
      <c r="G736" s="101" t="s">
        <v>1139</v>
      </c>
      <c r="H736" s="102">
        <v>3039</v>
      </c>
      <c r="I736" s="100">
        <v>3</v>
      </c>
      <c r="J736" s="105">
        <f>สกลนคร!F65</f>
        <v>258921.04</v>
      </c>
      <c r="K736" s="104">
        <f>สกลนคร!AG65</f>
        <v>301405.51999999996</v>
      </c>
      <c r="L736" s="105">
        <f>สกลนคร!AH65</f>
        <v>1399239.81</v>
      </c>
      <c r="M736" s="105">
        <f>สกลนคร!AI65</f>
        <v>1309310.81</v>
      </c>
      <c r="N736" s="101"/>
      <c r="O736" s="101"/>
      <c r="P736" s="101"/>
      <c r="Q736" s="93">
        <f t="shared" si="27"/>
        <v>89929</v>
      </c>
      <c r="R736" s="94">
        <f t="shared" si="28"/>
        <v>460.42770977295163</v>
      </c>
    </row>
    <row r="737" spans="1:18" x14ac:dyDescent="0.55000000000000004">
      <c r="A737" s="100">
        <v>11</v>
      </c>
      <c r="B737" s="101" t="s">
        <v>59</v>
      </c>
      <c r="C737" s="101" t="s">
        <v>472</v>
      </c>
      <c r="D737" s="101" t="s">
        <v>473</v>
      </c>
      <c r="E737" s="101" t="s">
        <v>474</v>
      </c>
      <c r="F737" s="101" t="s">
        <v>178</v>
      </c>
      <c r="G737" s="101" t="s">
        <v>1140</v>
      </c>
      <c r="H737" s="102">
        <v>5019</v>
      </c>
      <c r="I737" s="100">
        <v>4</v>
      </c>
      <c r="J737" s="105">
        <f>สกลนคร!F66</f>
        <v>378999.27</v>
      </c>
      <c r="K737" s="104">
        <f>สกลนคร!AG66</f>
        <v>471677.85000000003</v>
      </c>
      <c r="L737" s="105">
        <f>สกลนคร!AH66</f>
        <v>1266089.47</v>
      </c>
      <c r="M737" s="105">
        <f>สกลนคร!AI66</f>
        <v>1293985.97</v>
      </c>
      <c r="N737" s="101"/>
      <c r="O737" s="101"/>
      <c r="P737" s="101"/>
      <c r="Q737" s="93">
        <f t="shared" si="27"/>
        <v>-27896.5</v>
      </c>
      <c r="R737" s="94">
        <f t="shared" si="28"/>
        <v>252.25930862721657</v>
      </c>
    </row>
    <row r="738" spans="1:18" x14ac:dyDescent="0.55000000000000004">
      <c r="A738" s="100">
        <v>12</v>
      </c>
      <c r="B738" s="101" t="s">
        <v>59</v>
      </c>
      <c r="C738" s="101" t="s">
        <v>472</v>
      </c>
      <c r="D738" s="101" t="s">
        <v>473</v>
      </c>
      <c r="E738" s="101" t="s">
        <v>474</v>
      </c>
      <c r="F738" s="101" t="s">
        <v>178</v>
      </c>
      <c r="G738" s="101" t="s">
        <v>1141</v>
      </c>
      <c r="H738" s="102">
        <v>4462</v>
      </c>
      <c r="I738" s="100">
        <v>3</v>
      </c>
      <c r="J738" s="105">
        <f>สกลนคร!F67</f>
        <v>377008.1</v>
      </c>
      <c r="K738" s="104">
        <f>สกลนคร!AG67</f>
        <v>448577.18999999994</v>
      </c>
      <c r="L738" s="105">
        <f>สกลนคร!AH67</f>
        <v>1282834.1400000001</v>
      </c>
      <c r="M738" s="105">
        <f>สกลนคร!AI67</f>
        <v>1374882.6199999999</v>
      </c>
      <c r="N738" s="101"/>
      <c r="O738" s="101"/>
      <c r="P738" s="101"/>
      <c r="Q738" s="93">
        <f t="shared" si="27"/>
        <v>-92048.479999999749</v>
      </c>
      <c r="R738" s="94">
        <f t="shared" si="28"/>
        <v>287.5020484087853</v>
      </c>
    </row>
    <row r="739" spans="1:18" x14ac:dyDescent="0.55000000000000004">
      <c r="A739" s="100">
        <v>13</v>
      </c>
      <c r="B739" s="101" t="s">
        <v>59</v>
      </c>
      <c r="C739" s="101" t="s">
        <v>472</v>
      </c>
      <c r="D739" s="101" t="s">
        <v>473</v>
      </c>
      <c r="E739" s="101" t="s">
        <v>474</v>
      </c>
      <c r="F739" s="101" t="s">
        <v>178</v>
      </c>
      <c r="G739" s="101" t="s">
        <v>1142</v>
      </c>
      <c r="H739" s="102">
        <v>3744</v>
      </c>
      <c r="I739" s="100">
        <v>3</v>
      </c>
      <c r="J739" s="105">
        <f>สกลนคร!F68</f>
        <v>143770.57999999999</v>
      </c>
      <c r="K739" s="104">
        <f>สกลนคร!AG68</f>
        <v>215450.75999999998</v>
      </c>
      <c r="L739" s="105">
        <f>สกลนคร!AH68</f>
        <v>1439652.51</v>
      </c>
      <c r="M739" s="105">
        <f>สกลนคร!AI68</f>
        <v>1407429.27</v>
      </c>
      <c r="N739" s="101"/>
      <c r="O739" s="101"/>
      <c r="P739" s="101"/>
      <c r="Q739" s="93">
        <f t="shared" si="27"/>
        <v>32223.239999999991</v>
      </c>
      <c r="R739" s="94">
        <f t="shared" si="28"/>
        <v>384.52257211538461</v>
      </c>
    </row>
    <row r="740" spans="1:18" x14ac:dyDescent="0.55000000000000004">
      <c r="A740" s="100">
        <v>14</v>
      </c>
      <c r="B740" s="101" t="s">
        <v>59</v>
      </c>
      <c r="C740" s="101" t="s">
        <v>472</v>
      </c>
      <c r="D740" s="101" t="s">
        <v>473</v>
      </c>
      <c r="E740" s="101" t="s">
        <v>474</v>
      </c>
      <c r="F740" s="101" t="s">
        <v>178</v>
      </c>
      <c r="G740" s="101" t="s">
        <v>1143</v>
      </c>
      <c r="H740" s="102">
        <v>3274</v>
      </c>
      <c r="I740" s="100">
        <v>3</v>
      </c>
      <c r="J740" s="105">
        <f>สกลนคร!F69</f>
        <v>285616.33</v>
      </c>
      <c r="K740" s="104">
        <f>สกลนคร!AG69</f>
        <v>323954.35000000003</v>
      </c>
      <c r="L740" s="105">
        <f>สกลนคร!AH69</f>
        <v>2464386.08</v>
      </c>
      <c r="M740" s="105">
        <f>สกลนคร!AI69</f>
        <v>2413831.79</v>
      </c>
      <c r="N740" s="101"/>
      <c r="O740" s="101"/>
      <c r="P740" s="101"/>
      <c r="Q740" s="93">
        <f t="shared" si="27"/>
        <v>50554.290000000037</v>
      </c>
      <c r="R740" s="94">
        <f t="shared" si="28"/>
        <v>752.71413561392797</v>
      </c>
    </row>
    <row r="741" spans="1:18" s="120" customFormat="1" x14ac:dyDescent="0.55000000000000004">
      <c r="A741" s="114">
        <v>15</v>
      </c>
      <c r="B741" s="115" t="s">
        <v>59</v>
      </c>
      <c r="C741" s="115" t="s">
        <v>477</v>
      </c>
      <c r="D741" s="115" t="s">
        <v>473</v>
      </c>
      <c r="E741" s="115" t="s">
        <v>474</v>
      </c>
      <c r="F741" s="115" t="s">
        <v>178</v>
      </c>
      <c r="G741" s="115" t="s">
        <v>1144</v>
      </c>
      <c r="H741" s="116">
        <v>2726</v>
      </c>
      <c r="I741" s="114">
        <v>2</v>
      </c>
      <c r="J741" s="105">
        <f>สกลนคร!F70</f>
        <v>364840.82</v>
      </c>
      <c r="K741" s="104">
        <f>สกลนคร!AG70</f>
        <v>459904.66000000003</v>
      </c>
      <c r="L741" s="105">
        <f>สกลนคร!AH70</f>
        <v>1088869.17</v>
      </c>
      <c r="M741" s="105">
        <f>สกลนคร!AI70</f>
        <v>1161421.97</v>
      </c>
      <c r="N741" s="115"/>
      <c r="O741" s="115"/>
      <c r="P741" s="115"/>
      <c r="Q741" s="118">
        <f t="shared" si="27"/>
        <v>-72552.800000000047</v>
      </c>
      <c r="R741" s="119">
        <f t="shared" si="28"/>
        <v>399.43843360234774</v>
      </c>
    </row>
    <row r="742" spans="1:18" s="112" customFormat="1" x14ac:dyDescent="0.55000000000000004">
      <c r="A742" s="106">
        <v>4</v>
      </c>
      <c r="B742" s="107" t="s">
        <v>59</v>
      </c>
      <c r="C742" s="107"/>
      <c r="D742" s="107"/>
      <c r="E742" s="107" t="s">
        <v>75</v>
      </c>
      <c r="F742" s="107"/>
      <c r="G742" s="107" t="s">
        <v>476</v>
      </c>
      <c r="H742" s="113">
        <f>SUM(H727:H740)</f>
        <v>46378</v>
      </c>
      <c r="I742" s="106"/>
      <c r="J742" s="109">
        <f>SUM(J727:J740)</f>
        <v>4570305.5600000005</v>
      </c>
      <c r="K742" s="109">
        <f>SUM(K727:K740)</f>
        <v>5177708.6499999985</v>
      </c>
      <c r="L742" s="109">
        <f>SUM(L727:L740)</f>
        <v>20369273.250000007</v>
      </c>
      <c r="M742" s="109">
        <f>SUM(M727:M740)</f>
        <v>20438223.020000003</v>
      </c>
      <c r="N742" s="107">
        <v>14</v>
      </c>
      <c r="O742" s="107">
        <v>14</v>
      </c>
      <c r="P742" s="107">
        <f>N742-O742</f>
        <v>0</v>
      </c>
      <c r="Q742" s="110">
        <f t="shared" si="27"/>
        <v>-68949.769999995828</v>
      </c>
      <c r="R742" s="111">
        <f>L742/H742</f>
        <v>439.20119992237716</v>
      </c>
    </row>
    <row r="743" spans="1:18" x14ac:dyDescent="0.55000000000000004">
      <c r="A743" s="100">
        <v>1</v>
      </c>
      <c r="B743" s="101" t="s">
        <v>59</v>
      </c>
      <c r="C743" s="101" t="s">
        <v>477</v>
      </c>
      <c r="D743" s="101" t="s">
        <v>101</v>
      </c>
      <c r="E743" s="101" t="s">
        <v>478</v>
      </c>
      <c r="F743" s="101" t="s">
        <v>208</v>
      </c>
      <c r="G743" s="101" t="s">
        <v>479</v>
      </c>
      <c r="H743" s="102"/>
      <c r="I743" s="100"/>
      <c r="J743" s="103"/>
      <c r="K743" s="104"/>
      <c r="L743" s="105"/>
      <c r="M743" s="105"/>
      <c r="N743" s="101"/>
      <c r="O743" s="101"/>
      <c r="P743" s="101"/>
    </row>
    <row r="744" spans="1:18" s="120" customFormat="1" x14ac:dyDescent="0.55000000000000004">
      <c r="A744" s="114">
        <v>2</v>
      </c>
      <c r="B744" s="115" t="s">
        <v>59</v>
      </c>
      <c r="C744" s="115" t="s">
        <v>477</v>
      </c>
      <c r="D744" s="115" t="s">
        <v>101</v>
      </c>
      <c r="E744" s="115" t="s">
        <v>478</v>
      </c>
      <c r="F744" s="115" t="s">
        <v>178</v>
      </c>
      <c r="G744" s="115" t="s">
        <v>1145</v>
      </c>
      <c r="H744" s="116">
        <v>6085</v>
      </c>
      <c r="I744" s="114">
        <v>5</v>
      </c>
      <c r="J744" s="105">
        <f>สกลนคร!F71</f>
        <v>597580.53</v>
      </c>
      <c r="K744" s="117">
        <f>สกลนคร!AG71</f>
        <v>707596.58000000007</v>
      </c>
      <c r="L744" s="105">
        <f>สกลนคร!AH71</f>
        <v>2434094.7200000002</v>
      </c>
      <c r="M744" s="105">
        <f>สกลนคร!AI71</f>
        <v>2338327.15</v>
      </c>
      <c r="N744" s="115"/>
      <c r="O744" s="115"/>
      <c r="P744" s="115"/>
      <c r="Q744" s="93">
        <f t="shared" si="27"/>
        <v>95767.570000000298</v>
      </c>
      <c r="R744" s="94">
        <f t="shared" si="28"/>
        <v>400.01556614626134</v>
      </c>
    </row>
    <row r="745" spans="1:18" s="120" customFormat="1" x14ac:dyDescent="0.55000000000000004">
      <c r="A745" s="114">
        <v>3</v>
      </c>
      <c r="B745" s="115" t="s">
        <v>59</v>
      </c>
      <c r="C745" s="115" t="s">
        <v>477</v>
      </c>
      <c r="D745" s="115" t="s">
        <v>101</v>
      </c>
      <c r="E745" s="115" t="s">
        <v>478</v>
      </c>
      <c r="F745" s="115" t="s">
        <v>178</v>
      </c>
      <c r="G745" s="115" t="s">
        <v>1146</v>
      </c>
      <c r="H745" s="116">
        <v>4230</v>
      </c>
      <c r="I745" s="114">
        <v>3</v>
      </c>
      <c r="J745" s="105">
        <f>สกลนคร!F72</f>
        <v>620376.12</v>
      </c>
      <c r="K745" s="117">
        <f>สกลนคร!AG72</f>
        <v>963818.85</v>
      </c>
      <c r="L745" s="105">
        <f>สกลนคร!AH72</f>
        <v>2076269.65</v>
      </c>
      <c r="M745" s="105">
        <f>สกลนคร!AI72</f>
        <v>1939910.81</v>
      </c>
      <c r="N745" s="115"/>
      <c r="O745" s="115"/>
      <c r="P745" s="115"/>
      <c r="Q745" s="93">
        <f t="shared" si="27"/>
        <v>136358.83999999985</v>
      </c>
      <c r="R745" s="94">
        <f t="shared" si="28"/>
        <v>490.84388888888884</v>
      </c>
    </row>
    <row r="746" spans="1:18" s="120" customFormat="1" x14ac:dyDescent="0.55000000000000004">
      <c r="A746" s="114">
        <v>4</v>
      </c>
      <c r="B746" s="115" t="s">
        <v>59</v>
      </c>
      <c r="C746" s="115" t="s">
        <v>477</v>
      </c>
      <c r="D746" s="115" t="s">
        <v>101</v>
      </c>
      <c r="E746" s="115" t="s">
        <v>478</v>
      </c>
      <c r="F746" s="115" t="s">
        <v>178</v>
      </c>
      <c r="G746" s="115" t="s">
        <v>1147</v>
      </c>
      <c r="H746" s="116">
        <v>4909</v>
      </c>
      <c r="I746" s="114">
        <v>4</v>
      </c>
      <c r="J746" s="105">
        <f>สกลนคร!F73</f>
        <v>786277.93</v>
      </c>
      <c r="K746" s="117">
        <f>สกลนคร!AG73</f>
        <v>834795.01</v>
      </c>
      <c r="L746" s="105">
        <f>สกลนคร!AH73</f>
        <v>2115303.83</v>
      </c>
      <c r="M746" s="105">
        <f>สกลนคร!AI73</f>
        <v>2154772.39</v>
      </c>
      <c r="N746" s="115"/>
      <c r="O746" s="115"/>
      <c r="P746" s="115"/>
      <c r="Q746" s="93">
        <f t="shared" si="27"/>
        <v>-39468.560000000056</v>
      </c>
      <c r="R746" s="94">
        <f t="shared" si="28"/>
        <v>430.90320431859851</v>
      </c>
    </row>
    <row r="747" spans="1:18" s="120" customFormat="1" x14ac:dyDescent="0.55000000000000004">
      <c r="A747" s="114">
        <v>5</v>
      </c>
      <c r="B747" s="115" t="s">
        <v>59</v>
      </c>
      <c r="C747" s="115" t="s">
        <v>477</v>
      </c>
      <c r="D747" s="115" t="s">
        <v>101</v>
      </c>
      <c r="E747" s="115" t="s">
        <v>478</v>
      </c>
      <c r="F747" s="115" t="s">
        <v>178</v>
      </c>
      <c r="G747" s="115" t="s">
        <v>1148</v>
      </c>
      <c r="H747" s="116">
        <v>3876</v>
      </c>
      <c r="I747" s="114">
        <v>3</v>
      </c>
      <c r="J747" s="105">
        <f>สกลนคร!F74</f>
        <v>459126.81</v>
      </c>
      <c r="K747" s="117">
        <f>สกลนคร!AG74</f>
        <v>558102.21</v>
      </c>
      <c r="L747" s="105">
        <f>สกลนคร!AH74</f>
        <v>2095546.42</v>
      </c>
      <c r="M747" s="105">
        <f>สกลนคร!AI74</f>
        <v>2176162.4</v>
      </c>
      <c r="N747" s="115"/>
      <c r="O747" s="115"/>
      <c r="P747" s="115"/>
      <c r="Q747" s="93">
        <f t="shared" si="27"/>
        <v>-80615.979999999981</v>
      </c>
      <c r="R747" s="94">
        <f t="shared" si="28"/>
        <v>540.64665118679045</v>
      </c>
    </row>
    <row r="748" spans="1:18" s="120" customFormat="1" x14ac:dyDescent="0.55000000000000004">
      <c r="A748" s="114">
        <v>6</v>
      </c>
      <c r="B748" s="115" t="s">
        <v>59</v>
      </c>
      <c r="C748" s="115" t="s">
        <v>477</v>
      </c>
      <c r="D748" s="115" t="s">
        <v>101</v>
      </c>
      <c r="E748" s="115" t="s">
        <v>478</v>
      </c>
      <c r="F748" s="115" t="s">
        <v>178</v>
      </c>
      <c r="G748" s="115" t="s">
        <v>1149</v>
      </c>
      <c r="H748" s="116">
        <v>4206</v>
      </c>
      <c r="I748" s="114">
        <v>3</v>
      </c>
      <c r="J748" s="105">
        <f>สกลนคร!F75</f>
        <v>280572.92</v>
      </c>
      <c r="K748" s="117">
        <f>สกลนคร!AG75</f>
        <v>337883.97</v>
      </c>
      <c r="L748" s="105">
        <f>สกลนคร!AH75</f>
        <v>1945179.05</v>
      </c>
      <c r="M748" s="105">
        <f>สกลนคร!AI75</f>
        <v>2029599.91</v>
      </c>
      <c r="N748" s="115"/>
      <c r="O748" s="115"/>
      <c r="P748" s="115"/>
      <c r="Q748" s="93">
        <f t="shared" si="27"/>
        <v>-84420.85999999987</v>
      </c>
      <c r="R748" s="94">
        <f t="shared" si="28"/>
        <v>462.47718735140279</v>
      </c>
    </row>
    <row r="749" spans="1:18" s="120" customFormat="1" x14ac:dyDescent="0.55000000000000004">
      <c r="A749" s="114">
        <v>7</v>
      </c>
      <c r="B749" s="115" t="s">
        <v>59</v>
      </c>
      <c r="C749" s="115" t="s">
        <v>477</v>
      </c>
      <c r="D749" s="115" t="s">
        <v>101</v>
      </c>
      <c r="E749" s="115" t="s">
        <v>478</v>
      </c>
      <c r="F749" s="115" t="s">
        <v>178</v>
      </c>
      <c r="G749" s="115" t="s">
        <v>1150</v>
      </c>
      <c r="H749" s="116">
        <v>2071</v>
      </c>
      <c r="I749" s="114">
        <v>2</v>
      </c>
      <c r="J749" s="105">
        <f>สกลนคร!F76</f>
        <v>527793.68000000005</v>
      </c>
      <c r="K749" s="117">
        <f>สกลนคร!AG76</f>
        <v>562310.88</v>
      </c>
      <c r="L749" s="105">
        <f>สกลนคร!AH76</f>
        <v>1738353.03</v>
      </c>
      <c r="M749" s="105">
        <f>สกลนคร!AI76</f>
        <v>1793213.74</v>
      </c>
      <c r="N749" s="115"/>
      <c r="O749" s="115"/>
      <c r="P749" s="115"/>
      <c r="Q749" s="93">
        <f t="shared" si="27"/>
        <v>-54860.709999999963</v>
      </c>
      <c r="R749" s="94">
        <f t="shared" si="28"/>
        <v>839.37857556735878</v>
      </c>
    </row>
    <row r="750" spans="1:18" s="120" customFormat="1" x14ac:dyDescent="0.55000000000000004">
      <c r="A750" s="114">
        <v>8</v>
      </c>
      <c r="B750" s="115" t="s">
        <v>59</v>
      </c>
      <c r="C750" s="115" t="s">
        <v>477</v>
      </c>
      <c r="D750" s="115" t="s">
        <v>101</v>
      </c>
      <c r="E750" s="115" t="s">
        <v>478</v>
      </c>
      <c r="F750" s="115" t="s">
        <v>178</v>
      </c>
      <c r="G750" s="115" t="s">
        <v>1151</v>
      </c>
      <c r="H750" s="116">
        <v>1955</v>
      </c>
      <c r="I750" s="114">
        <v>2</v>
      </c>
      <c r="J750" s="105">
        <f>สกลนคร!F77</f>
        <v>228691.45</v>
      </c>
      <c r="K750" s="117">
        <f>สกลนคร!AG77</f>
        <v>515469.78</v>
      </c>
      <c r="L750" s="105">
        <f>สกลนคร!AH77</f>
        <v>1907275.8900000001</v>
      </c>
      <c r="M750" s="105">
        <f>สกลนคร!AI77</f>
        <v>1877075.4500000002</v>
      </c>
      <c r="N750" s="115"/>
      <c r="O750" s="115"/>
      <c r="P750" s="115"/>
      <c r="Q750" s="93">
        <f t="shared" si="27"/>
        <v>30200.439999999944</v>
      </c>
      <c r="R750" s="94">
        <f t="shared" si="28"/>
        <v>975.58869053708452</v>
      </c>
    </row>
    <row r="751" spans="1:18" s="112" customFormat="1" x14ac:dyDescent="0.55000000000000004">
      <c r="A751" s="106">
        <v>5</v>
      </c>
      <c r="B751" s="107" t="s">
        <v>59</v>
      </c>
      <c r="C751" s="107"/>
      <c r="D751" s="107"/>
      <c r="E751" s="107" t="s">
        <v>75</v>
      </c>
      <c r="F751" s="107"/>
      <c r="G751" s="107" t="s">
        <v>480</v>
      </c>
      <c r="H751" s="113">
        <f>SUM(H744:H750)</f>
        <v>27332</v>
      </c>
      <c r="I751" s="106"/>
      <c r="J751" s="109">
        <f>SUM(J743:J750)</f>
        <v>3500419.4400000004</v>
      </c>
      <c r="K751" s="109">
        <f>SUM(K743:K750)</f>
        <v>4479977.28</v>
      </c>
      <c r="L751" s="109">
        <f>SUM(L743:L750)</f>
        <v>14312022.590000002</v>
      </c>
      <c r="M751" s="109">
        <f>SUM(M743:M750)</f>
        <v>14309061.850000001</v>
      </c>
      <c r="N751" s="107">
        <v>7</v>
      </c>
      <c r="O751" s="107">
        <v>7</v>
      </c>
      <c r="P751" s="107">
        <f>N751-O751</f>
        <v>0</v>
      </c>
      <c r="Q751" s="110">
        <f t="shared" si="27"/>
        <v>2960.7400000002235</v>
      </c>
      <c r="R751" s="111">
        <f>L751/H751</f>
        <v>523.63612578662378</v>
      </c>
    </row>
    <row r="752" spans="1:18" x14ac:dyDescent="0.55000000000000004">
      <c r="A752" s="100">
        <v>1</v>
      </c>
      <c r="B752" s="101" t="s">
        <v>59</v>
      </c>
      <c r="C752" s="101" t="s">
        <v>481</v>
      </c>
      <c r="D752" s="101" t="s">
        <v>108</v>
      </c>
      <c r="E752" s="101" t="s">
        <v>482</v>
      </c>
      <c r="F752" s="101" t="s">
        <v>208</v>
      </c>
      <c r="G752" s="101" t="s">
        <v>483</v>
      </c>
      <c r="H752" s="102"/>
      <c r="I752" s="100"/>
      <c r="J752" s="103"/>
      <c r="K752" s="104"/>
      <c r="L752" s="105"/>
      <c r="M752" s="105"/>
      <c r="N752" s="101"/>
      <c r="O752" s="101"/>
      <c r="P752" s="101"/>
    </row>
    <row r="753" spans="1:18" x14ac:dyDescent="0.55000000000000004">
      <c r="A753" s="100">
        <v>2</v>
      </c>
      <c r="B753" s="101" t="s">
        <v>59</v>
      </c>
      <c r="C753" s="101" t="s">
        <v>481</v>
      </c>
      <c r="D753" s="101" t="s">
        <v>108</v>
      </c>
      <c r="E753" s="101" t="s">
        <v>482</v>
      </c>
      <c r="F753" s="101" t="s">
        <v>178</v>
      </c>
      <c r="G753" s="101" t="s">
        <v>1152</v>
      </c>
      <c r="H753" s="102">
        <v>3739</v>
      </c>
      <c r="I753" s="100">
        <v>3</v>
      </c>
      <c r="J753" s="105">
        <f>สกลนคร!F78</f>
        <v>264575.57</v>
      </c>
      <c r="K753" s="104">
        <f>สกลนคร!AG78</f>
        <v>325505.18</v>
      </c>
      <c r="L753" s="105">
        <f>สกลนคร!AH78</f>
        <v>1284184.04</v>
      </c>
      <c r="M753" s="105">
        <f>สกลนคร!AI78</f>
        <v>1010745.81</v>
      </c>
      <c r="N753" s="101"/>
      <c r="O753" s="101"/>
      <c r="P753" s="101"/>
      <c r="Q753" s="93">
        <f t="shared" si="27"/>
        <v>273438.23</v>
      </c>
      <c r="R753" s="94">
        <f t="shared" si="28"/>
        <v>343.45654987964696</v>
      </c>
    </row>
    <row r="754" spans="1:18" x14ac:dyDescent="0.55000000000000004">
      <c r="A754" s="100">
        <v>3</v>
      </c>
      <c r="B754" s="101" t="s">
        <v>59</v>
      </c>
      <c r="C754" s="101" t="s">
        <v>481</v>
      </c>
      <c r="D754" s="101" t="s">
        <v>108</v>
      </c>
      <c r="E754" s="101" t="s">
        <v>482</v>
      </c>
      <c r="F754" s="101" t="s">
        <v>178</v>
      </c>
      <c r="G754" s="101" t="s">
        <v>1153</v>
      </c>
      <c r="H754" s="102">
        <v>3786</v>
      </c>
      <c r="I754" s="100">
        <v>3</v>
      </c>
      <c r="J754" s="105">
        <f>สกลนคร!F79</f>
        <v>275879.39</v>
      </c>
      <c r="K754" s="104">
        <f>สกลนคร!AG79</f>
        <v>349326.08000000002</v>
      </c>
      <c r="L754" s="105">
        <f>สกลนคร!AH79</f>
        <v>2107290.88</v>
      </c>
      <c r="M754" s="105">
        <f>สกลนคร!AI79</f>
        <v>1782603.6099999999</v>
      </c>
      <c r="N754" s="101"/>
      <c r="O754" s="101"/>
      <c r="P754" s="101"/>
      <c r="Q754" s="93">
        <f t="shared" si="27"/>
        <v>324687.27</v>
      </c>
      <c r="R754" s="94">
        <f t="shared" si="28"/>
        <v>556.60086634970946</v>
      </c>
    </row>
    <row r="755" spans="1:18" x14ac:dyDescent="0.55000000000000004">
      <c r="A755" s="100">
        <v>4</v>
      </c>
      <c r="B755" s="101" t="s">
        <v>59</v>
      </c>
      <c r="C755" s="101" t="s">
        <v>481</v>
      </c>
      <c r="D755" s="101" t="s">
        <v>108</v>
      </c>
      <c r="E755" s="101" t="s">
        <v>482</v>
      </c>
      <c r="F755" s="101" t="s">
        <v>178</v>
      </c>
      <c r="G755" s="101" t="s">
        <v>1154</v>
      </c>
      <c r="H755" s="102">
        <v>3021</v>
      </c>
      <c r="I755" s="100">
        <v>3</v>
      </c>
      <c r="J755" s="105">
        <f>สกลนคร!F80</f>
        <v>229867.56</v>
      </c>
      <c r="K755" s="104">
        <f>สกลนคร!AG80</f>
        <v>276710.89</v>
      </c>
      <c r="L755" s="105">
        <f>สกลนคร!AH80</f>
        <v>1794735</v>
      </c>
      <c r="M755" s="105">
        <f>สกลนคร!AI80</f>
        <v>1515441.77</v>
      </c>
      <c r="N755" s="101"/>
      <c r="O755" s="101"/>
      <c r="P755" s="101"/>
      <c r="Q755" s="93">
        <f t="shared" si="27"/>
        <v>279293.23</v>
      </c>
      <c r="R755" s="94">
        <f t="shared" si="28"/>
        <v>594.08639523336649</v>
      </c>
    </row>
    <row r="756" spans="1:18" x14ac:dyDescent="0.55000000000000004">
      <c r="A756" s="100">
        <v>5</v>
      </c>
      <c r="B756" s="101" t="s">
        <v>59</v>
      </c>
      <c r="C756" s="101" t="s">
        <v>481</v>
      </c>
      <c r="D756" s="101" t="s">
        <v>108</v>
      </c>
      <c r="E756" s="101" t="s">
        <v>482</v>
      </c>
      <c r="F756" s="101" t="s">
        <v>178</v>
      </c>
      <c r="G756" s="101" t="s">
        <v>1155</v>
      </c>
      <c r="H756" s="102">
        <v>1545</v>
      </c>
      <c r="I756" s="100">
        <v>2</v>
      </c>
      <c r="J756" s="105">
        <f>สกลนคร!F81</f>
        <v>223695.9</v>
      </c>
      <c r="K756" s="104">
        <f>สกลนคร!AG81</f>
        <v>239834.44999999998</v>
      </c>
      <c r="L756" s="105">
        <f>สกลนคร!AH81</f>
        <v>1198384.67</v>
      </c>
      <c r="M756" s="105">
        <f>สกลนคร!AI81</f>
        <v>1092469.19</v>
      </c>
      <c r="N756" s="101"/>
      <c r="O756" s="101"/>
      <c r="P756" s="101"/>
      <c r="Q756" s="93">
        <f t="shared" si="27"/>
        <v>105915.47999999998</v>
      </c>
      <c r="R756" s="94">
        <f t="shared" si="28"/>
        <v>775.65350809061488</v>
      </c>
    </row>
    <row r="757" spans="1:18" x14ac:dyDescent="0.55000000000000004">
      <c r="A757" s="100">
        <v>6</v>
      </c>
      <c r="B757" s="101" t="s">
        <v>59</v>
      </c>
      <c r="C757" s="101" t="s">
        <v>481</v>
      </c>
      <c r="D757" s="101" t="s">
        <v>108</v>
      </c>
      <c r="E757" s="101" t="s">
        <v>482</v>
      </c>
      <c r="F757" s="101" t="s">
        <v>178</v>
      </c>
      <c r="G757" s="101" t="s">
        <v>1156</v>
      </c>
      <c r="H757" s="102">
        <v>3954</v>
      </c>
      <c r="I757" s="100">
        <v>3</v>
      </c>
      <c r="J757" s="105">
        <f>สกลนคร!F82</f>
        <v>162913.57999999999</v>
      </c>
      <c r="K757" s="104">
        <f>สกลนคร!AG82</f>
        <v>190121.84999999998</v>
      </c>
      <c r="L757" s="105">
        <f>สกลนคร!AH82</f>
        <v>1229591.73</v>
      </c>
      <c r="M757" s="105">
        <f>สกลนคร!AI82</f>
        <v>960389.23</v>
      </c>
      <c r="N757" s="101"/>
      <c r="O757" s="101"/>
      <c r="P757" s="101"/>
      <c r="Q757" s="93">
        <f t="shared" si="27"/>
        <v>269202.5</v>
      </c>
      <c r="R757" s="94">
        <f t="shared" si="28"/>
        <v>310.97413505311079</v>
      </c>
    </row>
    <row r="758" spans="1:18" x14ac:dyDescent="0.55000000000000004">
      <c r="A758" s="100">
        <v>7</v>
      </c>
      <c r="B758" s="101" t="s">
        <v>59</v>
      </c>
      <c r="C758" s="101" t="s">
        <v>481</v>
      </c>
      <c r="D758" s="101" t="s">
        <v>108</v>
      </c>
      <c r="E758" s="101" t="s">
        <v>482</v>
      </c>
      <c r="F758" s="101" t="s">
        <v>178</v>
      </c>
      <c r="G758" s="101" t="s">
        <v>1157</v>
      </c>
      <c r="H758" s="102">
        <v>6234</v>
      </c>
      <c r="I758" s="100">
        <v>5</v>
      </c>
      <c r="J758" s="105">
        <f>สกลนคร!F83</f>
        <v>344689.79</v>
      </c>
      <c r="K758" s="104">
        <f>สกลนคร!AG83</f>
        <v>408852.07999999996</v>
      </c>
      <c r="L758" s="105">
        <f>สกลนคร!AH83</f>
        <v>2239846.5700000003</v>
      </c>
      <c r="M758" s="105">
        <f>สกลนคร!AI83</f>
        <v>1783967.92</v>
      </c>
      <c r="N758" s="101"/>
      <c r="O758" s="101"/>
      <c r="P758" s="101"/>
      <c r="Q758" s="93">
        <f t="shared" si="27"/>
        <v>455878.65000000037</v>
      </c>
      <c r="R758" s="94">
        <f t="shared" si="28"/>
        <v>359.29524703240298</v>
      </c>
    </row>
    <row r="759" spans="1:18" x14ac:dyDescent="0.55000000000000004">
      <c r="A759" s="100">
        <v>8</v>
      </c>
      <c r="B759" s="101" t="s">
        <v>59</v>
      </c>
      <c r="C759" s="101" t="s">
        <v>481</v>
      </c>
      <c r="D759" s="101" t="s">
        <v>108</v>
      </c>
      <c r="E759" s="101" t="s">
        <v>482</v>
      </c>
      <c r="F759" s="101" t="s">
        <v>178</v>
      </c>
      <c r="G759" s="101" t="s">
        <v>1158</v>
      </c>
      <c r="H759" s="102">
        <v>4005</v>
      </c>
      <c r="I759" s="100">
        <v>3</v>
      </c>
      <c r="J759" s="105">
        <f>สกลนคร!F84</f>
        <v>210738.48</v>
      </c>
      <c r="K759" s="104">
        <f>สกลนคร!AG84</f>
        <v>280377.84999999998</v>
      </c>
      <c r="L759" s="105">
        <f>สกลนคร!AH84</f>
        <v>2303103.7599999998</v>
      </c>
      <c r="M759" s="105">
        <f>สกลนคร!AI84</f>
        <v>1859186.63</v>
      </c>
      <c r="N759" s="101"/>
      <c r="O759" s="101"/>
      <c r="P759" s="101"/>
      <c r="Q759" s="93">
        <f t="shared" si="27"/>
        <v>443917.12999999989</v>
      </c>
      <c r="R759" s="94">
        <f t="shared" si="28"/>
        <v>575.05711860174779</v>
      </c>
    </row>
    <row r="760" spans="1:18" x14ac:dyDescent="0.55000000000000004">
      <c r="A760" s="100">
        <v>9</v>
      </c>
      <c r="B760" s="101" t="s">
        <v>59</v>
      </c>
      <c r="C760" s="101" t="s">
        <v>481</v>
      </c>
      <c r="D760" s="101" t="s">
        <v>108</v>
      </c>
      <c r="E760" s="101" t="s">
        <v>482</v>
      </c>
      <c r="F760" s="101" t="s">
        <v>178</v>
      </c>
      <c r="G760" s="101" t="s">
        <v>1159</v>
      </c>
      <c r="H760" s="102">
        <v>3358</v>
      </c>
      <c r="I760" s="100">
        <v>3</v>
      </c>
      <c r="J760" s="105">
        <f>สกลนคร!F85</f>
        <v>351692.91</v>
      </c>
      <c r="K760" s="104">
        <f>สกลนคร!AG85</f>
        <v>379510.29</v>
      </c>
      <c r="L760" s="105">
        <f>สกลนคร!AH85</f>
        <v>1683171.79</v>
      </c>
      <c r="M760" s="105">
        <f>สกลนคร!AI85</f>
        <v>1442948.7</v>
      </c>
      <c r="N760" s="101"/>
      <c r="O760" s="101"/>
      <c r="P760" s="101"/>
      <c r="Q760" s="93">
        <f t="shared" si="27"/>
        <v>240223.09000000008</v>
      </c>
      <c r="R760" s="94">
        <f t="shared" si="28"/>
        <v>501.24234365693866</v>
      </c>
    </row>
    <row r="761" spans="1:18" x14ac:dyDescent="0.55000000000000004">
      <c r="A761" s="100">
        <v>10</v>
      </c>
      <c r="B761" s="101" t="s">
        <v>59</v>
      </c>
      <c r="C761" s="101" t="s">
        <v>481</v>
      </c>
      <c r="D761" s="101" t="s">
        <v>108</v>
      </c>
      <c r="E761" s="101" t="s">
        <v>482</v>
      </c>
      <c r="F761" s="101" t="s">
        <v>178</v>
      </c>
      <c r="G761" s="101" t="s">
        <v>1160</v>
      </c>
      <c r="H761" s="102">
        <v>1364</v>
      </c>
      <c r="I761" s="100">
        <v>1</v>
      </c>
      <c r="J761" s="105">
        <f>สกลนคร!F86</f>
        <v>148078.71</v>
      </c>
      <c r="K761" s="104">
        <f>สกลนคร!AG86</f>
        <v>176325.66999999998</v>
      </c>
      <c r="L761" s="105">
        <f>สกลนคร!AH86</f>
        <v>751073.02</v>
      </c>
      <c r="M761" s="105">
        <f>สกลนคร!AI86</f>
        <v>631229.91</v>
      </c>
      <c r="N761" s="101"/>
      <c r="O761" s="101"/>
      <c r="P761" s="101"/>
      <c r="Q761" s="93">
        <f t="shared" si="27"/>
        <v>119843.10999999999</v>
      </c>
      <c r="R761" s="94">
        <f t="shared" si="28"/>
        <v>550.64004398826978</v>
      </c>
    </row>
    <row r="762" spans="1:18" s="112" customFormat="1" x14ac:dyDescent="0.55000000000000004">
      <c r="A762" s="106">
        <v>6</v>
      </c>
      <c r="B762" s="107" t="s">
        <v>59</v>
      </c>
      <c r="C762" s="107"/>
      <c r="D762" s="107"/>
      <c r="E762" s="107" t="s">
        <v>75</v>
      </c>
      <c r="F762" s="107"/>
      <c r="G762" s="107" t="s">
        <v>484</v>
      </c>
      <c r="H762" s="113">
        <f>SUM(H753:H761)</f>
        <v>31006</v>
      </c>
      <c r="I762" s="106"/>
      <c r="J762" s="109">
        <f>SUM(J752:J761)</f>
        <v>2212131.89</v>
      </c>
      <c r="K762" s="109">
        <f>SUM(K752:K761)</f>
        <v>2626564.3400000003</v>
      </c>
      <c r="L762" s="109">
        <f>SUM(L752:L761)</f>
        <v>14591381.460000001</v>
      </c>
      <c r="M762" s="109">
        <f>SUM(M752:M761)</f>
        <v>12078982.77</v>
      </c>
      <c r="N762" s="107">
        <v>9</v>
      </c>
      <c r="O762" s="107">
        <v>9</v>
      </c>
      <c r="P762" s="107">
        <f>N762-O762</f>
        <v>0</v>
      </c>
      <c r="Q762" s="110">
        <f t="shared" si="27"/>
        <v>2512398.6900000013</v>
      </c>
      <c r="R762" s="111">
        <f>L762/H762</f>
        <v>470.59864090821134</v>
      </c>
    </row>
    <row r="763" spans="1:18" x14ac:dyDescent="0.55000000000000004">
      <c r="A763" s="100">
        <v>1</v>
      </c>
      <c r="B763" s="101" t="s">
        <v>59</v>
      </c>
      <c r="C763" s="101" t="s">
        <v>485</v>
      </c>
      <c r="D763" s="101" t="s">
        <v>115</v>
      </c>
      <c r="E763" s="101" t="s">
        <v>486</v>
      </c>
      <c r="F763" s="101" t="s">
        <v>208</v>
      </c>
      <c r="G763" s="101" t="s">
        <v>487</v>
      </c>
      <c r="H763" s="102"/>
      <c r="I763" s="100"/>
      <c r="J763" s="103"/>
      <c r="K763" s="104"/>
      <c r="L763" s="105"/>
      <c r="M763" s="105"/>
      <c r="N763" s="101"/>
      <c r="O763" s="101"/>
      <c r="P763" s="101"/>
    </row>
    <row r="764" spans="1:18" x14ac:dyDescent="0.55000000000000004">
      <c r="A764" s="100">
        <v>2</v>
      </c>
      <c r="B764" s="101" t="s">
        <v>59</v>
      </c>
      <c r="C764" s="101" t="s">
        <v>485</v>
      </c>
      <c r="D764" s="101" t="s">
        <v>115</v>
      </c>
      <c r="E764" s="101" t="s">
        <v>486</v>
      </c>
      <c r="F764" s="101" t="s">
        <v>178</v>
      </c>
      <c r="G764" s="101" t="s">
        <v>1161</v>
      </c>
      <c r="H764" s="102">
        <v>2110</v>
      </c>
      <c r="I764" s="100">
        <v>2</v>
      </c>
      <c r="J764" s="105">
        <f>สกลนคร!F87</f>
        <v>623240.03</v>
      </c>
      <c r="K764" s="104">
        <f>สกลนคร!AG87</f>
        <v>657338.18000000005</v>
      </c>
      <c r="L764" s="105">
        <f>สกลนคร!AH87</f>
        <v>940312.4</v>
      </c>
      <c r="M764" s="105">
        <f>สกลนคร!AI87</f>
        <v>1017634.89</v>
      </c>
      <c r="N764" s="101"/>
      <c r="O764" s="101"/>
      <c r="P764" s="101"/>
      <c r="Q764" s="93">
        <f t="shared" si="27"/>
        <v>-77322.489999999991</v>
      </c>
      <c r="R764" s="94">
        <f t="shared" si="28"/>
        <v>445.64568720379145</v>
      </c>
    </row>
    <row r="765" spans="1:18" x14ac:dyDescent="0.55000000000000004">
      <c r="A765" s="100">
        <v>3</v>
      </c>
      <c r="B765" s="101" t="s">
        <v>59</v>
      </c>
      <c r="C765" s="101" t="s">
        <v>485</v>
      </c>
      <c r="D765" s="101" t="s">
        <v>115</v>
      </c>
      <c r="E765" s="101" t="s">
        <v>486</v>
      </c>
      <c r="F765" s="101" t="s">
        <v>178</v>
      </c>
      <c r="G765" s="101" t="s">
        <v>1162</v>
      </c>
      <c r="H765" s="102">
        <v>1235</v>
      </c>
      <c r="I765" s="100">
        <v>1</v>
      </c>
      <c r="J765" s="105">
        <f>สกลนคร!F88</f>
        <v>377840.44</v>
      </c>
      <c r="K765" s="104">
        <f>สกลนคร!AG88</f>
        <v>384911.24</v>
      </c>
      <c r="L765" s="105">
        <f>สกลนคร!AH88</f>
        <v>939231.47</v>
      </c>
      <c r="M765" s="105">
        <f>สกลนคร!AI88</f>
        <v>967291.79</v>
      </c>
      <c r="N765" s="101"/>
      <c r="O765" s="101"/>
      <c r="P765" s="101"/>
      <c r="Q765" s="93">
        <f t="shared" si="27"/>
        <v>-28060.320000000065</v>
      </c>
      <c r="R765" s="94">
        <f t="shared" si="28"/>
        <v>760.51131174089062</v>
      </c>
    </row>
    <row r="766" spans="1:18" x14ac:dyDescent="0.55000000000000004">
      <c r="A766" s="100">
        <v>4</v>
      </c>
      <c r="B766" s="101" t="s">
        <v>59</v>
      </c>
      <c r="C766" s="101" t="s">
        <v>485</v>
      </c>
      <c r="D766" s="101" t="s">
        <v>115</v>
      </c>
      <c r="E766" s="101" t="s">
        <v>486</v>
      </c>
      <c r="F766" s="101" t="s">
        <v>178</v>
      </c>
      <c r="G766" s="101" t="s">
        <v>1163</v>
      </c>
      <c r="H766" s="102">
        <v>2785</v>
      </c>
      <c r="I766" s="100">
        <v>2</v>
      </c>
      <c r="J766" s="105">
        <f>สกลนคร!F89</f>
        <v>911241.04</v>
      </c>
      <c r="K766" s="104">
        <f>สกลนคร!AG89</f>
        <v>927633.25</v>
      </c>
      <c r="L766" s="105">
        <f>สกลนคร!AH89</f>
        <v>1333590.8500000001</v>
      </c>
      <c r="M766" s="105">
        <f>สกลนคร!AI89</f>
        <v>1329884.45</v>
      </c>
      <c r="N766" s="101"/>
      <c r="O766" s="101"/>
      <c r="P766" s="101"/>
      <c r="Q766" s="93">
        <f t="shared" si="27"/>
        <v>3706.4000000001397</v>
      </c>
      <c r="R766" s="94">
        <f t="shared" si="28"/>
        <v>478.8477019748654</v>
      </c>
    </row>
    <row r="767" spans="1:18" x14ac:dyDescent="0.55000000000000004">
      <c r="A767" s="100">
        <v>5</v>
      </c>
      <c r="B767" s="101" t="s">
        <v>59</v>
      </c>
      <c r="C767" s="101" t="s">
        <v>485</v>
      </c>
      <c r="D767" s="101" t="s">
        <v>115</v>
      </c>
      <c r="E767" s="101" t="s">
        <v>486</v>
      </c>
      <c r="F767" s="101" t="s">
        <v>178</v>
      </c>
      <c r="G767" s="101" t="s">
        <v>1164</v>
      </c>
      <c r="H767" s="102">
        <v>1721</v>
      </c>
      <c r="I767" s="100">
        <v>2</v>
      </c>
      <c r="J767" s="105">
        <f>สกลนคร!F90</f>
        <v>214799</v>
      </c>
      <c r="K767" s="104">
        <f>สกลนคร!AG90</f>
        <v>231895.9</v>
      </c>
      <c r="L767" s="105">
        <f>สกลนคร!AH90</f>
        <v>1306737.95</v>
      </c>
      <c r="M767" s="105">
        <f>สกลนคร!AI90</f>
        <v>1320065.1599999999</v>
      </c>
      <c r="N767" s="101"/>
      <c r="O767" s="101"/>
      <c r="P767" s="101"/>
      <c r="Q767" s="93">
        <f t="shared" si="27"/>
        <v>-13327.209999999963</v>
      </c>
      <c r="R767" s="94">
        <f t="shared" si="28"/>
        <v>759.28991865194655</v>
      </c>
    </row>
    <row r="768" spans="1:18" s="112" customFormat="1" x14ac:dyDescent="0.55000000000000004">
      <c r="A768" s="106">
        <v>7</v>
      </c>
      <c r="B768" s="107" t="s">
        <v>59</v>
      </c>
      <c r="C768" s="107"/>
      <c r="D768" s="107"/>
      <c r="E768" s="107" t="s">
        <v>75</v>
      </c>
      <c r="F768" s="107"/>
      <c r="G768" s="107" t="s">
        <v>488</v>
      </c>
      <c r="H768" s="113">
        <f>SUM(H764:H767)</f>
        <v>7851</v>
      </c>
      <c r="I768" s="106"/>
      <c r="J768" s="109">
        <f>SUM(J763:J767)</f>
        <v>2127120.5099999998</v>
      </c>
      <c r="K768" s="109">
        <f>SUM(K763:K767)</f>
        <v>2201778.5699999998</v>
      </c>
      <c r="L768" s="109">
        <f>SUM(L763:L767)</f>
        <v>4519872.67</v>
      </c>
      <c r="M768" s="109">
        <f>SUM(M763:M767)</f>
        <v>4634876.29</v>
      </c>
      <c r="N768" s="107">
        <v>4</v>
      </c>
      <c r="O768" s="107">
        <v>4</v>
      </c>
      <c r="P768" s="107">
        <f>N768-O768</f>
        <v>0</v>
      </c>
      <c r="Q768" s="110">
        <f t="shared" si="27"/>
        <v>-115003.62000000011</v>
      </c>
      <c r="R768" s="111">
        <f>L768/H768</f>
        <v>575.70661953891226</v>
      </c>
    </row>
    <row r="769" spans="1:18" x14ac:dyDescent="0.55000000000000004">
      <c r="A769" s="100">
        <v>1</v>
      </c>
      <c r="B769" s="101" t="s">
        <v>59</v>
      </c>
      <c r="C769" s="101" t="s">
        <v>489</v>
      </c>
      <c r="D769" s="101" t="s">
        <v>122</v>
      </c>
      <c r="E769" s="101" t="s">
        <v>490</v>
      </c>
      <c r="F769" s="101" t="s">
        <v>208</v>
      </c>
      <c r="G769" s="101" t="s">
        <v>491</v>
      </c>
      <c r="H769" s="102"/>
      <c r="I769" s="100"/>
      <c r="J769" s="103"/>
      <c r="K769" s="104"/>
      <c r="L769" s="105"/>
      <c r="M769" s="105"/>
      <c r="N769" s="101"/>
      <c r="O769" s="101"/>
      <c r="P769" s="101"/>
    </row>
    <row r="770" spans="1:18" x14ac:dyDescent="0.55000000000000004">
      <c r="A770" s="100">
        <v>2</v>
      </c>
      <c r="B770" s="101" t="s">
        <v>59</v>
      </c>
      <c r="C770" s="101" t="s">
        <v>489</v>
      </c>
      <c r="D770" s="101" t="s">
        <v>122</v>
      </c>
      <c r="E770" s="101" t="s">
        <v>490</v>
      </c>
      <c r="F770" s="101" t="s">
        <v>178</v>
      </c>
      <c r="G770" s="101" t="s">
        <v>1165</v>
      </c>
      <c r="H770" s="102">
        <v>5792</v>
      </c>
      <c r="I770" s="100">
        <v>4</v>
      </c>
      <c r="J770" s="105">
        <f>สกลนคร!F91</f>
        <v>435404.32</v>
      </c>
      <c r="K770" s="104">
        <f>สกลนคร!AG91</f>
        <v>473440.13</v>
      </c>
      <c r="L770" s="105">
        <f>สกลนคร!AH91</f>
        <v>2526681.42</v>
      </c>
      <c r="M770" s="105">
        <f>สกลนคร!AI91</f>
        <v>2238833.66</v>
      </c>
      <c r="N770" s="101"/>
      <c r="O770" s="101"/>
      <c r="P770" s="101"/>
      <c r="Q770" s="93">
        <f t="shared" si="27"/>
        <v>287847.75999999978</v>
      </c>
      <c r="R770" s="94">
        <f t="shared" si="28"/>
        <v>436.23643301104971</v>
      </c>
    </row>
    <row r="771" spans="1:18" x14ac:dyDescent="0.55000000000000004">
      <c r="A771" s="100">
        <v>3</v>
      </c>
      <c r="B771" s="101" t="s">
        <v>59</v>
      </c>
      <c r="C771" s="101" t="s">
        <v>489</v>
      </c>
      <c r="D771" s="101" t="s">
        <v>122</v>
      </c>
      <c r="E771" s="101" t="s">
        <v>490</v>
      </c>
      <c r="F771" s="101" t="s">
        <v>178</v>
      </c>
      <c r="G771" s="101" t="s">
        <v>1166</v>
      </c>
      <c r="H771" s="102">
        <v>2531</v>
      </c>
      <c r="I771" s="100">
        <v>2</v>
      </c>
      <c r="J771" s="105">
        <f>สกลนคร!F92</f>
        <v>139478.97</v>
      </c>
      <c r="K771" s="104">
        <f>สกลนคร!AG92</f>
        <v>174029.04</v>
      </c>
      <c r="L771" s="105">
        <f>สกลนคร!AH92</f>
        <v>1574404.66</v>
      </c>
      <c r="M771" s="105">
        <f>สกลนคร!AI92</f>
        <v>1385976.53</v>
      </c>
      <c r="N771" s="101"/>
      <c r="O771" s="101"/>
      <c r="P771" s="101"/>
      <c r="Q771" s="93">
        <f t="shared" si="27"/>
        <v>188428.12999999989</v>
      </c>
      <c r="R771" s="94">
        <f t="shared" si="28"/>
        <v>622.04846305807973</v>
      </c>
    </row>
    <row r="772" spans="1:18" x14ac:dyDescent="0.55000000000000004">
      <c r="A772" s="100">
        <v>4</v>
      </c>
      <c r="B772" s="101" t="s">
        <v>59</v>
      </c>
      <c r="C772" s="101" t="s">
        <v>489</v>
      </c>
      <c r="D772" s="101" t="s">
        <v>122</v>
      </c>
      <c r="E772" s="101" t="s">
        <v>490</v>
      </c>
      <c r="F772" s="101" t="s">
        <v>178</v>
      </c>
      <c r="G772" s="101" t="s">
        <v>1167</v>
      </c>
      <c r="H772" s="102">
        <v>3458</v>
      </c>
      <c r="I772" s="100">
        <v>3</v>
      </c>
      <c r="J772" s="105">
        <f>สกลนคร!F93</f>
        <v>142218.29</v>
      </c>
      <c r="K772" s="104">
        <f>สกลนคร!AG93</f>
        <v>183439.77</v>
      </c>
      <c r="L772" s="105">
        <f>สกลนคร!AH93</f>
        <v>2119584.6500000004</v>
      </c>
      <c r="M772" s="105">
        <f>สกลนคร!AI93</f>
        <v>2203937.61</v>
      </c>
      <c r="N772" s="101"/>
      <c r="O772" s="101"/>
      <c r="P772" s="101"/>
      <c r="Q772" s="93">
        <f t="shared" si="27"/>
        <v>-84352.959999999497</v>
      </c>
      <c r="R772" s="94">
        <f t="shared" si="28"/>
        <v>612.95102660497412</v>
      </c>
    </row>
    <row r="773" spans="1:18" x14ac:dyDescent="0.55000000000000004">
      <c r="A773" s="100">
        <v>5</v>
      </c>
      <c r="B773" s="101" t="s">
        <v>59</v>
      </c>
      <c r="C773" s="101" t="s">
        <v>489</v>
      </c>
      <c r="D773" s="101" t="s">
        <v>122</v>
      </c>
      <c r="E773" s="101" t="s">
        <v>490</v>
      </c>
      <c r="F773" s="101" t="s">
        <v>178</v>
      </c>
      <c r="G773" s="101" t="s">
        <v>1168</v>
      </c>
      <c r="H773" s="102">
        <v>6025</v>
      </c>
      <c r="I773" s="100">
        <v>5</v>
      </c>
      <c r="J773" s="105">
        <f>สกลนคร!F94</f>
        <v>279480.31</v>
      </c>
      <c r="K773" s="104">
        <f>สกลนคร!AG94</f>
        <v>312151.96000000002</v>
      </c>
      <c r="L773" s="105">
        <f>สกลนคร!AH94</f>
        <v>2128718.6500000004</v>
      </c>
      <c r="M773" s="105">
        <f>สกลนคร!AI94</f>
        <v>2111091.29</v>
      </c>
      <c r="N773" s="101"/>
      <c r="O773" s="101"/>
      <c r="P773" s="101"/>
      <c r="Q773" s="93">
        <f t="shared" si="27"/>
        <v>17627.360000000335</v>
      </c>
      <c r="R773" s="94">
        <f t="shared" si="28"/>
        <v>353.31429875518677</v>
      </c>
    </row>
    <row r="774" spans="1:18" x14ac:dyDescent="0.55000000000000004">
      <c r="A774" s="100">
        <v>6</v>
      </c>
      <c r="B774" s="101" t="s">
        <v>59</v>
      </c>
      <c r="C774" s="101" t="s">
        <v>489</v>
      </c>
      <c r="D774" s="101" t="s">
        <v>122</v>
      </c>
      <c r="E774" s="101" t="s">
        <v>490</v>
      </c>
      <c r="F774" s="101" t="s">
        <v>178</v>
      </c>
      <c r="G774" s="101" t="s">
        <v>1169</v>
      </c>
      <c r="H774" s="102">
        <v>3940</v>
      </c>
      <c r="I774" s="100">
        <v>3</v>
      </c>
      <c r="J774" s="105">
        <f>สกลนคร!F95</f>
        <v>235995.72</v>
      </c>
      <c r="K774" s="104">
        <f>สกลนคร!AG95</f>
        <v>253882.67</v>
      </c>
      <c r="L774" s="105">
        <f>สกลนคร!AH95</f>
        <v>1804527.29</v>
      </c>
      <c r="M774" s="105">
        <f>สกลนคร!AI95</f>
        <v>2002482.6</v>
      </c>
      <c r="N774" s="101"/>
      <c r="O774" s="101"/>
      <c r="P774" s="101"/>
      <c r="Q774" s="93">
        <f t="shared" si="27"/>
        <v>-197955.31000000006</v>
      </c>
      <c r="R774" s="94">
        <f t="shared" si="28"/>
        <v>458.00185025380711</v>
      </c>
    </row>
    <row r="775" spans="1:18" x14ac:dyDescent="0.55000000000000004">
      <c r="A775" s="100">
        <v>7</v>
      </c>
      <c r="B775" s="101" t="s">
        <v>59</v>
      </c>
      <c r="C775" s="101" t="s">
        <v>489</v>
      </c>
      <c r="D775" s="101" t="s">
        <v>122</v>
      </c>
      <c r="E775" s="101" t="s">
        <v>490</v>
      </c>
      <c r="F775" s="101" t="s">
        <v>178</v>
      </c>
      <c r="G775" s="101" t="s">
        <v>1170</v>
      </c>
      <c r="H775" s="102">
        <v>4289</v>
      </c>
      <c r="I775" s="100">
        <v>3</v>
      </c>
      <c r="J775" s="105">
        <f>สกลนคร!F96</f>
        <v>428107.52000000002</v>
      </c>
      <c r="K775" s="104">
        <f>สกลนคร!AG96</f>
        <v>480863.62</v>
      </c>
      <c r="L775" s="105">
        <f>สกลนคร!AH96</f>
        <v>2271736.09</v>
      </c>
      <c r="M775" s="105">
        <f>สกลนคร!AI96</f>
        <v>1874969.1400000001</v>
      </c>
      <c r="N775" s="101"/>
      <c r="O775" s="101"/>
      <c r="P775" s="101"/>
      <c r="Q775" s="93">
        <f t="shared" ref="Q775:Q838" si="29">L775-M775</f>
        <v>396766.94999999972</v>
      </c>
      <c r="R775" s="94">
        <f t="shared" ref="R775:R838" si="30">L775/H775</f>
        <v>529.66567731405917</v>
      </c>
    </row>
    <row r="776" spans="1:18" x14ac:dyDescent="0.55000000000000004">
      <c r="A776" s="100">
        <v>8</v>
      </c>
      <c r="B776" s="101" t="s">
        <v>59</v>
      </c>
      <c r="C776" s="101" t="s">
        <v>489</v>
      </c>
      <c r="D776" s="101" t="s">
        <v>122</v>
      </c>
      <c r="E776" s="101" t="s">
        <v>490</v>
      </c>
      <c r="F776" s="101" t="s">
        <v>178</v>
      </c>
      <c r="G776" s="101" t="s">
        <v>1171</v>
      </c>
      <c r="H776" s="102">
        <v>3268</v>
      </c>
      <c r="I776" s="100">
        <v>3</v>
      </c>
      <c r="J776" s="105">
        <f>สกลนคร!F97</f>
        <v>378889.94</v>
      </c>
      <c r="K776" s="104">
        <f>สกลนคร!AG97</f>
        <v>410249.38</v>
      </c>
      <c r="L776" s="105">
        <f>สกลนคร!AH97</f>
        <v>2055531.16</v>
      </c>
      <c r="M776" s="105">
        <f>สกลนคร!AI97</f>
        <v>1794156.75</v>
      </c>
      <c r="N776" s="101"/>
      <c r="O776" s="101"/>
      <c r="P776" s="101"/>
      <c r="Q776" s="93">
        <f t="shared" si="29"/>
        <v>261374.40999999992</v>
      </c>
      <c r="R776" s="94">
        <f t="shared" si="30"/>
        <v>628.98750305997544</v>
      </c>
    </row>
    <row r="777" spans="1:18" x14ac:dyDescent="0.55000000000000004">
      <c r="A777" s="100">
        <v>9</v>
      </c>
      <c r="B777" s="101" t="s">
        <v>59</v>
      </c>
      <c r="C777" s="101" t="s">
        <v>489</v>
      </c>
      <c r="D777" s="101" t="s">
        <v>122</v>
      </c>
      <c r="E777" s="101" t="s">
        <v>490</v>
      </c>
      <c r="F777" s="101" t="s">
        <v>178</v>
      </c>
      <c r="G777" s="101" t="s">
        <v>1172</v>
      </c>
      <c r="H777" s="102">
        <v>6769</v>
      </c>
      <c r="I777" s="100">
        <v>5</v>
      </c>
      <c r="J777" s="105">
        <f>สกลนคร!F98</f>
        <v>103733.99</v>
      </c>
      <c r="K777" s="104">
        <f>สกลนคร!AG98</f>
        <v>168365.23</v>
      </c>
      <c r="L777" s="105">
        <f>สกลนคร!AH98</f>
        <v>1855438.95</v>
      </c>
      <c r="M777" s="105">
        <f>สกลนคร!AI98</f>
        <v>1819402.76</v>
      </c>
      <c r="N777" s="101"/>
      <c r="O777" s="101"/>
      <c r="P777" s="101"/>
      <c r="Q777" s="93">
        <f t="shared" si="29"/>
        <v>36036.189999999944</v>
      </c>
      <c r="R777" s="94">
        <f t="shared" si="30"/>
        <v>274.10828039592258</v>
      </c>
    </row>
    <row r="778" spans="1:18" x14ac:dyDescent="0.55000000000000004">
      <c r="A778" s="100">
        <v>10</v>
      </c>
      <c r="B778" s="101" t="s">
        <v>59</v>
      </c>
      <c r="C778" s="101" t="s">
        <v>489</v>
      </c>
      <c r="D778" s="101" t="s">
        <v>122</v>
      </c>
      <c r="E778" s="101" t="s">
        <v>490</v>
      </c>
      <c r="F778" s="101" t="s">
        <v>178</v>
      </c>
      <c r="G778" s="101" t="s">
        <v>1173</v>
      </c>
      <c r="H778" s="102">
        <v>3663</v>
      </c>
      <c r="I778" s="100">
        <v>3</v>
      </c>
      <c r="J778" s="105">
        <f>สกลนคร!F99</f>
        <v>452420.24</v>
      </c>
      <c r="K778" s="104">
        <f>สกลนคร!AG99</f>
        <v>493141.66</v>
      </c>
      <c r="L778" s="105">
        <f>สกลนคร!AH99</f>
        <v>1384059.54</v>
      </c>
      <c r="M778" s="105">
        <f>สกลนคร!AI99</f>
        <v>1271285.6500000001</v>
      </c>
      <c r="N778" s="101"/>
      <c r="O778" s="101"/>
      <c r="P778" s="101"/>
      <c r="Q778" s="93">
        <f t="shared" si="29"/>
        <v>112773.8899999999</v>
      </c>
      <c r="R778" s="94">
        <f t="shared" si="30"/>
        <v>377.84863226863229</v>
      </c>
    </row>
    <row r="779" spans="1:18" x14ac:dyDescent="0.55000000000000004">
      <c r="A779" s="100">
        <v>11</v>
      </c>
      <c r="B779" s="101" t="s">
        <v>59</v>
      </c>
      <c r="C779" s="101" t="s">
        <v>489</v>
      </c>
      <c r="D779" s="101" t="s">
        <v>122</v>
      </c>
      <c r="E779" s="101" t="s">
        <v>490</v>
      </c>
      <c r="F779" s="101" t="s">
        <v>178</v>
      </c>
      <c r="G779" s="101" t="s">
        <v>1174</v>
      </c>
      <c r="H779" s="102">
        <v>6722</v>
      </c>
      <c r="I779" s="100">
        <v>5</v>
      </c>
      <c r="J779" s="105">
        <f>สกลนคร!F100</f>
        <v>246374.12</v>
      </c>
      <c r="K779" s="104">
        <f>สกลนคร!AG100</f>
        <v>272465.73000000004</v>
      </c>
      <c r="L779" s="105">
        <f>สกลนคร!AH100</f>
        <v>1936260.59</v>
      </c>
      <c r="M779" s="105">
        <f>สกลนคร!AI100</f>
        <v>1870780.67</v>
      </c>
      <c r="N779" s="101"/>
      <c r="O779" s="101"/>
      <c r="P779" s="101"/>
      <c r="Q779" s="93">
        <f t="shared" si="29"/>
        <v>65479.920000000158</v>
      </c>
      <c r="R779" s="94">
        <f t="shared" si="30"/>
        <v>288.0482877119905</v>
      </c>
    </row>
    <row r="780" spans="1:18" x14ac:dyDescent="0.55000000000000004">
      <c r="A780" s="100">
        <v>12</v>
      </c>
      <c r="B780" s="101" t="s">
        <v>59</v>
      </c>
      <c r="C780" s="101" t="s">
        <v>489</v>
      </c>
      <c r="D780" s="101" t="s">
        <v>122</v>
      </c>
      <c r="E780" s="101" t="s">
        <v>490</v>
      </c>
      <c r="F780" s="101" t="s">
        <v>178</v>
      </c>
      <c r="G780" s="101" t="s">
        <v>1175</v>
      </c>
      <c r="H780" s="102">
        <v>5057</v>
      </c>
      <c r="I780" s="100">
        <v>4</v>
      </c>
      <c r="J780" s="105">
        <f>สกลนคร!F101</f>
        <v>214518.44</v>
      </c>
      <c r="K780" s="104">
        <f>สกลนคร!AG101</f>
        <v>279225.15000000002</v>
      </c>
      <c r="L780" s="105">
        <f>สกลนคร!AH101</f>
        <v>2325879.2400000002</v>
      </c>
      <c r="M780" s="105">
        <f>สกลนคร!AI101</f>
        <v>2144829.52</v>
      </c>
      <c r="N780" s="101"/>
      <c r="O780" s="101"/>
      <c r="P780" s="101"/>
      <c r="Q780" s="93">
        <f t="shared" si="29"/>
        <v>181049.7200000002</v>
      </c>
      <c r="R780" s="94">
        <f t="shared" si="30"/>
        <v>459.93261617559824</v>
      </c>
    </row>
    <row r="781" spans="1:18" x14ac:dyDescent="0.55000000000000004">
      <c r="A781" s="100">
        <v>13</v>
      </c>
      <c r="B781" s="101" t="s">
        <v>59</v>
      </c>
      <c r="C781" s="101" t="s">
        <v>489</v>
      </c>
      <c r="D781" s="101" t="s">
        <v>122</v>
      </c>
      <c r="E781" s="101" t="s">
        <v>490</v>
      </c>
      <c r="F781" s="101" t="s">
        <v>178</v>
      </c>
      <c r="G781" s="101" t="s">
        <v>1176</v>
      </c>
      <c r="H781" s="102">
        <v>3110</v>
      </c>
      <c r="I781" s="100">
        <v>3</v>
      </c>
      <c r="J781" s="105">
        <f>สกลนคร!F102</f>
        <v>126347.55</v>
      </c>
      <c r="K781" s="104">
        <f>สกลนคร!AG102</f>
        <v>162041.74</v>
      </c>
      <c r="L781" s="105">
        <f>สกลนคร!AH102</f>
        <v>1306301.6000000001</v>
      </c>
      <c r="M781" s="105">
        <f>สกลนคร!AI102</f>
        <v>1324432.3600000001</v>
      </c>
      <c r="N781" s="101"/>
      <c r="O781" s="101"/>
      <c r="P781" s="101"/>
      <c r="Q781" s="93">
        <f t="shared" si="29"/>
        <v>-18130.760000000009</v>
      </c>
      <c r="R781" s="94">
        <f t="shared" si="30"/>
        <v>420.03266881028941</v>
      </c>
    </row>
    <row r="782" spans="1:18" x14ac:dyDescent="0.55000000000000004">
      <c r="A782" s="100">
        <v>14</v>
      </c>
      <c r="B782" s="101" t="s">
        <v>59</v>
      </c>
      <c r="C782" s="101" t="s">
        <v>489</v>
      </c>
      <c r="D782" s="101" t="s">
        <v>122</v>
      </c>
      <c r="E782" s="101" t="s">
        <v>490</v>
      </c>
      <c r="F782" s="101" t="s">
        <v>178</v>
      </c>
      <c r="G782" s="101" t="s">
        <v>1177</v>
      </c>
      <c r="H782" s="102">
        <v>3446</v>
      </c>
      <c r="I782" s="100">
        <v>3</v>
      </c>
      <c r="J782" s="105">
        <f>สกลนคร!F103</f>
        <v>494814.38</v>
      </c>
      <c r="K782" s="104">
        <f>สกลนคร!AG103</f>
        <v>511532.39</v>
      </c>
      <c r="L782" s="105">
        <f>สกลนคร!AH103</f>
        <v>2032814.3399999999</v>
      </c>
      <c r="M782" s="105">
        <f>สกลนคร!AI103</f>
        <v>1683624.84</v>
      </c>
      <c r="N782" s="101"/>
      <c r="O782" s="101"/>
      <c r="P782" s="101"/>
      <c r="Q782" s="93">
        <f t="shared" si="29"/>
        <v>349189.49999999977</v>
      </c>
      <c r="R782" s="94">
        <f t="shared" si="30"/>
        <v>589.90549622751007</v>
      </c>
    </row>
    <row r="783" spans="1:18" x14ac:dyDescent="0.55000000000000004">
      <c r="A783" s="100">
        <v>15</v>
      </c>
      <c r="B783" s="101" t="s">
        <v>59</v>
      </c>
      <c r="C783" s="101" t="s">
        <v>489</v>
      </c>
      <c r="D783" s="101" t="s">
        <v>122</v>
      </c>
      <c r="E783" s="101" t="s">
        <v>490</v>
      </c>
      <c r="F783" s="101" t="s">
        <v>178</v>
      </c>
      <c r="G783" s="101" t="s">
        <v>1178</v>
      </c>
      <c r="H783" s="102">
        <v>4224</v>
      </c>
      <c r="I783" s="100">
        <v>3</v>
      </c>
      <c r="J783" s="105">
        <f>สกลนคร!F104</f>
        <v>503285.76000000001</v>
      </c>
      <c r="K783" s="104">
        <f>สกลนคร!AG104</f>
        <v>534712.12</v>
      </c>
      <c r="L783" s="105">
        <f>สกลนคร!AH104</f>
        <v>2214054.2200000002</v>
      </c>
      <c r="M783" s="105">
        <f>สกลนคร!AI104</f>
        <v>1925536.78</v>
      </c>
      <c r="N783" s="101"/>
      <c r="O783" s="101"/>
      <c r="P783" s="101"/>
      <c r="Q783" s="93">
        <f t="shared" si="29"/>
        <v>288517.44000000018</v>
      </c>
      <c r="R783" s="94">
        <f t="shared" si="30"/>
        <v>524.16056344696972</v>
      </c>
    </row>
    <row r="784" spans="1:18" x14ac:dyDescent="0.55000000000000004">
      <c r="A784" s="100">
        <v>16</v>
      </c>
      <c r="B784" s="101" t="s">
        <v>59</v>
      </c>
      <c r="C784" s="101" t="s">
        <v>489</v>
      </c>
      <c r="D784" s="101" t="s">
        <v>122</v>
      </c>
      <c r="E784" s="101" t="s">
        <v>490</v>
      </c>
      <c r="F784" s="101" t="s">
        <v>178</v>
      </c>
      <c r="G784" s="101" t="s">
        <v>1179</v>
      </c>
      <c r="H784" s="102">
        <v>4904</v>
      </c>
      <c r="I784" s="100">
        <v>4</v>
      </c>
      <c r="J784" s="105">
        <f>สกลนคร!F105</f>
        <v>298077.34000000003</v>
      </c>
      <c r="K784" s="104">
        <f>สกลนคร!AG105</f>
        <v>242321.13000000003</v>
      </c>
      <c r="L784" s="105">
        <f>สกลนคร!AH105</f>
        <v>2639196.86</v>
      </c>
      <c r="M784" s="105">
        <f>สกลนคร!AI105</f>
        <v>2464392.6799999997</v>
      </c>
      <c r="N784" s="101"/>
      <c r="O784" s="101"/>
      <c r="P784" s="101"/>
      <c r="Q784" s="93">
        <f t="shared" si="29"/>
        <v>174804.18000000017</v>
      </c>
      <c r="R784" s="94">
        <f t="shared" si="30"/>
        <v>538.17227977161497</v>
      </c>
    </row>
    <row r="785" spans="1:18" x14ac:dyDescent="0.55000000000000004">
      <c r="A785" s="100">
        <v>17</v>
      </c>
      <c r="B785" s="101" t="s">
        <v>59</v>
      </c>
      <c r="C785" s="101" t="s">
        <v>489</v>
      </c>
      <c r="D785" s="101" t="s">
        <v>122</v>
      </c>
      <c r="E785" s="101" t="s">
        <v>490</v>
      </c>
      <c r="F785" s="101" t="s">
        <v>178</v>
      </c>
      <c r="G785" s="101" t="s">
        <v>1180</v>
      </c>
      <c r="H785" s="102">
        <v>4515</v>
      </c>
      <c r="I785" s="100">
        <v>4</v>
      </c>
      <c r="J785" s="105">
        <f>สกลนคร!F106</f>
        <v>456578.7</v>
      </c>
      <c r="K785" s="104">
        <f>สกลนคร!AG106</f>
        <v>509819.85000000003</v>
      </c>
      <c r="L785" s="105">
        <f>สกลนคร!AH106</f>
        <v>2282651.4900000002</v>
      </c>
      <c r="M785" s="105">
        <f>สกลนคร!AI106</f>
        <v>2136000.52</v>
      </c>
      <c r="N785" s="101"/>
      <c r="O785" s="101"/>
      <c r="P785" s="101"/>
      <c r="Q785" s="93">
        <f t="shared" si="29"/>
        <v>146650.9700000002</v>
      </c>
      <c r="R785" s="94">
        <f t="shared" si="30"/>
        <v>505.57065116279074</v>
      </c>
    </row>
    <row r="786" spans="1:18" x14ac:dyDescent="0.55000000000000004">
      <c r="A786" s="100">
        <v>18</v>
      </c>
      <c r="B786" s="101" t="s">
        <v>59</v>
      </c>
      <c r="C786" s="101" t="s">
        <v>489</v>
      </c>
      <c r="D786" s="101" t="s">
        <v>122</v>
      </c>
      <c r="E786" s="101" t="s">
        <v>490</v>
      </c>
      <c r="F786" s="101" t="s">
        <v>178</v>
      </c>
      <c r="G786" s="101" t="s">
        <v>1181</v>
      </c>
      <c r="H786" s="102">
        <v>2847</v>
      </c>
      <c r="I786" s="100">
        <v>2</v>
      </c>
      <c r="J786" s="105">
        <f>สกลนคร!F107</f>
        <v>308077.01</v>
      </c>
      <c r="K786" s="104">
        <f>สกลนคร!AG107</f>
        <v>340537.58</v>
      </c>
      <c r="L786" s="105">
        <f>สกลนคร!AH107</f>
        <v>1515935.35</v>
      </c>
      <c r="M786" s="105">
        <f>สกลนคร!AI107</f>
        <v>1564443.2899999998</v>
      </c>
      <c r="N786" s="101"/>
      <c r="O786" s="101"/>
      <c r="P786" s="101"/>
      <c r="Q786" s="93">
        <f t="shared" si="29"/>
        <v>-48507.939999999711</v>
      </c>
      <c r="R786" s="94">
        <f t="shared" si="30"/>
        <v>532.4676325957148</v>
      </c>
    </row>
    <row r="787" spans="1:18" x14ac:dyDescent="0.55000000000000004">
      <c r="A787" s="100">
        <v>19</v>
      </c>
      <c r="B787" s="101" t="s">
        <v>59</v>
      </c>
      <c r="C787" s="101" t="s">
        <v>489</v>
      </c>
      <c r="D787" s="101" t="s">
        <v>122</v>
      </c>
      <c r="E787" s="101" t="s">
        <v>490</v>
      </c>
      <c r="F787" s="101" t="s">
        <v>178</v>
      </c>
      <c r="G787" s="101" t="s">
        <v>1182</v>
      </c>
      <c r="H787" s="102">
        <v>3128</v>
      </c>
      <c r="I787" s="100">
        <v>3</v>
      </c>
      <c r="J787" s="105">
        <f>สกลนคร!F108</f>
        <v>409221.98</v>
      </c>
      <c r="K787" s="104">
        <f>สกลนคร!AG108</f>
        <v>457194.14</v>
      </c>
      <c r="L787" s="105">
        <f>สกลนคร!AH108</f>
        <v>1352280.04</v>
      </c>
      <c r="M787" s="105">
        <f>สกลนคร!AI108</f>
        <v>1240935.23</v>
      </c>
      <c r="N787" s="101"/>
      <c r="O787" s="101"/>
      <c r="P787" s="101"/>
      <c r="Q787" s="93">
        <f t="shared" si="29"/>
        <v>111344.81000000006</v>
      </c>
      <c r="R787" s="94">
        <f t="shared" si="30"/>
        <v>432.31459079283889</v>
      </c>
    </row>
    <row r="788" spans="1:18" s="112" customFormat="1" x14ac:dyDescent="0.55000000000000004">
      <c r="A788" s="106">
        <v>8</v>
      </c>
      <c r="B788" s="107" t="s">
        <v>59</v>
      </c>
      <c r="C788" s="107"/>
      <c r="D788" s="107"/>
      <c r="E788" s="107" t="s">
        <v>75</v>
      </c>
      <c r="F788" s="107"/>
      <c r="G788" s="107" t="s">
        <v>492</v>
      </c>
      <c r="H788" s="113">
        <f>SUM(H770:H787)</f>
        <v>77688</v>
      </c>
      <c r="I788" s="106"/>
      <c r="J788" s="109">
        <f>SUM(J769:J787)</f>
        <v>5653024.5800000001</v>
      </c>
      <c r="K788" s="109">
        <f>SUM(K769:K787)</f>
        <v>6259413.2899999991</v>
      </c>
      <c r="L788" s="109">
        <f>SUM(L769:L787)</f>
        <v>35326056.140000001</v>
      </c>
      <c r="M788" s="109">
        <f>SUM(M769:M787)</f>
        <v>33057111.880000003</v>
      </c>
      <c r="N788" s="107">
        <v>18</v>
      </c>
      <c r="O788" s="107">
        <v>18</v>
      </c>
      <c r="P788" s="107">
        <f>N788-O788</f>
        <v>0</v>
      </c>
      <c r="Q788" s="110">
        <f t="shared" si="29"/>
        <v>2268944.2599999979</v>
      </c>
      <c r="R788" s="111">
        <f>L788/H788</f>
        <v>454.71702373596952</v>
      </c>
    </row>
    <row r="789" spans="1:18" x14ac:dyDescent="0.55000000000000004">
      <c r="A789" s="100">
        <v>1</v>
      </c>
      <c r="B789" s="101" t="s">
        <v>59</v>
      </c>
      <c r="C789" s="101" t="s">
        <v>493</v>
      </c>
      <c r="D789" s="101" t="s">
        <v>127</v>
      </c>
      <c r="E789" s="101" t="s">
        <v>494</v>
      </c>
      <c r="F789" s="101" t="s">
        <v>208</v>
      </c>
      <c r="G789" s="101" t="s">
        <v>495</v>
      </c>
      <c r="H789" s="102"/>
      <c r="I789" s="100"/>
      <c r="J789" s="103"/>
      <c r="K789" s="104"/>
      <c r="L789" s="105"/>
      <c r="M789" s="105"/>
      <c r="N789" s="101"/>
      <c r="O789" s="101"/>
      <c r="P789" s="101"/>
    </row>
    <row r="790" spans="1:18" x14ac:dyDescent="0.55000000000000004">
      <c r="A790" s="100">
        <v>2</v>
      </c>
      <c r="B790" s="101" t="s">
        <v>59</v>
      </c>
      <c r="C790" s="101" t="s">
        <v>493</v>
      </c>
      <c r="D790" s="101" t="s">
        <v>127</v>
      </c>
      <c r="E790" s="101" t="s">
        <v>494</v>
      </c>
      <c r="F790" s="101" t="s">
        <v>178</v>
      </c>
      <c r="G790" s="101" t="s">
        <v>1183</v>
      </c>
      <c r="H790" s="102">
        <v>2701</v>
      </c>
      <c r="I790" s="100">
        <v>2</v>
      </c>
      <c r="J790" s="105">
        <f>สกลนคร!F109</f>
        <v>245017.04</v>
      </c>
      <c r="K790" s="104">
        <f>สกลนคร!AG109</f>
        <v>277230.79000000004</v>
      </c>
      <c r="L790" s="105">
        <f>สกลนคร!AH109</f>
        <v>1166300.98</v>
      </c>
      <c r="M790" s="105">
        <f>สกลนคร!AI109</f>
        <v>1124275.3599999999</v>
      </c>
      <c r="N790" s="101"/>
      <c r="O790" s="101"/>
      <c r="P790" s="101"/>
      <c r="Q790" s="93">
        <f t="shared" si="29"/>
        <v>42025.620000000112</v>
      </c>
      <c r="R790" s="94">
        <f t="shared" si="30"/>
        <v>431.80339874120693</v>
      </c>
    </row>
    <row r="791" spans="1:18" x14ac:dyDescent="0.55000000000000004">
      <c r="A791" s="100">
        <v>3</v>
      </c>
      <c r="B791" s="101" t="s">
        <v>59</v>
      </c>
      <c r="C791" s="101" t="s">
        <v>493</v>
      </c>
      <c r="D791" s="101" t="s">
        <v>127</v>
      </c>
      <c r="E791" s="101" t="s">
        <v>494</v>
      </c>
      <c r="F791" s="101" t="s">
        <v>178</v>
      </c>
      <c r="G791" s="101" t="s">
        <v>1184</v>
      </c>
      <c r="H791" s="102">
        <v>3810</v>
      </c>
      <c r="I791" s="100">
        <v>3</v>
      </c>
      <c r="J791" s="105">
        <f>สกลนคร!F110</f>
        <v>320764.09000000003</v>
      </c>
      <c r="K791" s="104">
        <f>สกลนคร!AG110</f>
        <v>355132.2</v>
      </c>
      <c r="L791" s="105">
        <f>สกลนคร!AH110</f>
        <v>1802793.58</v>
      </c>
      <c r="M791" s="105">
        <f>สกลนคร!AI110</f>
        <v>1662625.74</v>
      </c>
      <c r="N791" s="101"/>
      <c r="O791" s="101"/>
      <c r="P791" s="101"/>
      <c r="Q791" s="93">
        <f t="shared" si="29"/>
        <v>140167.84000000008</v>
      </c>
      <c r="R791" s="94">
        <f t="shared" si="30"/>
        <v>473.17416797900262</v>
      </c>
    </row>
    <row r="792" spans="1:18" x14ac:dyDescent="0.55000000000000004">
      <c r="A792" s="100">
        <v>4</v>
      </c>
      <c r="B792" s="101" t="s">
        <v>59</v>
      </c>
      <c r="C792" s="101" t="s">
        <v>493</v>
      </c>
      <c r="D792" s="101" t="s">
        <v>127</v>
      </c>
      <c r="E792" s="101" t="s">
        <v>494</v>
      </c>
      <c r="F792" s="101" t="s">
        <v>178</v>
      </c>
      <c r="G792" s="101" t="s">
        <v>1185</v>
      </c>
      <c r="H792" s="102">
        <v>4374</v>
      </c>
      <c r="I792" s="100">
        <v>3</v>
      </c>
      <c r="J792" s="105">
        <f>สกลนคร!F111</f>
        <v>281013</v>
      </c>
      <c r="K792" s="104">
        <f>สกลนคร!AG111</f>
        <v>312888.56</v>
      </c>
      <c r="L792" s="105">
        <f>สกลนคร!AH111</f>
        <v>1729034</v>
      </c>
      <c r="M792" s="105">
        <f>สกลนคร!AI111</f>
        <v>1660470.23</v>
      </c>
      <c r="N792" s="101"/>
      <c r="O792" s="101"/>
      <c r="P792" s="101"/>
      <c r="Q792" s="93">
        <f t="shared" si="29"/>
        <v>68563.770000000019</v>
      </c>
      <c r="R792" s="94">
        <f t="shared" si="30"/>
        <v>395.29812528577963</v>
      </c>
    </row>
    <row r="793" spans="1:18" x14ac:dyDescent="0.55000000000000004">
      <c r="A793" s="100">
        <v>5</v>
      </c>
      <c r="B793" s="101" t="s">
        <v>59</v>
      </c>
      <c r="C793" s="101" t="s">
        <v>493</v>
      </c>
      <c r="D793" s="101" t="s">
        <v>127</v>
      </c>
      <c r="E793" s="101" t="s">
        <v>494</v>
      </c>
      <c r="F793" s="101" t="s">
        <v>178</v>
      </c>
      <c r="G793" s="101" t="s">
        <v>1186</v>
      </c>
      <c r="H793" s="102">
        <v>2034</v>
      </c>
      <c r="I793" s="100">
        <v>2</v>
      </c>
      <c r="J793" s="105">
        <f>สกลนคร!F112</f>
        <v>43920.1</v>
      </c>
      <c r="K793" s="104">
        <f>สกลนคร!AG112</f>
        <v>69524.36</v>
      </c>
      <c r="L793" s="105">
        <f>สกลนคร!AH112</f>
        <v>1564144.45</v>
      </c>
      <c r="M793" s="105">
        <f>สกลนคร!AI112</f>
        <v>1568636.3699999999</v>
      </c>
      <c r="N793" s="101"/>
      <c r="O793" s="101"/>
      <c r="P793" s="101"/>
      <c r="Q793" s="93">
        <f t="shared" si="29"/>
        <v>-4491.9199999999255</v>
      </c>
      <c r="R793" s="94">
        <f t="shared" si="30"/>
        <v>768.99923795476889</v>
      </c>
    </row>
    <row r="794" spans="1:18" x14ac:dyDescent="0.55000000000000004">
      <c r="A794" s="100">
        <v>6</v>
      </c>
      <c r="B794" s="101" t="s">
        <v>59</v>
      </c>
      <c r="C794" s="101" t="s">
        <v>493</v>
      </c>
      <c r="D794" s="101" t="s">
        <v>127</v>
      </c>
      <c r="E794" s="101" t="s">
        <v>494</v>
      </c>
      <c r="F794" s="101" t="s">
        <v>178</v>
      </c>
      <c r="G794" s="101" t="s">
        <v>1187</v>
      </c>
      <c r="H794" s="102">
        <v>4151</v>
      </c>
      <c r="I794" s="100">
        <v>3</v>
      </c>
      <c r="J794" s="105">
        <f>สกลนคร!F113</f>
        <v>137388.5</v>
      </c>
      <c r="K794" s="104">
        <f>สกลนคร!AG113</f>
        <v>148053.72</v>
      </c>
      <c r="L794" s="105">
        <f>สกลนคร!AH113</f>
        <v>1911732.94</v>
      </c>
      <c r="M794" s="105">
        <f>สกลนคร!AI113</f>
        <v>1749926.71</v>
      </c>
      <c r="N794" s="101"/>
      <c r="O794" s="101"/>
      <c r="P794" s="101"/>
      <c r="Q794" s="93">
        <f t="shared" si="29"/>
        <v>161806.22999999998</v>
      </c>
      <c r="R794" s="94">
        <f t="shared" si="30"/>
        <v>460.54756444230304</v>
      </c>
    </row>
    <row r="795" spans="1:18" x14ac:dyDescent="0.55000000000000004">
      <c r="A795" s="100">
        <v>7</v>
      </c>
      <c r="B795" s="101" t="s">
        <v>59</v>
      </c>
      <c r="C795" s="101" t="s">
        <v>493</v>
      </c>
      <c r="D795" s="101" t="s">
        <v>127</v>
      </c>
      <c r="E795" s="101" t="s">
        <v>494</v>
      </c>
      <c r="F795" s="101" t="s">
        <v>178</v>
      </c>
      <c r="G795" s="101" t="s">
        <v>1188</v>
      </c>
      <c r="H795" s="102">
        <v>2924</v>
      </c>
      <c r="I795" s="100">
        <v>2</v>
      </c>
      <c r="J795" s="105">
        <f>สกลนคร!F114</f>
        <v>527282.19999999995</v>
      </c>
      <c r="K795" s="104">
        <f>สกลนคร!AG114</f>
        <v>541124.41999999993</v>
      </c>
      <c r="L795" s="105">
        <f>สกลนคร!AH114</f>
        <v>1768264.5499999998</v>
      </c>
      <c r="M795" s="105">
        <f>สกลนคร!AI114</f>
        <v>1365288.86</v>
      </c>
      <c r="N795" s="101"/>
      <c r="O795" s="101"/>
      <c r="P795" s="101"/>
      <c r="Q795" s="93">
        <f t="shared" si="29"/>
        <v>402975.68999999971</v>
      </c>
      <c r="R795" s="94">
        <f t="shared" si="30"/>
        <v>604.74163816689463</v>
      </c>
    </row>
    <row r="796" spans="1:18" s="112" customFormat="1" x14ac:dyDescent="0.55000000000000004">
      <c r="A796" s="106">
        <v>9</v>
      </c>
      <c r="B796" s="107" t="s">
        <v>59</v>
      </c>
      <c r="C796" s="107"/>
      <c r="D796" s="107"/>
      <c r="E796" s="107" t="s">
        <v>75</v>
      </c>
      <c r="F796" s="107"/>
      <c r="G796" s="107" t="s">
        <v>496</v>
      </c>
      <c r="H796" s="113">
        <f>SUM(H790:H795)</f>
        <v>19994</v>
      </c>
      <c r="I796" s="106"/>
      <c r="J796" s="109">
        <f>SUM(J789:J795)</f>
        <v>1555384.93</v>
      </c>
      <c r="K796" s="109">
        <f>SUM(K789:K795)</f>
        <v>1703954.05</v>
      </c>
      <c r="L796" s="109">
        <f>SUM(L789:L795)</f>
        <v>9942270.5</v>
      </c>
      <c r="M796" s="109">
        <f>SUM(M789:M795)</f>
        <v>9131223.2699999996</v>
      </c>
      <c r="N796" s="107">
        <v>6</v>
      </c>
      <c r="O796" s="107">
        <v>6</v>
      </c>
      <c r="P796" s="107">
        <f>N796-O796</f>
        <v>0</v>
      </c>
      <c r="Q796" s="110">
        <f t="shared" si="29"/>
        <v>811047.23000000045</v>
      </c>
      <c r="R796" s="111">
        <f>L796/H796</f>
        <v>497.26270381114335</v>
      </c>
    </row>
    <row r="797" spans="1:18" x14ac:dyDescent="0.55000000000000004">
      <c r="A797" s="100">
        <v>1</v>
      </c>
      <c r="B797" s="101" t="s">
        <v>59</v>
      </c>
      <c r="C797" s="101" t="s">
        <v>497</v>
      </c>
      <c r="D797" s="101" t="s">
        <v>132</v>
      </c>
      <c r="E797" s="101" t="s">
        <v>498</v>
      </c>
      <c r="F797" s="101" t="s">
        <v>208</v>
      </c>
      <c r="G797" s="101" t="s">
        <v>499</v>
      </c>
      <c r="H797" s="102"/>
      <c r="I797" s="100"/>
      <c r="J797" s="103"/>
      <c r="K797" s="104"/>
      <c r="L797" s="105"/>
      <c r="M797" s="105"/>
      <c r="N797" s="101"/>
      <c r="O797" s="101"/>
      <c r="P797" s="101"/>
    </row>
    <row r="798" spans="1:18" x14ac:dyDescent="0.55000000000000004">
      <c r="A798" s="100">
        <v>2</v>
      </c>
      <c r="B798" s="101" t="s">
        <v>59</v>
      </c>
      <c r="C798" s="101" t="s">
        <v>497</v>
      </c>
      <c r="D798" s="101" t="s">
        <v>132</v>
      </c>
      <c r="E798" s="101" t="s">
        <v>498</v>
      </c>
      <c r="F798" s="101" t="s">
        <v>178</v>
      </c>
      <c r="G798" s="101" t="s">
        <v>1189</v>
      </c>
      <c r="H798" s="102">
        <v>4406</v>
      </c>
      <c r="I798" s="100">
        <v>3</v>
      </c>
      <c r="J798" s="105">
        <f>สกลนคร!F115</f>
        <v>690275.76</v>
      </c>
      <c r="K798" s="104">
        <f>สกลนคร!AG115</f>
        <v>724354.77999999991</v>
      </c>
      <c r="L798" s="105">
        <f>สกลนคร!AH115</f>
        <v>2032738.06</v>
      </c>
      <c r="M798" s="105">
        <f>สกลนคร!AI115</f>
        <v>1925875.37</v>
      </c>
      <c r="N798" s="101"/>
      <c r="O798" s="101"/>
      <c r="P798" s="101"/>
      <c r="Q798" s="93">
        <f t="shared" si="29"/>
        <v>106862.68999999994</v>
      </c>
      <c r="R798" s="94">
        <f t="shared" si="30"/>
        <v>461.35679981842941</v>
      </c>
    </row>
    <row r="799" spans="1:18" x14ac:dyDescent="0.55000000000000004">
      <c r="A799" s="100">
        <v>3</v>
      </c>
      <c r="B799" s="101" t="s">
        <v>59</v>
      </c>
      <c r="C799" s="101" t="s">
        <v>497</v>
      </c>
      <c r="D799" s="101" t="s">
        <v>132</v>
      </c>
      <c r="E799" s="101" t="s">
        <v>498</v>
      </c>
      <c r="F799" s="101" t="s">
        <v>178</v>
      </c>
      <c r="G799" s="101" t="s">
        <v>1190</v>
      </c>
      <c r="H799" s="102">
        <v>5269</v>
      </c>
      <c r="I799" s="100">
        <v>4</v>
      </c>
      <c r="J799" s="105">
        <f>สกลนคร!F116</f>
        <v>713061.88</v>
      </c>
      <c r="K799" s="104">
        <f>สกลนคร!AG116</f>
        <v>802319.05</v>
      </c>
      <c r="L799" s="105">
        <f>สกลนคร!AH116</f>
        <v>1839502.99</v>
      </c>
      <c r="M799" s="105">
        <f>สกลนคร!AI116</f>
        <v>1520476.24</v>
      </c>
      <c r="N799" s="101"/>
      <c r="O799" s="101"/>
      <c r="P799" s="101"/>
      <c r="Q799" s="93">
        <f t="shared" si="29"/>
        <v>319026.75</v>
      </c>
      <c r="R799" s="94">
        <f t="shared" si="30"/>
        <v>349.11804706775479</v>
      </c>
    </row>
    <row r="800" spans="1:18" x14ac:dyDescent="0.55000000000000004">
      <c r="A800" s="100">
        <v>4</v>
      </c>
      <c r="B800" s="101" t="s">
        <v>59</v>
      </c>
      <c r="C800" s="101" t="s">
        <v>497</v>
      </c>
      <c r="D800" s="101" t="s">
        <v>132</v>
      </c>
      <c r="E800" s="101" t="s">
        <v>498</v>
      </c>
      <c r="F800" s="101" t="s">
        <v>178</v>
      </c>
      <c r="G800" s="101" t="s">
        <v>1191</v>
      </c>
      <c r="H800" s="102">
        <v>5210</v>
      </c>
      <c r="I800" s="100">
        <v>4</v>
      </c>
      <c r="J800" s="105">
        <f>สกลนคร!F117</f>
        <v>699892.53</v>
      </c>
      <c r="K800" s="104">
        <f>สกลนคร!AG117</f>
        <v>725679.19000000006</v>
      </c>
      <c r="L800" s="105">
        <f>สกลนคร!AH117</f>
        <v>1946599.17</v>
      </c>
      <c r="M800" s="105">
        <f>สกลนคร!AI117</f>
        <v>2045002.44</v>
      </c>
      <c r="N800" s="101"/>
      <c r="O800" s="101"/>
      <c r="P800" s="101"/>
      <c r="Q800" s="93">
        <f t="shared" si="29"/>
        <v>-98403.270000000019</v>
      </c>
      <c r="R800" s="94">
        <f t="shared" si="30"/>
        <v>373.62747984644915</v>
      </c>
    </row>
    <row r="801" spans="1:18" x14ac:dyDescent="0.55000000000000004">
      <c r="A801" s="100">
        <v>5</v>
      </c>
      <c r="B801" s="101" t="s">
        <v>59</v>
      </c>
      <c r="C801" s="101" t="s">
        <v>497</v>
      </c>
      <c r="D801" s="101" t="s">
        <v>132</v>
      </c>
      <c r="E801" s="101" t="s">
        <v>498</v>
      </c>
      <c r="F801" s="101" t="s">
        <v>178</v>
      </c>
      <c r="G801" s="101" t="s">
        <v>1192</v>
      </c>
      <c r="H801" s="102">
        <v>3196</v>
      </c>
      <c r="I801" s="100">
        <v>3</v>
      </c>
      <c r="J801" s="105">
        <f>สกลนคร!F118</f>
        <v>547972.81000000006</v>
      </c>
      <c r="K801" s="104">
        <f>สกลนคร!AG118</f>
        <v>610774.64</v>
      </c>
      <c r="L801" s="105">
        <f>สกลนคร!AH118</f>
        <v>1259259.54</v>
      </c>
      <c r="M801" s="105">
        <f>สกลนคร!AI118</f>
        <v>1273676.6300000001</v>
      </c>
      <c r="N801" s="101"/>
      <c r="O801" s="101"/>
      <c r="P801" s="101"/>
      <c r="Q801" s="93">
        <f t="shared" si="29"/>
        <v>-14417.090000000084</v>
      </c>
      <c r="R801" s="94">
        <f t="shared" si="30"/>
        <v>394.01112015018776</v>
      </c>
    </row>
    <row r="802" spans="1:18" x14ac:dyDescent="0.55000000000000004">
      <c r="A802" s="100">
        <v>6</v>
      </c>
      <c r="B802" s="101" t="s">
        <v>59</v>
      </c>
      <c r="C802" s="101" t="s">
        <v>497</v>
      </c>
      <c r="D802" s="101" t="s">
        <v>132</v>
      </c>
      <c r="E802" s="101" t="s">
        <v>498</v>
      </c>
      <c r="F802" s="101" t="s">
        <v>178</v>
      </c>
      <c r="G802" s="101" t="s">
        <v>1193</v>
      </c>
      <c r="H802" s="102">
        <v>5548</v>
      </c>
      <c r="I802" s="100">
        <v>4</v>
      </c>
      <c r="J802" s="105">
        <f>สกลนคร!F119</f>
        <v>831900.25</v>
      </c>
      <c r="K802" s="104">
        <f>สกลนคร!AG119</f>
        <v>841535.76</v>
      </c>
      <c r="L802" s="105">
        <f>สกลนคร!AH119</f>
        <v>1852218.5</v>
      </c>
      <c r="M802" s="105">
        <f>สกลนคร!AI119</f>
        <v>1815469.4300000002</v>
      </c>
      <c r="N802" s="101"/>
      <c r="O802" s="101"/>
      <c r="P802" s="101"/>
      <c r="Q802" s="93">
        <f t="shared" si="29"/>
        <v>36749.069999999832</v>
      </c>
      <c r="R802" s="94">
        <f t="shared" si="30"/>
        <v>333.85337058399421</v>
      </c>
    </row>
    <row r="803" spans="1:18" x14ac:dyDescent="0.55000000000000004">
      <c r="A803" s="100">
        <v>7</v>
      </c>
      <c r="B803" s="101" t="s">
        <v>59</v>
      </c>
      <c r="C803" s="101" t="s">
        <v>497</v>
      </c>
      <c r="D803" s="101" t="s">
        <v>132</v>
      </c>
      <c r="E803" s="101" t="s">
        <v>498</v>
      </c>
      <c r="F803" s="101" t="s">
        <v>178</v>
      </c>
      <c r="G803" s="101" t="s">
        <v>1194</v>
      </c>
      <c r="H803" s="102">
        <v>4195</v>
      </c>
      <c r="I803" s="100">
        <v>3</v>
      </c>
      <c r="J803" s="105">
        <f>สกลนคร!F120</f>
        <v>961232.17</v>
      </c>
      <c r="K803" s="104">
        <f>สกลนคร!AG120</f>
        <v>982972.45000000007</v>
      </c>
      <c r="L803" s="105">
        <f>สกลนคร!AH120</f>
        <v>1789508.94</v>
      </c>
      <c r="M803" s="105">
        <f>สกลนคร!AI120</f>
        <v>1723423.25</v>
      </c>
      <c r="N803" s="101"/>
      <c r="O803" s="101"/>
      <c r="P803" s="101"/>
      <c r="Q803" s="93">
        <f t="shared" si="29"/>
        <v>66085.689999999944</v>
      </c>
      <c r="R803" s="94">
        <f t="shared" si="30"/>
        <v>426.58139213349222</v>
      </c>
    </row>
    <row r="804" spans="1:18" x14ac:dyDescent="0.55000000000000004">
      <c r="A804" s="100">
        <v>8</v>
      </c>
      <c r="B804" s="101" t="s">
        <v>59</v>
      </c>
      <c r="C804" s="101" t="s">
        <v>497</v>
      </c>
      <c r="D804" s="101" t="s">
        <v>132</v>
      </c>
      <c r="E804" s="101" t="s">
        <v>498</v>
      </c>
      <c r="F804" s="101" t="s">
        <v>178</v>
      </c>
      <c r="G804" s="101" t="s">
        <v>1195</v>
      </c>
      <c r="H804" s="102">
        <v>6960</v>
      </c>
      <c r="I804" s="100">
        <v>5</v>
      </c>
      <c r="J804" s="105">
        <f>สกลนคร!F121</f>
        <v>1005521.47</v>
      </c>
      <c r="K804" s="104">
        <f>สกลนคร!AG121</f>
        <v>1055007.98</v>
      </c>
      <c r="L804" s="105">
        <f>สกลนคร!AH121</f>
        <v>2506583.92</v>
      </c>
      <c r="M804" s="105">
        <f>สกลนคร!AI121</f>
        <v>2173447.0299999998</v>
      </c>
      <c r="N804" s="101"/>
      <c r="O804" s="101"/>
      <c r="P804" s="101"/>
      <c r="Q804" s="93">
        <f t="shared" si="29"/>
        <v>333136.89000000013</v>
      </c>
      <c r="R804" s="94">
        <f t="shared" si="30"/>
        <v>360.14136781609193</v>
      </c>
    </row>
    <row r="805" spans="1:18" x14ac:dyDescent="0.55000000000000004">
      <c r="A805" s="100">
        <v>9</v>
      </c>
      <c r="B805" s="101" t="s">
        <v>59</v>
      </c>
      <c r="C805" s="101" t="s">
        <v>497</v>
      </c>
      <c r="D805" s="101" t="s">
        <v>132</v>
      </c>
      <c r="E805" s="101" t="s">
        <v>498</v>
      </c>
      <c r="F805" s="101" t="s">
        <v>178</v>
      </c>
      <c r="G805" s="101" t="s">
        <v>1196</v>
      </c>
      <c r="H805" s="102">
        <v>4243</v>
      </c>
      <c r="I805" s="100">
        <v>3</v>
      </c>
      <c r="J805" s="105">
        <f>สกลนคร!F122</f>
        <v>685108.87</v>
      </c>
      <c r="K805" s="104">
        <f>สกลนคร!AG122</f>
        <v>711217.05</v>
      </c>
      <c r="L805" s="105">
        <f>สกลนคร!AH122</f>
        <v>1820191.71</v>
      </c>
      <c r="M805" s="105">
        <f>สกลนคร!AI122</f>
        <v>1737478.41</v>
      </c>
      <c r="N805" s="101"/>
      <c r="O805" s="101"/>
      <c r="P805" s="101"/>
      <c r="Q805" s="93">
        <f t="shared" si="29"/>
        <v>82713.300000000047</v>
      </c>
      <c r="R805" s="94">
        <f t="shared" si="30"/>
        <v>428.98696912561866</v>
      </c>
    </row>
    <row r="806" spans="1:18" x14ac:dyDescent="0.55000000000000004">
      <c r="A806" s="100">
        <v>10</v>
      </c>
      <c r="B806" s="101" t="s">
        <v>59</v>
      </c>
      <c r="C806" s="101" t="s">
        <v>497</v>
      </c>
      <c r="D806" s="101" t="s">
        <v>132</v>
      </c>
      <c r="E806" s="101" t="s">
        <v>498</v>
      </c>
      <c r="F806" s="101" t="s">
        <v>178</v>
      </c>
      <c r="G806" s="101" t="s">
        <v>1197</v>
      </c>
      <c r="H806" s="102">
        <v>2996</v>
      </c>
      <c r="I806" s="100">
        <v>2</v>
      </c>
      <c r="J806" s="105">
        <f>สกลนคร!F123</f>
        <v>576142.43999999994</v>
      </c>
      <c r="K806" s="104">
        <f>สกลนคร!AG123</f>
        <v>608643.77999999991</v>
      </c>
      <c r="L806" s="105">
        <f>สกลนคร!AH123</f>
        <v>1368169.24</v>
      </c>
      <c r="M806" s="105">
        <f>สกลนคร!AI123</f>
        <v>1312271.3699999999</v>
      </c>
      <c r="N806" s="101"/>
      <c r="O806" s="101"/>
      <c r="P806" s="101"/>
      <c r="Q806" s="93">
        <f t="shared" si="29"/>
        <v>55897.870000000112</v>
      </c>
      <c r="R806" s="94">
        <f t="shared" si="30"/>
        <v>456.66530040053402</v>
      </c>
    </row>
    <row r="807" spans="1:18" x14ac:dyDescent="0.55000000000000004">
      <c r="A807" s="100">
        <v>11</v>
      </c>
      <c r="B807" s="101" t="s">
        <v>59</v>
      </c>
      <c r="C807" s="101" t="s">
        <v>497</v>
      </c>
      <c r="D807" s="101" t="s">
        <v>132</v>
      </c>
      <c r="E807" s="101" t="s">
        <v>498</v>
      </c>
      <c r="F807" s="101" t="s">
        <v>178</v>
      </c>
      <c r="G807" s="101" t="s">
        <v>1198</v>
      </c>
      <c r="H807" s="102">
        <v>3425</v>
      </c>
      <c r="I807" s="100">
        <v>3</v>
      </c>
      <c r="J807" s="105">
        <f>สกลนคร!F124</f>
        <v>668257.35</v>
      </c>
      <c r="K807" s="104">
        <f>สกลนคร!AG124</f>
        <v>697195.95</v>
      </c>
      <c r="L807" s="105">
        <f>สกลนคร!AH124</f>
        <v>1467256.79</v>
      </c>
      <c r="M807" s="105">
        <f>สกลนคร!AI124</f>
        <v>1538579.39</v>
      </c>
      <c r="N807" s="101"/>
      <c r="O807" s="101"/>
      <c r="P807" s="101"/>
      <c r="Q807" s="93">
        <f t="shared" si="29"/>
        <v>-71322.59999999986</v>
      </c>
      <c r="R807" s="94">
        <f t="shared" si="30"/>
        <v>428.39614306569342</v>
      </c>
    </row>
    <row r="808" spans="1:18" s="112" customFormat="1" x14ac:dyDescent="0.55000000000000004">
      <c r="A808" s="106">
        <v>10</v>
      </c>
      <c r="B808" s="107" t="s">
        <v>59</v>
      </c>
      <c r="C808" s="107"/>
      <c r="D808" s="107"/>
      <c r="E808" s="107" t="s">
        <v>75</v>
      </c>
      <c r="F808" s="107"/>
      <c r="G808" s="107" t="s">
        <v>500</v>
      </c>
      <c r="H808" s="113">
        <f>SUM(H797:H807)</f>
        <v>45448</v>
      </c>
      <c r="I808" s="106"/>
      <c r="J808" s="109">
        <f>SUM(J797:J807)</f>
        <v>7379365.5299999993</v>
      </c>
      <c r="K808" s="109">
        <f>SUM(K797:K807)</f>
        <v>7759700.6299999999</v>
      </c>
      <c r="L808" s="109">
        <f>SUM(L797:L807)</f>
        <v>17882028.859999999</v>
      </c>
      <c r="M808" s="109">
        <f>SUM(M797:M807)</f>
        <v>17065699.559999999</v>
      </c>
      <c r="N808" s="107">
        <v>10</v>
      </c>
      <c r="O808" s="107">
        <v>10</v>
      </c>
      <c r="P808" s="107">
        <f>N808-O808</f>
        <v>0</v>
      </c>
      <c r="Q808" s="110">
        <f t="shared" si="29"/>
        <v>816329.30000000075</v>
      </c>
      <c r="R808" s="111">
        <f>L808/H808</f>
        <v>393.46129334624186</v>
      </c>
    </row>
    <row r="809" spans="1:18" x14ac:dyDescent="0.55000000000000004">
      <c r="A809" s="100">
        <v>1</v>
      </c>
      <c r="B809" s="101" t="s">
        <v>59</v>
      </c>
      <c r="C809" s="101" t="s">
        <v>501</v>
      </c>
      <c r="D809" s="101" t="s">
        <v>136</v>
      </c>
      <c r="E809" s="101" t="s">
        <v>502</v>
      </c>
      <c r="F809" s="101" t="s">
        <v>208</v>
      </c>
      <c r="G809" s="101" t="s">
        <v>503</v>
      </c>
      <c r="H809" s="102"/>
      <c r="I809" s="100"/>
      <c r="J809" s="103"/>
      <c r="K809" s="104"/>
      <c r="L809" s="105"/>
      <c r="M809" s="105"/>
      <c r="N809" s="101"/>
      <c r="O809" s="101"/>
      <c r="P809" s="101"/>
    </row>
    <row r="810" spans="1:18" x14ac:dyDescent="0.55000000000000004">
      <c r="A810" s="100">
        <v>2</v>
      </c>
      <c r="B810" s="101" t="s">
        <v>59</v>
      </c>
      <c r="C810" s="101" t="s">
        <v>501</v>
      </c>
      <c r="D810" s="101" t="s">
        <v>136</v>
      </c>
      <c r="E810" s="101" t="s">
        <v>502</v>
      </c>
      <c r="F810" s="101" t="s">
        <v>178</v>
      </c>
      <c r="G810" s="101" t="s">
        <v>1199</v>
      </c>
      <c r="H810" s="102">
        <v>2268</v>
      </c>
      <c r="I810" s="100">
        <v>2</v>
      </c>
      <c r="J810" s="105">
        <f>สกลนคร!F125</f>
        <v>673895.87</v>
      </c>
      <c r="K810" s="104">
        <f>สกลนคร!AG125</f>
        <v>702327.46</v>
      </c>
      <c r="L810" s="105">
        <f>สกลนคร!AH125</f>
        <v>1815972.7600000002</v>
      </c>
      <c r="M810" s="105">
        <f>สกลนคร!AI125</f>
        <v>1418936.3499999999</v>
      </c>
      <c r="N810" s="101"/>
      <c r="O810" s="101"/>
      <c r="P810" s="101"/>
      <c r="Q810" s="93">
        <f t="shared" si="29"/>
        <v>397036.41000000038</v>
      </c>
      <c r="R810" s="94">
        <f t="shared" si="30"/>
        <v>800.69345679012361</v>
      </c>
    </row>
    <row r="811" spans="1:18" x14ac:dyDescent="0.55000000000000004">
      <c r="A811" s="100">
        <v>3</v>
      </c>
      <c r="B811" s="101" t="s">
        <v>59</v>
      </c>
      <c r="C811" s="101" t="s">
        <v>501</v>
      </c>
      <c r="D811" s="101" t="s">
        <v>136</v>
      </c>
      <c r="E811" s="101" t="s">
        <v>502</v>
      </c>
      <c r="F811" s="101" t="s">
        <v>178</v>
      </c>
      <c r="G811" s="101" t="s">
        <v>1200</v>
      </c>
      <c r="H811" s="102">
        <v>6925</v>
      </c>
      <c r="I811" s="100">
        <v>5</v>
      </c>
      <c r="J811" s="105">
        <f>สกลนคร!F126</f>
        <v>819180.48</v>
      </c>
      <c r="K811" s="104">
        <f>สกลนคร!AG126</f>
        <v>945360.89</v>
      </c>
      <c r="L811" s="105">
        <f>สกลนคร!AH126</f>
        <v>3473794.54</v>
      </c>
      <c r="M811" s="105">
        <f>สกลนคร!AI126</f>
        <v>2694975.8999999994</v>
      </c>
      <c r="N811" s="101"/>
      <c r="O811" s="101"/>
      <c r="P811" s="101"/>
      <c r="Q811" s="93">
        <f t="shared" si="29"/>
        <v>778818.6400000006</v>
      </c>
      <c r="R811" s="94">
        <f t="shared" si="30"/>
        <v>501.63098050541515</v>
      </c>
    </row>
    <row r="812" spans="1:18" x14ac:dyDescent="0.55000000000000004">
      <c r="A812" s="100">
        <v>4</v>
      </c>
      <c r="B812" s="101" t="s">
        <v>59</v>
      </c>
      <c r="C812" s="101" t="s">
        <v>501</v>
      </c>
      <c r="D812" s="101" t="s">
        <v>136</v>
      </c>
      <c r="E812" s="101" t="s">
        <v>502</v>
      </c>
      <c r="F812" s="101" t="s">
        <v>178</v>
      </c>
      <c r="G812" s="101" t="s">
        <v>1201</v>
      </c>
      <c r="H812" s="102">
        <v>2220</v>
      </c>
      <c r="I812" s="100">
        <v>2</v>
      </c>
      <c r="J812" s="105">
        <f>สกลนคร!F127</f>
        <v>647519.25</v>
      </c>
      <c r="K812" s="104">
        <f>สกลนคร!AG127</f>
        <v>649397.53999999992</v>
      </c>
      <c r="L812" s="105">
        <f>สกลนคร!AH127</f>
        <v>1650038.04</v>
      </c>
      <c r="M812" s="105">
        <f>สกลนคร!AI127</f>
        <v>1203149.07</v>
      </c>
      <c r="N812" s="101"/>
      <c r="O812" s="101"/>
      <c r="P812" s="101"/>
      <c r="Q812" s="93">
        <f t="shared" si="29"/>
        <v>446888.97</v>
      </c>
      <c r="R812" s="94">
        <f t="shared" si="30"/>
        <v>743.26037837837839</v>
      </c>
    </row>
    <row r="813" spans="1:18" x14ac:dyDescent="0.55000000000000004">
      <c r="A813" s="100">
        <v>5</v>
      </c>
      <c r="B813" s="101" t="s">
        <v>59</v>
      </c>
      <c r="C813" s="101" t="s">
        <v>501</v>
      </c>
      <c r="D813" s="101" t="s">
        <v>136</v>
      </c>
      <c r="E813" s="101" t="s">
        <v>502</v>
      </c>
      <c r="F813" s="101" t="s">
        <v>178</v>
      </c>
      <c r="G813" s="101" t="s">
        <v>1202</v>
      </c>
      <c r="H813" s="102">
        <v>4522</v>
      </c>
      <c r="I813" s="100">
        <v>4</v>
      </c>
      <c r="J813" s="105">
        <f>สกลนคร!F128</f>
        <v>898978.05</v>
      </c>
      <c r="K813" s="104">
        <f>สกลนคร!AG128</f>
        <v>1091553.8900000001</v>
      </c>
      <c r="L813" s="105">
        <f>สกลนคร!AH128</f>
        <v>2425928.9699999997</v>
      </c>
      <c r="M813" s="105">
        <f>สกลนคร!AI128</f>
        <v>1966561.9699999997</v>
      </c>
      <c r="N813" s="101"/>
      <c r="O813" s="101"/>
      <c r="P813" s="101"/>
      <c r="Q813" s="93">
        <f t="shared" si="29"/>
        <v>459367</v>
      </c>
      <c r="R813" s="94">
        <f t="shared" si="30"/>
        <v>536.47257187085359</v>
      </c>
    </row>
    <row r="814" spans="1:18" x14ac:dyDescent="0.55000000000000004">
      <c r="A814" s="100">
        <v>6</v>
      </c>
      <c r="B814" s="101" t="s">
        <v>59</v>
      </c>
      <c r="C814" s="101" t="s">
        <v>501</v>
      </c>
      <c r="D814" s="101" t="s">
        <v>136</v>
      </c>
      <c r="E814" s="101" t="s">
        <v>502</v>
      </c>
      <c r="F814" s="101" t="s">
        <v>178</v>
      </c>
      <c r="G814" s="101" t="s">
        <v>1203</v>
      </c>
      <c r="H814" s="102">
        <v>6374</v>
      </c>
      <c r="I814" s="100">
        <v>5</v>
      </c>
      <c r="J814" s="105">
        <f>สกลนคร!F129</f>
        <v>1152873.55</v>
      </c>
      <c r="K814" s="104">
        <f>สกลนคร!AG129</f>
        <v>1231703.1100000001</v>
      </c>
      <c r="L814" s="105">
        <f>สกลนคร!AH129</f>
        <v>2742048.13</v>
      </c>
      <c r="M814" s="105">
        <f>สกลนคร!AI129</f>
        <v>2031795.95</v>
      </c>
      <c r="N814" s="101"/>
      <c r="O814" s="101"/>
      <c r="P814" s="101"/>
      <c r="Q814" s="93">
        <f t="shared" si="29"/>
        <v>710252.17999999993</v>
      </c>
      <c r="R814" s="94">
        <f t="shared" si="30"/>
        <v>430.19267806714777</v>
      </c>
    </row>
    <row r="815" spans="1:18" x14ac:dyDescent="0.55000000000000004">
      <c r="A815" s="100">
        <v>7</v>
      </c>
      <c r="B815" s="101" t="s">
        <v>59</v>
      </c>
      <c r="C815" s="101" t="s">
        <v>501</v>
      </c>
      <c r="D815" s="101" t="s">
        <v>136</v>
      </c>
      <c r="E815" s="101" t="s">
        <v>502</v>
      </c>
      <c r="F815" s="101" t="s">
        <v>178</v>
      </c>
      <c r="G815" s="101" t="s">
        <v>1204</v>
      </c>
      <c r="H815" s="102">
        <v>1670</v>
      </c>
      <c r="I815" s="100">
        <v>2</v>
      </c>
      <c r="J815" s="105">
        <f>สกลนคร!F130</f>
        <v>373385.45</v>
      </c>
      <c r="K815" s="104">
        <f>สกลนคร!AG130</f>
        <v>465663.31</v>
      </c>
      <c r="L815" s="105">
        <f>สกลนคร!AH130</f>
        <v>1156917.17</v>
      </c>
      <c r="M815" s="105">
        <f>สกลนคร!AI130</f>
        <v>937814</v>
      </c>
      <c r="N815" s="101"/>
      <c r="O815" s="101"/>
      <c r="P815" s="101"/>
      <c r="Q815" s="93">
        <f t="shared" si="29"/>
        <v>219103.16999999993</v>
      </c>
      <c r="R815" s="94">
        <f t="shared" si="30"/>
        <v>692.76477245508977</v>
      </c>
    </row>
    <row r="816" spans="1:18" x14ac:dyDescent="0.55000000000000004">
      <c r="A816" s="100">
        <v>8</v>
      </c>
      <c r="B816" s="101" t="s">
        <v>59</v>
      </c>
      <c r="C816" s="101" t="s">
        <v>501</v>
      </c>
      <c r="D816" s="101" t="s">
        <v>136</v>
      </c>
      <c r="E816" s="101" t="s">
        <v>502</v>
      </c>
      <c r="F816" s="101" t="s">
        <v>178</v>
      </c>
      <c r="G816" s="101" t="s">
        <v>1205</v>
      </c>
      <c r="H816" s="102">
        <v>1892</v>
      </c>
      <c r="I816" s="100">
        <v>2</v>
      </c>
      <c r="J816" s="105">
        <f>สกลนคร!F131</f>
        <v>589494</v>
      </c>
      <c r="K816" s="104">
        <f>สกลนคร!AG131</f>
        <v>643672.12</v>
      </c>
      <c r="L816" s="105">
        <f>สกลนคร!AH131</f>
        <v>1461034.52</v>
      </c>
      <c r="M816" s="105">
        <f>สกลนคร!AI131</f>
        <v>1081074.23</v>
      </c>
      <c r="N816" s="101"/>
      <c r="O816" s="101"/>
      <c r="P816" s="101"/>
      <c r="Q816" s="93">
        <f t="shared" si="29"/>
        <v>379960.29000000004</v>
      </c>
      <c r="R816" s="94">
        <f t="shared" si="30"/>
        <v>772.21697674418601</v>
      </c>
    </row>
    <row r="817" spans="1:18" x14ac:dyDescent="0.55000000000000004">
      <c r="A817" s="100">
        <v>9</v>
      </c>
      <c r="B817" s="101" t="s">
        <v>59</v>
      </c>
      <c r="C817" s="101" t="s">
        <v>501</v>
      </c>
      <c r="D817" s="101" t="s">
        <v>136</v>
      </c>
      <c r="E817" s="101" t="s">
        <v>502</v>
      </c>
      <c r="F817" s="101" t="s">
        <v>178</v>
      </c>
      <c r="G817" s="101" t="s">
        <v>1206</v>
      </c>
      <c r="H817" s="102">
        <v>4319</v>
      </c>
      <c r="I817" s="100">
        <v>3</v>
      </c>
      <c r="J817" s="105">
        <f>สกลนคร!F132</f>
        <v>1017334.38</v>
      </c>
      <c r="K817" s="104">
        <f>สกลนคร!AG132</f>
        <v>1124486.44</v>
      </c>
      <c r="L817" s="105">
        <f>สกลนคร!AH132</f>
        <v>2515438.2800000003</v>
      </c>
      <c r="M817" s="105">
        <f>สกลนคร!AI132</f>
        <v>1770274.03</v>
      </c>
      <c r="N817" s="101"/>
      <c r="O817" s="101"/>
      <c r="P817" s="101"/>
      <c r="Q817" s="93">
        <f t="shared" si="29"/>
        <v>745164.25000000023</v>
      </c>
      <c r="R817" s="94">
        <f t="shared" si="30"/>
        <v>582.4121972678862</v>
      </c>
    </row>
    <row r="818" spans="1:18" x14ac:dyDescent="0.55000000000000004">
      <c r="A818" s="100">
        <v>10</v>
      </c>
      <c r="B818" s="101" t="s">
        <v>59</v>
      </c>
      <c r="C818" s="101" t="s">
        <v>501</v>
      </c>
      <c r="D818" s="101" t="s">
        <v>136</v>
      </c>
      <c r="E818" s="101" t="s">
        <v>502</v>
      </c>
      <c r="F818" s="101" t="s">
        <v>178</v>
      </c>
      <c r="G818" s="101" t="s">
        <v>1207</v>
      </c>
      <c r="H818" s="102">
        <v>5001</v>
      </c>
      <c r="I818" s="100">
        <v>4</v>
      </c>
      <c r="J818" s="105">
        <f>สกลนคร!F133</f>
        <v>900045.16</v>
      </c>
      <c r="K818" s="104">
        <f>สกลนคร!AG133</f>
        <v>962760.8</v>
      </c>
      <c r="L818" s="105">
        <f>สกลนคร!AH133</f>
        <v>1864948.35</v>
      </c>
      <c r="M818" s="105">
        <f>สกลนคร!AI133</f>
        <v>1574143.64</v>
      </c>
      <c r="N818" s="101"/>
      <c r="O818" s="101"/>
      <c r="P818" s="101"/>
      <c r="Q818" s="93">
        <f t="shared" si="29"/>
        <v>290804.7100000002</v>
      </c>
      <c r="R818" s="94">
        <f t="shared" si="30"/>
        <v>372.9150869826035</v>
      </c>
    </row>
    <row r="819" spans="1:18" x14ac:dyDescent="0.55000000000000004">
      <c r="A819" s="100">
        <v>11</v>
      </c>
      <c r="B819" s="101" t="s">
        <v>59</v>
      </c>
      <c r="C819" s="101" t="s">
        <v>501</v>
      </c>
      <c r="D819" s="101" t="s">
        <v>136</v>
      </c>
      <c r="E819" s="101" t="s">
        <v>502</v>
      </c>
      <c r="F819" s="101" t="s">
        <v>178</v>
      </c>
      <c r="G819" s="101" t="s">
        <v>1208</v>
      </c>
      <c r="H819" s="102">
        <v>6425</v>
      </c>
      <c r="I819" s="100">
        <v>5</v>
      </c>
      <c r="J819" s="105">
        <f>สกลนคร!F134</f>
        <v>722352.99</v>
      </c>
      <c r="K819" s="104">
        <f>สกลนคร!AG134</f>
        <v>788437.29</v>
      </c>
      <c r="L819" s="105">
        <f>สกลนคร!AH134</f>
        <v>2331463.0599999996</v>
      </c>
      <c r="M819" s="105">
        <f>สกลนคร!AI134</f>
        <v>1941089.2199999997</v>
      </c>
      <c r="N819" s="101"/>
      <c r="O819" s="101"/>
      <c r="P819" s="101"/>
      <c r="Q819" s="93">
        <f t="shared" si="29"/>
        <v>390373.83999999985</v>
      </c>
      <c r="R819" s="94">
        <f t="shared" si="30"/>
        <v>362.87362801556412</v>
      </c>
    </row>
    <row r="820" spans="1:18" x14ac:dyDescent="0.55000000000000004">
      <c r="A820" s="100">
        <v>12</v>
      </c>
      <c r="B820" s="101" t="s">
        <v>59</v>
      </c>
      <c r="C820" s="101" t="s">
        <v>501</v>
      </c>
      <c r="D820" s="101" t="s">
        <v>136</v>
      </c>
      <c r="E820" s="101" t="s">
        <v>502</v>
      </c>
      <c r="F820" s="101" t="s">
        <v>178</v>
      </c>
      <c r="G820" s="101" t="s">
        <v>1209</v>
      </c>
      <c r="H820" s="102">
        <v>844</v>
      </c>
      <c r="I820" s="100">
        <v>1</v>
      </c>
      <c r="J820" s="105">
        <f>สกลนคร!F135</f>
        <v>490290.26</v>
      </c>
      <c r="K820" s="104">
        <f>สกลนคร!AG135</f>
        <v>520932.07</v>
      </c>
      <c r="L820" s="105">
        <f>สกลนคร!AH135</f>
        <v>1062839.27</v>
      </c>
      <c r="M820" s="105">
        <f>สกลนคร!AI135</f>
        <v>761716.79</v>
      </c>
      <c r="N820" s="101"/>
      <c r="O820" s="101"/>
      <c r="P820" s="101"/>
      <c r="Q820" s="93">
        <f t="shared" si="29"/>
        <v>301122.48</v>
      </c>
      <c r="R820" s="94">
        <f t="shared" si="30"/>
        <v>1259.2882345971564</v>
      </c>
    </row>
    <row r="821" spans="1:18" s="112" customFormat="1" x14ac:dyDescent="0.55000000000000004">
      <c r="A821" s="106">
        <v>11</v>
      </c>
      <c r="B821" s="107" t="s">
        <v>59</v>
      </c>
      <c r="C821" s="107"/>
      <c r="D821" s="107"/>
      <c r="E821" s="107" t="s">
        <v>75</v>
      </c>
      <c r="F821" s="107"/>
      <c r="G821" s="107" t="s">
        <v>504</v>
      </c>
      <c r="H821" s="113">
        <f>SUM(H809:H820)</f>
        <v>42460</v>
      </c>
      <c r="I821" s="106"/>
      <c r="J821" s="109">
        <f>SUM(J809:J820)</f>
        <v>8285349.4400000004</v>
      </c>
      <c r="K821" s="109">
        <f>SUM(K809:K820)</f>
        <v>9126294.9199999999</v>
      </c>
      <c r="L821" s="109">
        <f>SUM(L809:L820)</f>
        <v>22500423.09</v>
      </c>
      <c r="M821" s="109">
        <f>SUM(M809:M820)</f>
        <v>17381531.149999999</v>
      </c>
      <c r="N821" s="107">
        <v>11</v>
      </c>
      <c r="O821" s="107">
        <v>11</v>
      </c>
      <c r="P821" s="107">
        <f>N821-O821</f>
        <v>0</v>
      </c>
      <c r="Q821" s="110">
        <f t="shared" si="29"/>
        <v>5118891.9400000013</v>
      </c>
      <c r="R821" s="111">
        <f>L821/H821</f>
        <v>529.92046844088554</v>
      </c>
    </row>
    <row r="822" spans="1:18" x14ac:dyDescent="0.55000000000000004">
      <c r="A822" s="100">
        <v>1</v>
      </c>
      <c r="B822" s="101" t="s">
        <v>59</v>
      </c>
      <c r="C822" s="101" t="s">
        <v>505</v>
      </c>
      <c r="D822" s="101" t="s">
        <v>152</v>
      </c>
      <c r="E822" s="101" t="s">
        <v>506</v>
      </c>
      <c r="F822" s="101" t="s">
        <v>208</v>
      </c>
      <c r="G822" s="101" t="s">
        <v>507</v>
      </c>
      <c r="H822" s="102"/>
      <c r="I822" s="100"/>
      <c r="J822" s="103"/>
      <c r="K822" s="104"/>
      <c r="L822" s="105"/>
      <c r="M822" s="105"/>
      <c r="N822" s="101"/>
      <c r="O822" s="101"/>
      <c r="P822" s="101"/>
    </row>
    <row r="823" spans="1:18" x14ac:dyDescent="0.55000000000000004">
      <c r="A823" s="100">
        <v>2</v>
      </c>
      <c r="B823" s="101" t="s">
        <v>59</v>
      </c>
      <c r="C823" s="101" t="s">
        <v>505</v>
      </c>
      <c r="D823" s="101" t="s">
        <v>152</v>
      </c>
      <c r="E823" s="101" t="s">
        <v>506</v>
      </c>
      <c r="F823" s="101" t="s">
        <v>178</v>
      </c>
      <c r="G823" s="101" t="s">
        <v>1210</v>
      </c>
      <c r="H823" s="102">
        <v>8316</v>
      </c>
      <c r="I823" s="100">
        <v>5</v>
      </c>
      <c r="J823" s="105">
        <f>สกลนคร!F136</f>
        <v>1607392.93</v>
      </c>
      <c r="K823" s="104">
        <f>สกลนคร!AG136</f>
        <v>1674603.92</v>
      </c>
      <c r="L823" s="105">
        <f>สกลนคร!AH136</f>
        <v>3723670.8499999996</v>
      </c>
      <c r="M823" s="105">
        <f>สกลนคร!AI136</f>
        <v>3026202.52</v>
      </c>
      <c r="N823" s="101"/>
      <c r="O823" s="101"/>
      <c r="P823" s="101"/>
      <c r="Q823" s="93">
        <f t="shared" si="29"/>
        <v>697468.32999999961</v>
      </c>
      <c r="R823" s="94">
        <f t="shared" si="30"/>
        <v>447.77186748436742</v>
      </c>
    </row>
    <row r="824" spans="1:18" x14ac:dyDescent="0.55000000000000004">
      <c r="A824" s="100">
        <v>3</v>
      </c>
      <c r="B824" s="101" t="s">
        <v>59</v>
      </c>
      <c r="C824" s="101" t="s">
        <v>505</v>
      </c>
      <c r="D824" s="101" t="s">
        <v>152</v>
      </c>
      <c r="E824" s="101" t="s">
        <v>506</v>
      </c>
      <c r="F824" s="101" t="s">
        <v>178</v>
      </c>
      <c r="G824" s="101" t="s">
        <v>1211</v>
      </c>
      <c r="H824" s="102">
        <v>4905</v>
      </c>
      <c r="I824" s="100">
        <v>4</v>
      </c>
      <c r="J824" s="105">
        <f>สกลนคร!F137</f>
        <v>734096.96</v>
      </c>
      <c r="K824" s="104">
        <f>สกลนคร!AG137</f>
        <v>687672.2</v>
      </c>
      <c r="L824" s="105">
        <f>สกลนคร!AH137</f>
        <v>1861404.58</v>
      </c>
      <c r="M824" s="105">
        <f>สกลนคร!AI137</f>
        <v>1659795.7799999998</v>
      </c>
      <c r="N824" s="101"/>
      <c r="O824" s="101"/>
      <c r="P824" s="101"/>
      <c r="Q824" s="93">
        <f t="shared" si="29"/>
        <v>201608.80000000028</v>
      </c>
      <c r="R824" s="94">
        <f t="shared" si="30"/>
        <v>379.49124974515803</v>
      </c>
    </row>
    <row r="825" spans="1:18" x14ac:dyDescent="0.55000000000000004">
      <c r="A825" s="100">
        <v>4</v>
      </c>
      <c r="B825" s="101" t="s">
        <v>59</v>
      </c>
      <c r="C825" s="101" t="s">
        <v>505</v>
      </c>
      <c r="D825" s="101" t="s">
        <v>152</v>
      </c>
      <c r="E825" s="101" t="s">
        <v>506</v>
      </c>
      <c r="F825" s="101" t="s">
        <v>178</v>
      </c>
      <c r="G825" s="101" t="s">
        <v>1212</v>
      </c>
      <c r="H825" s="102">
        <v>4320</v>
      </c>
      <c r="I825" s="100">
        <v>3</v>
      </c>
      <c r="J825" s="105">
        <f>สกลนคร!F138</f>
        <v>608368.61</v>
      </c>
      <c r="K825" s="104">
        <f>สกลนคร!AG138</f>
        <v>727744.6</v>
      </c>
      <c r="L825" s="105">
        <f>สกลนคร!AH138</f>
        <v>2365681.9699999997</v>
      </c>
      <c r="M825" s="105">
        <f>สกลนคร!AI138</f>
        <v>1978411.53</v>
      </c>
      <c r="N825" s="101"/>
      <c r="O825" s="101"/>
      <c r="P825" s="101"/>
      <c r="Q825" s="93">
        <f t="shared" si="29"/>
        <v>387270.43999999971</v>
      </c>
      <c r="R825" s="94">
        <f t="shared" si="30"/>
        <v>547.61156712962952</v>
      </c>
    </row>
    <row r="826" spans="1:18" x14ac:dyDescent="0.55000000000000004">
      <c r="A826" s="100">
        <v>5</v>
      </c>
      <c r="B826" s="101" t="s">
        <v>59</v>
      </c>
      <c r="C826" s="101" t="s">
        <v>505</v>
      </c>
      <c r="D826" s="101" t="s">
        <v>152</v>
      </c>
      <c r="E826" s="101" t="s">
        <v>506</v>
      </c>
      <c r="F826" s="101" t="s">
        <v>178</v>
      </c>
      <c r="G826" s="101" t="s">
        <v>1213</v>
      </c>
      <c r="H826" s="102">
        <v>4626</v>
      </c>
      <c r="I826" s="100">
        <v>4</v>
      </c>
      <c r="J826" s="105">
        <f>สกลนคร!F139</f>
        <v>1199054.22</v>
      </c>
      <c r="K826" s="104">
        <f>สกลนคร!AG139</f>
        <v>1221059.3599999999</v>
      </c>
      <c r="L826" s="105">
        <f>สกลนคร!AH139</f>
        <v>2181024.92</v>
      </c>
      <c r="M826" s="105">
        <f>สกลนคร!AI139</f>
        <v>1865542.7</v>
      </c>
      <c r="N826" s="101"/>
      <c r="O826" s="101"/>
      <c r="P826" s="101"/>
      <c r="Q826" s="93">
        <f t="shared" si="29"/>
        <v>315482.21999999997</v>
      </c>
      <c r="R826" s="94">
        <f t="shared" si="30"/>
        <v>471.47101599654127</v>
      </c>
    </row>
    <row r="827" spans="1:18" x14ac:dyDescent="0.55000000000000004">
      <c r="A827" s="100">
        <v>6</v>
      </c>
      <c r="B827" s="101" t="s">
        <v>59</v>
      </c>
      <c r="C827" s="101" t="s">
        <v>505</v>
      </c>
      <c r="D827" s="101" t="s">
        <v>152</v>
      </c>
      <c r="E827" s="101" t="s">
        <v>506</v>
      </c>
      <c r="F827" s="101" t="s">
        <v>178</v>
      </c>
      <c r="G827" s="101" t="s">
        <v>1214</v>
      </c>
      <c r="H827" s="102">
        <v>5198</v>
      </c>
      <c r="I827" s="100">
        <v>4</v>
      </c>
      <c r="J827" s="105">
        <f>สกลนคร!F140</f>
        <v>833675.63</v>
      </c>
      <c r="K827" s="104">
        <f>สกลนคร!AG140</f>
        <v>913457.51</v>
      </c>
      <c r="L827" s="105">
        <f>สกลนคร!AH140</f>
        <v>2079766.6</v>
      </c>
      <c r="M827" s="105">
        <f>สกลนคร!AI140</f>
        <v>1407015.25</v>
      </c>
      <c r="N827" s="101"/>
      <c r="O827" s="101"/>
      <c r="P827" s="101"/>
      <c r="Q827" s="93">
        <f t="shared" si="29"/>
        <v>672751.35000000009</v>
      </c>
      <c r="R827" s="94">
        <f t="shared" si="30"/>
        <v>400.10900346287036</v>
      </c>
    </row>
    <row r="828" spans="1:18" x14ac:dyDescent="0.55000000000000004">
      <c r="A828" s="100">
        <v>7</v>
      </c>
      <c r="B828" s="101" t="s">
        <v>59</v>
      </c>
      <c r="C828" s="101" t="s">
        <v>505</v>
      </c>
      <c r="D828" s="101" t="s">
        <v>152</v>
      </c>
      <c r="E828" s="101" t="s">
        <v>506</v>
      </c>
      <c r="F828" s="101" t="s">
        <v>178</v>
      </c>
      <c r="G828" s="101" t="s">
        <v>1215</v>
      </c>
      <c r="H828" s="102">
        <v>3390</v>
      </c>
      <c r="I828" s="100">
        <v>3</v>
      </c>
      <c r="J828" s="105">
        <f>สกลนคร!F141</f>
        <v>544700.56000000006</v>
      </c>
      <c r="K828" s="104">
        <f>สกลนคร!AG141</f>
        <v>673462.65</v>
      </c>
      <c r="L828" s="105">
        <f>สกลนคร!AH141</f>
        <v>1743916.5499999998</v>
      </c>
      <c r="M828" s="105">
        <f>สกลนคร!AI141</f>
        <v>1306944.76</v>
      </c>
      <c r="N828" s="101"/>
      <c r="O828" s="101"/>
      <c r="P828" s="101"/>
      <c r="Q828" s="93">
        <f t="shared" si="29"/>
        <v>436971.7899999998</v>
      </c>
      <c r="R828" s="94">
        <f t="shared" si="30"/>
        <v>514.42966076696155</v>
      </c>
    </row>
    <row r="829" spans="1:18" x14ac:dyDescent="0.55000000000000004">
      <c r="A829" s="100">
        <v>8</v>
      </c>
      <c r="B829" s="101" t="s">
        <v>59</v>
      </c>
      <c r="C829" s="101" t="s">
        <v>505</v>
      </c>
      <c r="D829" s="101" t="s">
        <v>152</v>
      </c>
      <c r="E829" s="101" t="s">
        <v>506</v>
      </c>
      <c r="F829" s="101" t="s">
        <v>178</v>
      </c>
      <c r="G829" s="101" t="s">
        <v>1216</v>
      </c>
      <c r="H829" s="102">
        <v>6479</v>
      </c>
      <c r="I829" s="100">
        <v>5</v>
      </c>
      <c r="J829" s="105">
        <f>สกลนคร!F142</f>
        <v>1191642.17</v>
      </c>
      <c r="K829" s="104">
        <f>สกลนคร!AG142</f>
        <v>1185546.24</v>
      </c>
      <c r="L829" s="105">
        <f>สกลนคร!AH142</f>
        <v>2166859.84</v>
      </c>
      <c r="M829" s="105">
        <f>สกลนคร!AI142</f>
        <v>1575149.1</v>
      </c>
      <c r="N829" s="101"/>
      <c r="O829" s="101"/>
      <c r="P829" s="101"/>
      <c r="Q829" s="93">
        <f t="shared" si="29"/>
        <v>591710.73999999976</v>
      </c>
      <c r="R829" s="94">
        <f t="shared" si="30"/>
        <v>334.44356227812932</v>
      </c>
    </row>
    <row r="830" spans="1:18" x14ac:dyDescent="0.55000000000000004">
      <c r="A830" s="100">
        <v>9</v>
      </c>
      <c r="B830" s="101" t="s">
        <v>59</v>
      </c>
      <c r="C830" s="101" t="s">
        <v>505</v>
      </c>
      <c r="D830" s="101" t="s">
        <v>152</v>
      </c>
      <c r="E830" s="101" t="s">
        <v>506</v>
      </c>
      <c r="F830" s="101" t="s">
        <v>178</v>
      </c>
      <c r="G830" s="101" t="s">
        <v>1217</v>
      </c>
      <c r="H830" s="102">
        <v>4187</v>
      </c>
      <c r="I830" s="100">
        <v>3</v>
      </c>
      <c r="J830" s="105">
        <f>สกลนคร!F143</f>
        <v>732044.36</v>
      </c>
      <c r="K830" s="104">
        <f>สกลนคร!AG143</f>
        <v>711179.21</v>
      </c>
      <c r="L830" s="105">
        <f>สกลนคร!AH143</f>
        <v>2296396.6399999997</v>
      </c>
      <c r="M830" s="105">
        <f>สกลนคร!AI143</f>
        <v>1886251.91</v>
      </c>
      <c r="N830" s="101"/>
      <c r="O830" s="101"/>
      <c r="P830" s="101"/>
      <c r="Q830" s="93">
        <f t="shared" si="29"/>
        <v>410144.72999999975</v>
      </c>
      <c r="R830" s="94">
        <f t="shared" si="30"/>
        <v>548.45871507045604</v>
      </c>
    </row>
    <row r="831" spans="1:18" x14ac:dyDescent="0.55000000000000004">
      <c r="A831" s="100">
        <v>10</v>
      </c>
      <c r="B831" s="101" t="s">
        <v>59</v>
      </c>
      <c r="C831" s="101" t="s">
        <v>505</v>
      </c>
      <c r="D831" s="101" t="s">
        <v>152</v>
      </c>
      <c r="E831" s="101" t="s">
        <v>506</v>
      </c>
      <c r="F831" s="101" t="s">
        <v>178</v>
      </c>
      <c r="G831" s="101" t="s">
        <v>1218</v>
      </c>
      <c r="H831" s="102">
        <v>3100</v>
      </c>
      <c r="I831" s="100">
        <v>3</v>
      </c>
      <c r="J831" s="105">
        <f>สกลนคร!F144</f>
        <v>471382.81</v>
      </c>
      <c r="K831" s="104">
        <f>สกลนคร!AG144</f>
        <v>488387.66000000003</v>
      </c>
      <c r="L831" s="105">
        <f>สกลนคร!AH144</f>
        <v>1996579.74</v>
      </c>
      <c r="M831" s="105">
        <f>สกลนคร!AI144</f>
        <v>1703583.96</v>
      </c>
      <c r="N831" s="101"/>
      <c r="O831" s="101"/>
      <c r="P831" s="101"/>
      <c r="Q831" s="93">
        <f t="shared" si="29"/>
        <v>292995.78000000003</v>
      </c>
      <c r="R831" s="94">
        <f t="shared" si="30"/>
        <v>644.05798064516125</v>
      </c>
    </row>
    <row r="832" spans="1:18" x14ac:dyDescent="0.55000000000000004">
      <c r="A832" s="100">
        <v>11</v>
      </c>
      <c r="B832" s="101" t="s">
        <v>59</v>
      </c>
      <c r="C832" s="101" t="s">
        <v>505</v>
      </c>
      <c r="D832" s="101" t="s">
        <v>152</v>
      </c>
      <c r="E832" s="101" t="s">
        <v>506</v>
      </c>
      <c r="F832" s="101" t="s">
        <v>178</v>
      </c>
      <c r="G832" s="101" t="s">
        <v>1219</v>
      </c>
      <c r="H832" s="102">
        <v>4991</v>
      </c>
      <c r="I832" s="100">
        <v>4</v>
      </c>
      <c r="J832" s="105">
        <f>สกลนคร!F145</f>
        <v>1091704.1200000001</v>
      </c>
      <c r="K832" s="104">
        <f>สกลนคร!AG145</f>
        <v>1289729.3900000001</v>
      </c>
      <c r="L832" s="105">
        <f>สกลนคร!AH145</f>
        <v>2906684.18</v>
      </c>
      <c r="M832" s="105">
        <f>สกลนคร!AI145</f>
        <v>2209733.34</v>
      </c>
      <c r="N832" s="101"/>
      <c r="O832" s="101"/>
      <c r="P832" s="101"/>
      <c r="Q832" s="93">
        <f t="shared" si="29"/>
        <v>696950.84000000032</v>
      </c>
      <c r="R832" s="94">
        <f t="shared" si="30"/>
        <v>582.38512923261874</v>
      </c>
    </row>
    <row r="833" spans="1:18" x14ac:dyDescent="0.55000000000000004">
      <c r="A833" s="100">
        <v>12</v>
      </c>
      <c r="B833" s="101" t="s">
        <v>59</v>
      </c>
      <c r="C833" s="101" t="s">
        <v>505</v>
      </c>
      <c r="D833" s="101" t="s">
        <v>152</v>
      </c>
      <c r="E833" s="101" t="s">
        <v>506</v>
      </c>
      <c r="F833" s="101" t="s">
        <v>178</v>
      </c>
      <c r="G833" s="101" t="s">
        <v>1220</v>
      </c>
      <c r="H833" s="102">
        <v>4769</v>
      </c>
      <c r="I833" s="100">
        <v>4</v>
      </c>
      <c r="J833" s="105">
        <f>สกลนคร!F146</f>
        <v>1043065.99</v>
      </c>
      <c r="K833" s="104">
        <f>สกลนคร!AG146</f>
        <v>1117814.74</v>
      </c>
      <c r="L833" s="105">
        <f>สกลนคร!AH146</f>
        <v>2729488.1100000003</v>
      </c>
      <c r="M833" s="105">
        <f>สกลนคร!AI146</f>
        <v>2269663.5499999998</v>
      </c>
      <c r="N833" s="101"/>
      <c r="O833" s="101"/>
      <c r="P833" s="101"/>
      <c r="Q833" s="93">
        <f t="shared" si="29"/>
        <v>459824.56000000052</v>
      </c>
      <c r="R833" s="94">
        <f t="shared" si="30"/>
        <v>572.33971692178659</v>
      </c>
    </row>
    <row r="834" spans="1:18" x14ac:dyDescent="0.55000000000000004">
      <c r="A834" s="100">
        <v>13</v>
      </c>
      <c r="B834" s="101" t="s">
        <v>59</v>
      </c>
      <c r="C834" s="101" t="s">
        <v>505</v>
      </c>
      <c r="D834" s="101" t="s">
        <v>152</v>
      </c>
      <c r="E834" s="101" t="s">
        <v>506</v>
      </c>
      <c r="F834" s="101" t="s">
        <v>178</v>
      </c>
      <c r="G834" s="101" t="s">
        <v>1221</v>
      </c>
      <c r="H834" s="102">
        <v>6957</v>
      </c>
      <c r="I834" s="100">
        <v>5</v>
      </c>
      <c r="J834" s="105">
        <f>สกลนคร!F147</f>
        <v>1379252.63</v>
      </c>
      <c r="K834" s="104">
        <f>สกลนคร!AG147</f>
        <v>1594630.9499999997</v>
      </c>
      <c r="L834" s="105">
        <f>สกลนคร!AH147</f>
        <v>3004283.99</v>
      </c>
      <c r="M834" s="105">
        <f>สกลนคร!AI147</f>
        <v>2360250.8899999997</v>
      </c>
      <c r="N834" s="101"/>
      <c r="O834" s="101"/>
      <c r="P834" s="101"/>
      <c r="Q834" s="93">
        <f t="shared" si="29"/>
        <v>644033.10000000056</v>
      </c>
      <c r="R834" s="94">
        <f t="shared" si="30"/>
        <v>431.83613482823057</v>
      </c>
    </row>
    <row r="835" spans="1:18" x14ac:dyDescent="0.55000000000000004">
      <c r="A835" s="100">
        <v>14</v>
      </c>
      <c r="B835" s="101" t="s">
        <v>59</v>
      </c>
      <c r="C835" s="101" t="s">
        <v>505</v>
      </c>
      <c r="D835" s="101" t="s">
        <v>152</v>
      </c>
      <c r="E835" s="101" t="s">
        <v>506</v>
      </c>
      <c r="F835" s="101" t="s">
        <v>178</v>
      </c>
      <c r="G835" s="101" t="s">
        <v>1222</v>
      </c>
      <c r="H835" s="102">
        <v>5065</v>
      </c>
      <c r="I835" s="100">
        <v>4</v>
      </c>
      <c r="J835" s="105">
        <f>สกลนคร!F148</f>
        <v>1318323.73</v>
      </c>
      <c r="K835" s="104">
        <f>สกลนคร!AG148</f>
        <v>1196500.92</v>
      </c>
      <c r="L835" s="105">
        <f>สกลนคร!AH148</f>
        <v>2161759.36</v>
      </c>
      <c r="M835" s="105">
        <f>สกลนคร!AI148</f>
        <v>1641768.7500000002</v>
      </c>
      <c r="N835" s="101"/>
      <c r="O835" s="101"/>
      <c r="P835" s="101"/>
      <c r="Q835" s="93">
        <f t="shared" si="29"/>
        <v>519990.60999999964</v>
      </c>
      <c r="R835" s="94">
        <f t="shared" si="30"/>
        <v>426.80342744323787</v>
      </c>
    </row>
    <row r="836" spans="1:18" x14ac:dyDescent="0.55000000000000004">
      <c r="A836" s="100">
        <v>15</v>
      </c>
      <c r="B836" s="101" t="s">
        <v>59</v>
      </c>
      <c r="C836" s="101" t="s">
        <v>505</v>
      </c>
      <c r="D836" s="101" t="s">
        <v>152</v>
      </c>
      <c r="E836" s="101" t="s">
        <v>506</v>
      </c>
      <c r="F836" s="101" t="s">
        <v>178</v>
      </c>
      <c r="G836" s="101" t="s">
        <v>1223</v>
      </c>
      <c r="H836" s="102">
        <v>2312</v>
      </c>
      <c r="I836" s="100">
        <v>2</v>
      </c>
      <c r="J836" s="105">
        <f>สกลนคร!F149</f>
        <v>224828.76</v>
      </c>
      <c r="K836" s="104">
        <f>สกลนคร!AG149</f>
        <v>266439.33</v>
      </c>
      <c r="L836" s="105">
        <f>สกลนคร!AH149</f>
        <v>1270830.98</v>
      </c>
      <c r="M836" s="105">
        <f>สกลนคร!AI149</f>
        <v>1285706.76</v>
      </c>
      <c r="N836" s="101"/>
      <c r="O836" s="101"/>
      <c r="P836" s="101"/>
      <c r="Q836" s="93">
        <f t="shared" si="29"/>
        <v>-14875.780000000028</v>
      </c>
      <c r="R836" s="94">
        <f t="shared" si="30"/>
        <v>549.66737889273361</v>
      </c>
    </row>
    <row r="837" spans="1:18" x14ac:dyDescent="0.55000000000000004">
      <c r="A837" s="100">
        <v>16</v>
      </c>
      <c r="B837" s="101" t="s">
        <v>59</v>
      </c>
      <c r="C837" s="101" t="s">
        <v>505</v>
      </c>
      <c r="D837" s="101" t="s">
        <v>152</v>
      </c>
      <c r="E837" s="101" t="s">
        <v>506</v>
      </c>
      <c r="F837" s="101" t="s">
        <v>178</v>
      </c>
      <c r="G837" s="101" t="s">
        <v>1224</v>
      </c>
      <c r="H837" s="102">
        <v>1928</v>
      </c>
      <c r="I837" s="100">
        <v>2</v>
      </c>
      <c r="J837" s="105">
        <f>สกลนคร!F150</f>
        <v>645032.78</v>
      </c>
      <c r="K837" s="104">
        <f>สกลนคร!AG150</f>
        <v>661833.96</v>
      </c>
      <c r="L837" s="105">
        <f>สกลนคร!AH150</f>
        <v>1678796.53</v>
      </c>
      <c r="M837" s="105">
        <f>สกลนคร!AI150</f>
        <v>1520414.5100000002</v>
      </c>
      <c r="N837" s="101"/>
      <c r="O837" s="101"/>
      <c r="P837" s="101"/>
      <c r="Q837" s="93">
        <f t="shared" si="29"/>
        <v>158382.01999999979</v>
      </c>
      <c r="R837" s="94">
        <f t="shared" si="30"/>
        <v>870.74508817427386</v>
      </c>
    </row>
    <row r="838" spans="1:18" x14ac:dyDescent="0.55000000000000004">
      <c r="A838" s="100">
        <v>17</v>
      </c>
      <c r="B838" s="101" t="s">
        <v>59</v>
      </c>
      <c r="C838" s="101" t="s">
        <v>505</v>
      </c>
      <c r="D838" s="101" t="s">
        <v>152</v>
      </c>
      <c r="E838" s="101" t="s">
        <v>506</v>
      </c>
      <c r="F838" s="101" t="s">
        <v>178</v>
      </c>
      <c r="G838" s="101" t="s">
        <v>1225</v>
      </c>
      <c r="H838" s="102">
        <v>1590</v>
      </c>
      <c r="I838" s="100">
        <v>2</v>
      </c>
      <c r="J838" s="105">
        <f>สกลนคร!F151</f>
        <v>339783.71</v>
      </c>
      <c r="K838" s="104">
        <f>สกลนคร!AG151</f>
        <v>377012.87</v>
      </c>
      <c r="L838" s="105">
        <f>สกลนคร!AH151</f>
        <v>1421246.01</v>
      </c>
      <c r="M838" s="105">
        <f>สกลนคร!AI151</f>
        <v>1188406.96</v>
      </c>
      <c r="N838" s="101"/>
      <c r="O838" s="101"/>
      <c r="P838" s="101"/>
      <c r="Q838" s="93">
        <f t="shared" si="29"/>
        <v>232839.05000000005</v>
      </c>
      <c r="R838" s="94">
        <f t="shared" si="30"/>
        <v>893.8654150943396</v>
      </c>
    </row>
    <row r="839" spans="1:18" x14ac:dyDescent="0.55000000000000004">
      <c r="A839" s="100">
        <v>18</v>
      </c>
      <c r="B839" s="101" t="s">
        <v>59</v>
      </c>
      <c r="C839" s="101" t="s">
        <v>505</v>
      </c>
      <c r="D839" s="101" t="s">
        <v>152</v>
      </c>
      <c r="E839" s="101" t="s">
        <v>506</v>
      </c>
      <c r="F839" s="101" t="s">
        <v>178</v>
      </c>
      <c r="G839" s="101" t="s">
        <v>1226</v>
      </c>
      <c r="H839" s="102">
        <v>1695</v>
      </c>
      <c r="I839" s="100">
        <v>2</v>
      </c>
      <c r="J839" s="105">
        <f>สกลนคร!F152</f>
        <v>585474.86</v>
      </c>
      <c r="K839" s="104">
        <f>สกลนคร!AG152</f>
        <v>586781.83000000007</v>
      </c>
      <c r="L839" s="105">
        <f>สกลนคร!AH152</f>
        <v>1700124.04</v>
      </c>
      <c r="M839" s="105">
        <f>สกลนคร!AI152</f>
        <v>1325663.1700000002</v>
      </c>
      <c r="N839" s="101"/>
      <c r="O839" s="101"/>
      <c r="P839" s="101"/>
      <c r="Q839" s="93">
        <f t="shared" ref="Q839:Q902" si="31">L839-M839</f>
        <v>374460.86999999988</v>
      </c>
      <c r="R839" s="94">
        <f t="shared" ref="R839:R902" si="32">L839/H839</f>
        <v>1003.0230324483776</v>
      </c>
    </row>
    <row r="840" spans="1:18" x14ac:dyDescent="0.55000000000000004">
      <c r="A840" s="100">
        <v>19</v>
      </c>
      <c r="B840" s="101" t="s">
        <v>59</v>
      </c>
      <c r="C840" s="101" t="s">
        <v>505</v>
      </c>
      <c r="D840" s="101" t="s">
        <v>152</v>
      </c>
      <c r="E840" s="101" t="s">
        <v>506</v>
      </c>
      <c r="F840" s="101" t="s">
        <v>178</v>
      </c>
      <c r="G840" s="101" t="s">
        <v>1227</v>
      </c>
      <c r="H840" s="102">
        <v>4100</v>
      </c>
      <c r="I840" s="100">
        <v>3</v>
      </c>
      <c r="J840" s="105">
        <f>สกลนคร!F153</f>
        <v>643128</v>
      </c>
      <c r="K840" s="104">
        <f>สกลนคร!AG153</f>
        <v>780987.1</v>
      </c>
      <c r="L840" s="105">
        <f>สกลนคร!AH153</f>
        <v>3119874.08</v>
      </c>
      <c r="M840" s="105">
        <f>สกลนคร!AI153</f>
        <v>2611387.0499999998</v>
      </c>
      <c r="N840" s="101"/>
      <c r="O840" s="101"/>
      <c r="P840" s="101"/>
      <c r="Q840" s="93">
        <f t="shared" si="31"/>
        <v>508487.03000000026</v>
      </c>
      <c r="R840" s="94">
        <f t="shared" si="32"/>
        <v>760.94489756097562</v>
      </c>
    </row>
    <row r="841" spans="1:18" x14ac:dyDescent="0.55000000000000004">
      <c r="A841" s="100">
        <v>20</v>
      </c>
      <c r="B841" s="101" t="s">
        <v>59</v>
      </c>
      <c r="C841" s="101" t="s">
        <v>505</v>
      </c>
      <c r="D841" s="101" t="s">
        <v>152</v>
      </c>
      <c r="E841" s="101" t="s">
        <v>506</v>
      </c>
      <c r="F841" s="101" t="s">
        <v>178</v>
      </c>
      <c r="G841" s="101" t="s">
        <v>1228</v>
      </c>
      <c r="H841" s="102">
        <v>5998</v>
      </c>
      <c r="I841" s="100">
        <v>4</v>
      </c>
      <c r="J841" s="105">
        <f>สกลนคร!F154</f>
        <v>1301217.04</v>
      </c>
      <c r="K841" s="104">
        <f>สกลนคร!AG154</f>
        <v>1321380.04</v>
      </c>
      <c r="L841" s="105">
        <f>สกลนคร!AH154</f>
        <v>2701547.46</v>
      </c>
      <c r="M841" s="105">
        <f>สกลนคร!AI154</f>
        <v>2295499.5100000002</v>
      </c>
      <c r="N841" s="101"/>
      <c r="O841" s="101"/>
      <c r="P841" s="101"/>
      <c r="Q841" s="93">
        <f t="shared" si="31"/>
        <v>406047.94999999972</v>
      </c>
      <c r="R841" s="94">
        <f t="shared" si="32"/>
        <v>450.40804601533841</v>
      </c>
    </row>
    <row r="842" spans="1:18" x14ac:dyDescent="0.55000000000000004">
      <c r="A842" s="100">
        <v>21</v>
      </c>
      <c r="B842" s="101" t="s">
        <v>59</v>
      </c>
      <c r="C842" s="101" t="s">
        <v>505</v>
      </c>
      <c r="D842" s="101" t="s">
        <v>152</v>
      </c>
      <c r="E842" s="101" t="s">
        <v>506</v>
      </c>
      <c r="F842" s="101" t="s">
        <v>178</v>
      </c>
      <c r="G842" s="101" t="s">
        <v>1229</v>
      </c>
      <c r="H842" s="102">
        <v>3313</v>
      </c>
      <c r="I842" s="100">
        <v>3</v>
      </c>
      <c r="J842" s="105">
        <f>สกลนคร!F155</f>
        <v>796285.42</v>
      </c>
      <c r="K842" s="104">
        <f>สกลนคร!AG155</f>
        <v>924297.16</v>
      </c>
      <c r="L842" s="105">
        <f>สกลนคร!AH155</f>
        <v>1693148.1099999999</v>
      </c>
      <c r="M842" s="105">
        <f>สกลนคร!AI155</f>
        <v>1356147.29</v>
      </c>
      <c r="N842" s="101"/>
      <c r="O842" s="101"/>
      <c r="P842" s="101"/>
      <c r="Q842" s="93">
        <f t="shared" si="31"/>
        <v>337000.81999999983</v>
      </c>
      <c r="R842" s="94">
        <f t="shared" si="32"/>
        <v>511.06191065499542</v>
      </c>
    </row>
    <row r="843" spans="1:18" s="112" customFormat="1" x14ac:dyDescent="0.55000000000000004">
      <c r="A843" s="106">
        <v>12</v>
      </c>
      <c r="B843" s="107" t="s">
        <v>59</v>
      </c>
      <c r="C843" s="107"/>
      <c r="D843" s="107"/>
      <c r="E843" s="107" t="s">
        <v>75</v>
      </c>
      <c r="F843" s="107"/>
      <c r="G843" s="107" t="s">
        <v>508</v>
      </c>
      <c r="H843" s="113">
        <f>SUM(H822:H842)</f>
        <v>87239</v>
      </c>
      <c r="I843" s="106"/>
      <c r="J843" s="109">
        <f>SUM(J822:J842)</f>
        <v>17290455.290000003</v>
      </c>
      <c r="K843" s="109">
        <f>SUM(K822:K842)</f>
        <v>18400521.640000001</v>
      </c>
      <c r="L843" s="109">
        <f>SUM(L822:L842)</f>
        <v>44803084.539999992</v>
      </c>
      <c r="M843" s="109">
        <f>SUM(M822:M842)</f>
        <v>36473539.290000007</v>
      </c>
      <c r="N843" s="107">
        <v>20</v>
      </c>
      <c r="O843" s="107">
        <v>20</v>
      </c>
      <c r="P843" s="107">
        <f>N843-O843</f>
        <v>0</v>
      </c>
      <c r="Q843" s="110">
        <f t="shared" si="31"/>
        <v>8329545.2499999851</v>
      </c>
      <c r="R843" s="111">
        <f>L843/H843</f>
        <v>513.56714932541627</v>
      </c>
    </row>
    <row r="844" spans="1:18" x14ac:dyDescent="0.55000000000000004">
      <c r="A844" s="100">
        <v>1</v>
      </c>
      <c r="B844" s="101" t="s">
        <v>59</v>
      </c>
      <c r="C844" s="101" t="s">
        <v>509</v>
      </c>
      <c r="D844" s="101" t="s">
        <v>140</v>
      </c>
      <c r="E844" s="101" t="s">
        <v>510</v>
      </c>
      <c r="F844" s="101" t="s">
        <v>208</v>
      </c>
      <c r="G844" s="101" t="s">
        <v>511</v>
      </c>
      <c r="H844" s="102"/>
      <c r="I844" s="100"/>
      <c r="J844" s="103"/>
      <c r="K844" s="104"/>
      <c r="L844" s="105"/>
      <c r="M844" s="105"/>
      <c r="N844" s="101"/>
      <c r="O844" s="101"/>
      <c r="P844" s="101"/>
    </row>
    <row r="845" spans="1:18" x14ac:dyDescent="0.55000000000000004">
      <c r="A845" s="100">
        <v>2</v>
      </c>
      <c r="B845" s="101" t="s">
        <v>59</v>
      </c>
      <c r="C845" s="101" t="s">
        <v>509</v>
      </c>
      <c r="D845" s="101" t="s">
        <v>140</v>
      </c>
      <c r="E845" s="101" t="s">
        <v>510</v>
      </c>
      <c r="F845" s="101" t="s">
        <v>178</v>
      </c>
      <c r="G845" s="101" t="s">
        <v>1230</v>
      </c>
      <c r="H845" s="102">
        <v>3848</v>
      </c>
      <c r="I845" s="100">
        <v>3</v>
      </c>
      <c r="J845" s="105">
        <f>สกลนคร!F156</f>
        <v>493461.56</v>
      </c>
      <c r="K845" s="104">
        <f>สกลนคร!AG156</f>
        <v>508744.61</v>
      </c>
      <c r="L845" s="105">
        <f>สกลนคร!AH156</f>
        <v>2292391.2999999998</v>
      </c>
      <c r="M845" s="105">
        <f>สกลนคร!AI156</f>
        <v>2193587.5099999998</v>
      </c>
      <c r="N845" s="101"/>
      <c r="O845" s="101"/>
      <c r="P845" s="101"/>
      <c r="Q845" s="93">
        <f t="shared" si="31"/>
        <v>98803.790000000037</v>
      </c>
      <c r="R845" s="94">
        <f t="shared" si="32"/>
        <v>595.7357848232848</v>
      </c>
    </row>
    <row r="846" spans="1:18" x14ac:dyDescent="0.55000000000000004">
      <c r="A846" s="100">
        <v>3</v>
      </c>
      <c r="B846" s="101" t="s">
        <v>59</v>
      </c>
      <c r="C846" s="101" t="s">
        <v>509</v>
      </c>
      <c r="D846" s="101" t="s">
        <v>140</v>
      </c>
      <c r="E846" s="101" t="s">
        <v>510</v>
      </c>
      <c r="F846" s="101" t="s">
        <v>178</v>
      </c>
      <c r="G846" s="101" t="s">
        <v>1231</v>
      </c>
      <c r="H846" s="102">
        <v>4286</v>
      </c>
      <c r="I846" s="100">
        <v>3</v>
      </c>
      <c r="J846" s="105">
        <f>สกลนคร!F157</f>
        <v>542537.39</v>
      </c>
      <c r="K846" s="104">
        <f>สกลนคร!AG157</f>
        <v>557282.80000000005</v>
      </c>
      <c r="L846" s="105">
        <f>สกลนคร!AH157</f>
        <v>1536225.7</v>
      </c>
      <c r="M846" s="105">
        <f>สกลนคร!AI157</f>
        <v>1224034.8999999999</v>
      </c>
      <c r="N846" s="101"/>
      <c r="O846" s="101"/>
      <c r="P846" s="101"/>
      <c r="Q846" s="93">
        <f t="shared" si="31"/>
        <v>312190.80000000005</v>
      </c>
      <c r="R846" s="94">
        <f t="shared" si="32"/>
        <v>358.42876808212787</v>
      </c>
    </row>
    <row r="847" spans="1:18" x14ac:dyDescent="0.55000000000000004">
      <c r="A847" s="100">
        <v>4</v>
      </c>
      <c r="B847" s="101" t="s">
        <v>59</v>
      </c>
      <c r="C847" s="101" t="s">
        <v>509</v>
      </c>
      <c r="D847" s="101" t="s">
        <v>140</v>
      </c>
      <c r="E847" s="101" t="s">
        <v>510</v>
      </c>
      <c r="F847" s="101" t="s">
        <v>178</v>
      </c>
      <c r="G847" s="101" t="s">
        <v>1232</v>
      </c>
      <c r="H847" s="102">
        <v>5191</v>
      </c>
      <c r="I847" s="100">
        <v>4</v>
      </c>
      <c r="J847" s="105">
        <f>สกลนคร!F158</f>
        <v>401947.99</v>
      </c>
      <c r="K847" s="104">
        <f>สกลนคร!AG158</f>
        <v>447859.3</v>
      </c>
      <c r="L847" s="105">
        <f>สกลนคร!AH158</f>
        <v>1932435.17</v>
      </c>
      <c r="M847" s="105">
        <f>สกลนคร!AI158</f>
        <v>1739189.27</v>
      </c>
      <c r="N847" s="101"/>
      <c r="O847" s="101"/>
      <c r="P847" s="101"/>
      <c r="Q847" s="93">
        <f t="shared" si="31"/>
        <v>193245.89999999991</v>
      </c>
      <c r="R847" s="94">
        <f t="shared" si="32"/>
        <v>372.26645540358311</v>
      </c>
    </row>
    <row r="848" spans="1:18" x14ac:dyDescent="0.55000000000000004">
      <c r="A848" s="100">
        <v>5</v>
      </c>
      <c r="B848" s="101" t="s">
        <v>59</v>
      </c>
      <c r="C848" s="101" t="s">
        <v>509</v>
      </c>
      <c r="D848" s="101" t="s">
        <v>140</v>
      </c>
      <c r="E848" s="101" t="s">
        <v>510</v>
      </c>
      <c r="F848" s="101" t="s">
        <v>178</v>
      </c>
      <c r="G848" s="101" t="s">
        <v>1233</v>
      </c>
      <c r="H848" s="102">
        <v>5463</v>
      </c>
      <c r="I848" s="100">
        <v>4</v>
      </c>
      <c r="J848" s="105">
        <f>สกลนคร!F159</f>
        <v>369840.41</v>
      </c>
      <c r="K848" s="104">
        <f>สกลนคร!AG159</f>
        <v>455538.26999999996</v>
      </c>
      <c r="L848" s="105">
        <f>สกลนคร!AH159</f>
        <v>1643545.22</v>
      </c>
      <c r="M848" s="105">
        <f>สกลนคร!AI159</f>
        <v>1620932.0199999998</v>
      </c>
      <c r="N848" s="101"/>
      <c r="O848" s="101"/>
      <c r="P848" s="101"/>
      <c r="Q848" s="93">
        <f t="shared" si="31"/>
        <v>22613.200000000186</v>
      </c>
      <c r="R848" s="94">
        <f t="shared" si="32"/>
        <v>300.85030569284277</v>
      </c>
    </row>
    <row r="849" spans="1:18" s="112" customFormat="1" x14ac:dyDescent="0.55000000000000004">
      <c r="A849" s="106">
        <v>13</v>
      </c>
      <c r="B849" s="107" t="s">
        <v>59</v>
      </c>
      <c r="C849" s="107"/>
      <c r="D849" s="107"/>
      <c r="E849" s="107" t="s">
        <v>75</v>
      </c>
      <c r="F849" s="107"/>
      <c r="G849" s="107" t="s">
        <v>512</v>
      </c>
      <c r="H849" s="113">
        <f>SUM(H845:H848)</f>
        <v>18788</v>
      </c>
      <c r="I849" s="106"/>
      <c r="J849" s="109">
        <f>SUM(J844:J848)</f>
        <v>1807787.3499999999</v>
      </c>
      <c r="K849" s="109">
        <f>SUM(K844:K848)</f>
        <v>1969424.9800000002</v>
      </c>
      <c r="L849" s="109">
        <f>SUM(L844:L848)</f>
        <v>7404597.3899999997</v>
      </c>
      <c r="M849" s="109">
        <f>SUM(M844:M848)</f>
        <v>6777743.6999999993</v>
      </c>
      <c r="N849" s="107">
        <v>4</v>
      </c>
      <c r="O849" s="107">
        <v>4</v>
      </c>
      <c r="P849" s="107">
        <f>N849-O849</f>
        <v>0</v>
      </c>
      <c r="Q849" s="110">
        <f t="shared" si="31"/>
        <v>626853.69000000041</v>
      </c>
      <c r="R849" s="111">
        <f>L849/H849</f>
        <v>394.11312486693635</v>
      </c>
    </row>
    <row r="850" spans="1:18" x14ac:dyDescent="0.55000000000000004">
      <c r="A850" s="100">
        <v>1</v>
      </c>
      <c r="B850" s="101" t="s">
        <v>59</v>
      </c>
      <c r="C850" s="101" t="s">
        <v>513</v>
      </c>
      <c r="D850" s="101" t="s">
        <v>143</v>
      </c>
      <c r="E850" s="101" t="s">
        <v>514</v>
      </c>
      <c r="F850" s="101" t="s">
        <v>208</v>
      </c>
      <c r="G850" s="101" t="s">
        <v>515</v>
      </c>
      <c r="H850" s="102"/>
      <c r="I850" s="100"/>
      <c r="J850" s="103"/>
      <c r="K850" s="104"/>
      <c r="L850" s="105"/>
      <c r="M850" s="105"/>
      <c r="N850" s="101"/>
      <c r="O850" s="101"/>
      <c r="P850" s="101"/>
    </row>
    <row r="851" spans="1:18" x14ac:dyDescent="0.55000000000000004">
      <c r="A851" s="100">
        <v>2</v>
      </c>
      <c r="B851" s="101" t="s">
        <v>59</v>
      </c>
      <c r="C851" s="101" t="s">
        <v>513</v>
      </c>
      <c r="D851" s="101" t="s">
        <v>143</v>
      </c>
      <c r="E851" s="101" t="s">
        <v>514</v>
      </c>
      <c r="F851" s="101" t="s">
        <v>178</v>
      </c>
      <c r="G851" s="101" t="s">
        <v>1234</v>
      </c>
      <c r="H851" s="102">
        <v>2108</v>
      </c>
      <c r="I851" s="100">
        <v>2</v>
      </c>
      <c r="J851" s="105">
        <f>สกลนคร!F160</f>
        <v>454323.14</v>
      </c>
      <c r="K851" s="104">
        <f>สกลนคร!AG160</f>
        <v>444058.49</v>
      </c>
      <c r="L851" s="105">
        <f>สกลนคร!AH160</f>
        <v>1533315.44</v>
      </c>
      <c r="M851" s="105">
        <f>สกลนคร!AI160</f>
        <v>1294128.83</v>
      </c>
      <c r="N851" s="101"/>
      <c r="O851" s="101"/>
      <c r="P851" s="101"/>
      <c r="Q851" s="93">
        <f t="shared" si="31"/>
        <v>239186.60999999987</v>
      </c>
      <c r="R851" s="94">
        <f t="shared" si="32"/>
        <v>727.37924098671726</v>
      </c>
    </row>
    <row r="852" spans="1:18" x14ac:dyDescent="0.55000000000000004">
      <c r="A852" s="100">
        <v>3</v>
      </c>
      <c r="B852" s="101" t="s">
        <v>59</v>
      </c>
      <c r="C852" s="101" t="s">
        <v>513</v>
      </c>
      <c r="D852" s="101" t="s">
        <v>143</v>
      </c>
      <c r="E852" s="101" t="s">
        <v>514</v>
      </c>
      <c r="F852" s="101" t="s">
        <v>178</v>
      </c>
      <c r="G852" s="101" t="s">
        <v>1235</v>
      </c>
      <c r="H852" s="102">
        <v>3823</v>
      </c>
      <c r="I852" s="100">
        <v>3</v>
      </c>
      <c r="J852" s="105">
        <f>สกลนคร!F161</f>
        <v>302546.34000000003</v>
      </c>
      <c r="K852" s="104">
        <f>สกลนคร!AG161</f>
        <v>363779.37000000005</v>
      </c>
      <c r="L852" s="105">
        <f>สกลนคร!AH161</f>
        <v>2255307.92</v>
      </c>
      <c r="M852" s="105">
        <f>สกลนคร!AI161</f>
        <v>2111686.15</v>
      </c>
      <c r="N852" s="101"/>
      <c r="O852" s="101"/>
      <c r="P852" s="101"/>
      <c r="Q852" s="93">
        <f t="shared" si="31"/>
        <v>143621.77000000002</v>
      </c>
      <c r="R852" s="94">
        <f t="shared" si="32"/>
        <v>589.93144650797797</v>
      </c>
    </row>
    <row r="853" spans="1:18" x14ac:dyDescent="0.55000000000000004">
      <c r="A853" s="100">
        <v>4</v>
      </c>
      <c r="B853" s="101" t="s">
        <v>59</v>
      </c>
      <c r="C853" s="101" t="s">
        <v>513</v>
      </c>
      <c r="D853" s="101" t="s">
        <v>143</v>
      </c>
      <c r="E853" s="101" t="s">
        <v>514</v>
      </c>
      <c r="F853" s="101" t="s">
        <v>178</v>
      </c>
      <c r="G853" s="101" t="s">
        <v>1236</v>
      </c>
      <c r="H853" s="102">
        <v>4042</v>
      </c>
      <c r="I853" s="100">
        <v>3</v>
      </c>
      <c r="J853" s="105">
        <f>สกลนคร!F162</f>
        <v>171598.39</v>
      </c>
      <c r="K853" s="104">
        <f>สกลนคร!AG162</f>
        <v>205274.01000000004</v>
      </c>
      <c r="L853" s="105">
        <f>สกลนคร!AH162</f>
        <v>1414513.79</v>
      </c>
      <c r="M853" s="105">
        <f>สกลนคร!AI162</f>
        <v>1437851.0999999999</v>
      </c>
      <c r="N853" s="101"/>
      <c r="O853" s="101"/>
      <c r="P853" s="101"/>
      <c r="Q853" s="93">
        <f t="shared" si="31"/>
        <v>-23337.309999999823</v>
      </c>
      <c r="R853" s="94">
        <f t="shared" si="32"/>
        <v>349.95393122216723</v>
      </c>
    </row>
    <row r="854" spans="1:18" x14ac:dyDescent="0.55000000000000004">
      <c r="A854" s="100">
        <v>5</v>
      </c>
      <c r="B854" s="101" t="s">
        <v>59</v>
      </c>
      <c r="C854" s="101" t="s">
        <v>513</v>
      </c>
      <c r="D854" s="101" t="s">
        <v>143</v>
      </c>
      <c r="E854" s="101" t="s">
        <v>514</v>
      </c>
      <c r="F854" s="101" t="s">
        <v>178</v>
      </c>
      <c r="G854" s="101" t="s">
        <v>1237</v>
      </c>
      <c r="H854" s="102">
        <v>5471</v>
      </c>
      <c r="I854" s="100">
        <v>4</v>
      </c>
      <c r="J854" s="105">
        <f>สกลนคร!F163</f>
        <v>357679.43</v>
      </c>
      <c r="K854" s="104">
        <f>สกลนคร!AG163</f>
        <v>414116.05</v>
      </c>
      <c r="L854" s="105">
        <f>สกลนคร!AH163</f>
        <v>2365189.23</v>
      </c>
      <c r="M854" s="105">
        <f>สกลนคร!AI163</f>
        <v>2500053.4299999997</v>
      </c>
      <c r="N854" s="101"/>
      <c r="O854" s="101"/>
      <c r="P854" s="101"/>
      <c r="Q854" s="93">
        <f t="shared" si="31"/>
        <v>-134864.19999999972</v>
      </c>
      <c r="R854" s="94">
        <f t="shared" si="32"/>
        <v>432.3138786327911</v>
      </c>
    </row>
    <row r="855" spans="1:18" s="112" customFormat="1" x14ac:dyDescent="0.55000000000000004">
      <c r="A855" s="106">
        <v>14</v>
      </c>
      <c r="B855" s="107" t="s">
        <v>59</v>
      </c>
      <c r="C855" s="107"/>
      <c r="D855" s="107"/>
      <c r="E855" s="107" t="s">
        <v>75</v>
      </c>
      <c r="F855" s="107"/>
      <c r="G855" s="107" t="s">
        <v>516</v>
      </c>
      <c r="H855" s="113">
        <f>SUM(H851:H854)</f>
        <v>15444</v>
      </c>
      <c r="I855" s="106"/>
      <c r="J855" s="109">
        <f>SUM(J850:J854)</f>
        <v>1286147.3</v>
      </c>
      <c r="K855" s="109">
        <f>SUM(K850:K854)</f>
        <v>1427227.9200000002</v>
      </c>
      <c r="L855" s="109">
        <f>SUM(L850:L854)</f>
        <v>7568326.3800000008</v>
      </c>
      <c r="M855" s="109">
        <f>SUM(M850:M854)</f>
        <v>7343719.5099999998</v>
      </c>
      <c r="N855" s="107">
        <v>4</v>
      </c>
      <c r="O855" s="107">
        <v>4</v>
      </c>
      <c r="P855" s="107">
        <f>N855-O855</f>
        <v>0</v>
      </c>
      <c r="Q855" s="110">
        <f t="shared" si="31"/>
        <v>224606.87000000104</v>
      </c>
      <c r="R855" s="111">
        <f>L855/H855</f>
        <v>490.04962315462319</v>
      </c>
    </row>
    <row r="856" spans="1:18" x14ac:dyDescent="0.55000000000000004">
      <c r="A856" s="100">
        <v>1</v>
      </c>
      <c r="B856" s="101" t="s">
        <v>59</v>
      </c>
      <c r="C856" s="101" t="s">
        <v>517</v>
      </c>
      <c r="D856" s="101" t="s">
        <v>146</v>
      </c>
      <c r="E856" s="101" t="s">
        <v>518</v>
      </c>
      <c r="F856" s="101" t="s">
        <v>208</v>
      </c>
      <c r="G856" s="101" t="s">
        <v>519</v>
      </c>
      <c r="H856" s="102"/>
      <c r="I856" s="100"/>
      <c r="J856" s="103"/>
      <c r="K856" s="104"/>
      <c r="L856" s="105"/>
      <c r="M856" s="105"/>
      <c r="N856" s="101"/>
      <c r="O856" s="101"/>
      <c r="P856" s="101"/>
    </row>
    <row r="857" spans="1:18" x14ac:dyDescent="0.55000000000000004">
      <c r="A857" s="100">
        <v>2</v>
      </c>
      <c r="B857" s="101" t="s">
        <v>59</v>
      </c>
      <c r="C857" s="101" t="s">
        <v>517</v>
      </c>
      <c r="D857" s="101" t="s">
        <v>146</v>
      </c>
      <c r="E857" s="101" t="s">
        <v>518</v>
      </c>
      <c r="F857" s="101" t="s">
        <v>178</v>
      </c>
      <c r="G857" s="101" t="s">
        <v>1238</v>
      </c>
      <c r="H857" s="102">
        <v>2489</v>
      </c>
      <c r="I857" s="100">
        <v>2</v>
      </c>
      <c r="J857" s="105">
        <f>สกลนคร!F164</f>
        <v>413330.17</v>
      </c>
      <c r="K857" s="104">
        <f>สกลนคร!AG164</f>
        <v>460671.74</v>
      </c>
      <c r="L857" s="105">
        <f>สกลนคร!AH164</f>
        <v>1028549.86</v>
      </c>
      <c r="M857" s="105">
        <f>สกลนคร!AI164</f>
        <v>1145077.43</v>
      </c>
      <c r="N857" s="101"/>
      <c r="O857" s="101"/>
      <c r="P857" s="101"/>
      <c r="Q857" s="93">
        <f t="shared" si="31"/>
        <v>-116527.56999999995</v>
      </c>
      <c r="R857" s="94">
        <f t="shared" si="32"/>
        <v>413.23819204499796</v>
      </c>
    </row>
    <row r="858" spans="1:18" x14ac:dyDescent="0.55000000000000004">
      <c r="A858" s="100">
        <v>3</v>
      </c>
      <c r="B858" s="101" t="s">
        <v>59</v>
      </c>
      <c r="C858" s="101" t="s">
        <v>517</v>
      </c>
      <c r="D858" s="101" t="s">
        <v>146</v>
      </c>
      <c r="E858" s="101" t="s">
        <v>518</v>
      </c>
      <c r="F858" s="101" t="s">
        <v>178</v>
      </c>
      <c r="G858" s="101" t="s">
        <v>1239</v>
      </c>
      <c r="H858" s="102">
        <v>3680</v>
      </c>
      <c r="I858" s="100">
        <v>3</v>
      </c>
      <c r="J858" s="105">
        <f>สกลนคร!F165</f>
        <v>1152253.22</v>
      </c>
      <c r="K858" s="104">
        <f>สกลนคร!AG165</f>
        <v>1134319.4099999999</v>
      </c>
      <c r="L858" s="105">
        <f>สกลนคร!AH165</f>
        <v>1870224.38</v>
      </c>
      <c r="M858" s="105">
        <f>สกลนคร!AI165</f>
        <v>1856430.3900000001</v>
      </c>
      <c r="N858" s="101"/>
      <c r="O858" s="101"/>
      <c r="P858" s="101"/>
      <c r="Q858" s="93">
        <f t="shared" si="31"/>
        <v>13793.989999999758</v>
      </c>
      <c r="R858" s="94">
        <f t="shared" si="32"/>
        <v>508.21314673913042</v>
      </c>
    </row>
    <row r="859" spans="1:18" x14ac:dyDescent="0.55000000000000004">
      <c r="A859" s="100">
        <v>4</v>
      </c>
      <c r="B859" s="101" t="s">
        <v>59</v>
      </c>
      <c r="C859" s="101" t="s">
        <v>517</v>
      </c>
      <c r="D859" s="101" t="s">
        <v>146</v>
      </c>
      <c r="E859" s="101" t="s">
        <v>518</v>
      </c>
      <c r="F859" s="101" t="s">
        <v>178</v>
      </c>
      <c r="G859" s="101" t="s">
        <v>1240</v>
      </c>
      <c r="H859" s="102">
        <v>5212</v>
      </c>
      <c r="I859" s="100">
        <v>4</v>
      </c>
      <c r="J859" s="105">
        <f>สกลนคร!F166</f>
        <v>449399.09</v>
      </c>
      <c r="K859" s="104">
        <f>สกลนคร!AG166</f>
        <v>448318.32000000007</v>
      </c>
      <c r="L859" s="105">
        <f>สกลนคร!AH166</f>
        <v>1787855.7799999998</v>
      </c>
      <c r="M859" s="105">
        <f>สกลนคร!AI166</f>
        <v>1776379.54</v>
      </c>
      <c r="N859" s="101"/>
      <c r="O859" s="101"/>
      <c r="P859" s="101"/>
      <c r="Q859" s="93">
        <f t="shared" si="31"/>
        <v>11476.239999999758</v>
      </c>
      <c r="R859" s="94">
        <f t="shared" si="32"/>
        <v>343.02681887950877</v>
      </c>
    </row>
    <row r="860" spans="1:18" x14ac:dyDescent="0.55000000000000004">
      <c r="A860" s="100">
        <v>5</v>
      </c>
      <c r="B860" s="101" t="s">
        <v>59</v>
      </c>
      <c r="C860" s="101" t="s">
        <v>517</v>
      </c>
      <c r="D860" s="101" t="s">
        <v>146</v>
      </c>
      <c r="E860" s="101" t="s">
        <v>518</v>
      </c>
      <c r="F860" s="101" t="s">
        <v>178</v>
      </c>
      <c r="G860" s="101" t="s">
        <v>1241</v>
      </c>
      <c r="H860" s="102">
        <v>2800</v>
      </c>
      <c r="I860" s="100">
        <v>2</v>
      </c>
      <c r="J860" s="105">
        <f>สกลนคร!F167</f>
        <v>479153.86</v>
      </c>
      <c r="K860" s="104">
        <f>สกลนคร!AG167</f>
        <v>442063.19999999995</v>
      </c>
      <c r="L860" s="105">
        <f>สกลนคร!AH167</f>
        <v>1516799.1</v>
      </c>
      <c r="M860" s="105">
        <f>สกลนคร!AI167</f>
        <v>1449496.4000000001</v>
      </c>
      <c r="N860" s="101"/>
      <c r="O860" s="101"/>
      <c r="P860" s="101"/>
      <c r="Q860" s="93">
        <f t="shared" si="31"/>
        <v>67302.699999999953</v>
      </c>
      <c r="R860" s="94">
        <f t="shared" si="32"/>
        <v>541.71396428571427</v>
      </c>
    </row>
    <row r="861" spans="1:18" x14ac:dyDescent="0.55000000000000004">
      <c r="A861" s="100">
        <v>6</v>
      </c>
      <c r="B861" s="101" t="s">
        <v>59</v>
      </c>
      <c r="C861" s="101" t="s">
        <v>517</v>
      </c>
      <c r="D861" s="101" t="s">
        <v>146</v>
      </c>
      <c r="E861" s="101" t="s">
        <v>518</v>
      </c>
      <c r="F861" s="101" t="s">
        <v>178</v>
      </c>
      <c r="G861" s="101" t="s">
        <v>1242</v>
      </c>
      <c r="H861" s="102">
        <v>3862</v>
      </c>
      <c r="I861" s="100">
        <v>3</v>
      </c>
      <c r="J861" s="105">
        <f>สกลนคร!F168</f>
        <v>119853.54</v>
      </c>
      <c r="K861" s="104">
        <f>สกลนคร!AG168</f>
        <v>159466.69999999998</v>
      </c>
      <c r="L861" s="105">
        <f>สกลนคร!AH168</f>
        <v>2020716.5</v>
      </c>
      <c r="M861" s="105">
        <f>สกลนคร!AI168</f>
        <v>2166609.81</v>
      </c>
      <c r="N861" s="101"/>
      <c r="O861" s="101"/>
      <c r="P861" s="101"/>
      <c r="Q861" s="93">
        <f t="shared" si="31"/>
        <v>-145893.31000000006</v>
      </c>
      <c r="R861" s="94">
        <f t="shared" si="32"/>
        <v>523.23058001035736</v>
      </c>
    </row>
    <row r="862" spans="1:18" s="112" customFormat="1" x14ac:dyDescent="0.55000000000000004">
      <c r="A862" s="106">
        <v>15</v>
      </c>
      <c r="B862" s="107" t="s">
        <v>59</v>
      </c>
      <c r="C862" s="107"/>
      <c r="D862" s="107"/>
      <c r="E862" s="107" t="s">
        <v>75</v>
      </c>
      <c r="F862" s="107"/>
      <c r="G862" s="107" t="s">
        <v>520</v>
      </c>
      <c r="H862" s="113">
        <f>SUM(H857:H861)</f>
        <v>18043</v>
      </c>
      <c r="I862" s="106"/>
      <c r="J862" s="109">
        <f>SUM(J856:J861)</f>
        <v>2613989.88</v>
      </c>
      <c r="K862" s="144">
        <f>SUM(K856:K861)</f>
        <v>2644839.37</v>
      </c>
      <c r="L862" s="109">
        <f>SUM(L856:L861)</f>
        <v>8224145.6199999992</v>
      </c>
      <c r="M862" s="109">
        <f>SUM(M856:M861)</f>
        <v>8393993.5700000003</v>
      </c>
      <c r="N862" s="107">
        <v>5</v>
      </c>
      <c r="O862" s="107">
        <v>5</v>
      </c>
      <c r="P862" s="107">
        <f>N862-O862</f>
        <v>0</v>
      </c>
      <c r="Q862" s="110">
        <f t="shared" si="31"/>
        <v>-169847.95000000112</v>
      </c>
      <c r="R862" s="111">
        <f>L862/H862</f>
        <v>455.80810397384022</v>
      </c>
    </row>
    <row r="863" spans="1:18" x14ac:dyDescent="0.55000000000000004">
      <c r="A863" s="100">
        <v>1</v>
      </c>
      <c r="B863" s="101" t="s">
        <v>59</v>
      </c>
      <c r="C863" s="101" t="s">
        <v>521</v>
      </c>
      <c r="D863" s="101" t="s">
        <v>148</v>
      </c>
      <c r="E863" s="101" t="s">
        <v>522</v>
      </c>
      <c r="F863" s="101" t="s">
        <v>208</v>
      </c>
      <c r="G863" s="101" t="s">
        <v>523</v>
      </c>
      <c r="H863" s="102"/>
      <c r="I863" s="100"/>
      <c r="J863" s="103"/>
      <c r="K863" s="104"/>
      <c r="L863" s="105"/>
      <c r="M863" s="105"/>
      <c r="N863" s="101"/>
      <c r="O863" s="101"/>
      <c r="P863" s="101"/>
    </row>
    <row r="864" spans="1:18" x14ac:dyDescent="0.55000000000000004">
      <c r="A864" s="100">
        <v>2</v>
      </c>
      <c r="B864" s="101" t="s">
        <v>59</v>
      </c>
      <c r="C864" s="101" t="s">
        <v>521</v>
      </c>
      <c r="D864" s="101" t="s">
        <v>148</v>
      </c>
      <c r="E864" s="101" t="s">
        <v>522</v>
      </c>
      <c r="F864" s="101" t="s">
        <v>178</v>
      </c>
      <c r="G864" s="101" t="s">
        <v>1243</v>
      </c>
      <c r="H864" s="102">
        <v>997</v>
      </c>
      <c r="I864" s="100">
        <v>1</v>
      </c>
      <c r="J864" s="105">
        <f>สกลนคร!F169</f>
        <v>580543.44999999995</v>
      </c>
      <c r="K864" s="104">
        <f>สกลนคร!AG169</f>
        <v>653581.58999999985</v>
      </c>
      <c r="L864" s="105">
        <f>สกลนคร!AH169</f>
        <v>1346605.23</v>
      </c>
      <c r="M864" s="105">
        <f>สกลนคร!AI169</f>
        <v>1219951.03</v>
      </c>
      <c r="N864" s="101"/>
      <c r="O864" s="101"/>
      <c r="P864" s="101"/>
      <c r="Q864" s="93">
        <f t="shared" si="31"/>
        <v>126654.19999999995</v>
      </c>
      <c r="R864" s="94">
        <f t="shared" si="32"/>
        <v>1350.6572016048144</v>
      </c>
    </row>
    <row r="865" spans="1:18" x14ac:dyDescent="0.55000000000000004">
      <c r="A865" s="100">
        <v>3</v>
      </c>
      <c r="B865" s="101" t="s">
        <v>59</v>
      </c>
      <c r="C865" s="101" t="s">
        <v>521</v>
      </c>
      <c r="D865" s="101" t="s">
        <v>148</v>
      </c>
      <c r="E865" s="101" t="s">
        <v>522</v>
      </c>
      <c r="F865" s="101" t="s">
        <v>178</v>
      </c>
      <c r="G865" s="101" t="s">
        <v>1244</v>
      </c>
      <c r="H865" s="102">
        <v>5720</v>
      </c>
      <c r="I865" s="100">
        <v>4</v>
      </c>
      <c r="J865" s="105">
        <f>สกลนคร!F170</f>
        <v>818197.52</v>
      </c>
      <c r="K865" s="104">
        <f>สกลนคร!AG170</f>
        <v>863177.62</v>
      </c>
      <c r="L865" s="105">
        <f>สกลนคร!AH170</f>
        <v>2033948.24</v>
      </c>
      <c r="M865" s="105">
        <f>สกลนคร!AI170</f>
        <v>1883898.3099999998</v>
      </c>
      <c r="N865" s="101"/>
      <c r="O865" s="101"/>
      <c r="P865" s="101"/>
      <c r="Q865" s="93">
        <f t="shared" si="31"/>
        <v>150049.93000000017</v>
      </c>
      <c r="R865" s="94">
        <f t="shared" si="32"/>
        <v>355.58535664335665</v>
      </c>
    </row>
    <row r="866" spans="1:18" x14ac:dyDescent="0.55000000000000004">
      <c r="A866" s="100">
        <v>4</v>
      </c>
      <c r="B866" s="101" t="s">
        <v>59</v>
      </c>
      <c r="C866" s="101" t="s">
        <v>521</v>
      </c>
      <c r="D866" s="101" t="s">
        <v>148</v>
      </c>
      <c r="E866" s="101" t="s">
        <v>522</v>
      </c>
      <c r="F866" s="101" t="s">
        <v>178</v>
      </c>
      <c r="G866" s="101" t="s">
        <v>1245</v>
      </c>
      <c r="H866" s="102">
        <v>3258</v>
      </c>
      <c r="I866" s="100">
        <v>3</v>
      </c>
      <c r="J866" s="105">
        <f>สกลนคร!F171</f>
        <v>454515.77</v>
      </c>
      <c r="K866" s="104">
        <f>สกลนคร!AG171</f>
        <v>506050.80000000005</v>
      </c>
      <c r="L866" s="105">
        <f>สกลนคร!AH171</f>
        <v>1423340.85</v>
      </c>
      <c r="M866" s="105">
        <f>สกลนคร!AI171</f>
        <v>1443173.0699999998</v>
      </c>
      <c r="N866" s="101"/>
      <c r="O866" s="101"/>
      <c r="P866" s="101"/>
      <c r="Q866" s="93">
        <f t="shared" si="31"/>
        <v>-19832.219999999739</v>
      </c>
      <c r="R866" s="94">
        <f t="shared" si="32"/>
        <v>436.87564456721918</v>
      </c>
    </row>
    <row r="867" spans="1:18" x14ac:dyDescent="0.55000000000000004">
      <c r="A867" s="100">
        <v>5</v>
      </c>
      <c r="B867" s="101" t="s">
        <v>59</v>
      </c>
      <c r="C867" s="101" t="s">
        <v>521</v>
      </c>
      <c r="D867" s="101" t="s">
        <v>148</v>
      </c>
      <c r="E867" s="101" t="s">
        <v>522</v>
      </c>
      <c r="F867" s="101" t="s">
        <v>178</v>
      </c>
      <c r="G867" s="101" t="s">
        <v>1246</v>
      </c>
      <c r="H867" s="102">
        <v>5165</v>
      </c>
      <c r="I867" s="100">
        <v>4</v>
      </c>
      <c r="J867" s="105">
        <f>สกลนคร!F172</f>
        <v>943934.04</v>
      </c>
      <c r="K867" s="104">
        <f>สกลนคร!AG172</f>
        <v>997961.93</v>
      </c>
      <c r="L867" s="105">
        <f>สกลนคร!AH172</f>
        <v>2341021.25</v>
      </c>
      <c r="M867" s="105">
        <f>สกลนคร!AI172</f>
        <v>1988722.93</v>
      </c>
      <c r="N867" s="101"/>
      <c r="O867" s="101"/>
      <c r="P867" s="101"/>
      <c r="Q867" s="93">
        <f t="shared" si="31"/>
        <v>352298.32000000007</v>
      </c>
      <c r="R867" s="94">
        <f t="shared" si="32"/>
        <v>453.24709583736689</v>
      </c>
    </row>
    <row r="868" spans="1:18" x14ac:dyDescent="0.55000000000000004">
      <c r="A868" s="100">
        <v>6</v>
      </c>
      <c r="B868" s="101" t="s">
        <v>59</v>
      </c>
      <c r="C868" s="101" t="s">
        <v>521</v>
      </c>
      <c r="D868" s="101" t="s">
        <v>148</v>
      </c>
      <c r="E868" s="101" t="s">
        <v>522</v>
      </c>
      <c r="F868" s="101" t="s">
        <v>178</v>
      </c>
      <c r="G868" s="101" t="s">
        <v>1247</v>
      </c>
      <c r="H868" s="102">
        <v>3445</v>
      </c>
      <c r="I868" s="100">
        <v>3</v>
      </c>
      <c r="J868" s="105">
        <f>สกลนคร!F173</f>
        <v>1379061.87</v>
      </c>
      <c r="K868" s="104">
        <f>สกลนคร!AG173</f>
        <v>1441539.6800000002</v>
      </c>
      <c r="L868" s="105">
        <f>สกลนคร!AH173</f>
        <v>2297673.6399999997</v>
      </c>
      <c r="M868" s="105">
        <f>สกลนคร!AI173</f>
        <v>1909960.0199999998</v>
      </c>
      <c r="N868" s="101"/>
      <c r="O868" s="101"/>
      <c r="P868" s="101"/>
      <c r="Q868" s="93">
        <f t="shared" si="31"/>
        <v>387713.61999999988</v>
      </c>
      <c r="R868" s="94">
        <f t="shared" si="32"/>
        <v>666.95896661828726</v>
      </c>
    </row>
    <row r="869" spans="1:18" x14ac:dyDescent="0.55000000000000004">
      <c r="A869" s="100">
        <v>7</v>
      </c>
      <c r="B869" s="101" t="s">
        <v>59</v>
      </c>
      <c r="C869" s="101" t="s">
        <v>521</v>
      </c>
      <c r="D869" s="101" t="s">
        <v>148</v>
      </c>
      <c r="E869" s="101" t="s">
        <v>522</v>
      </c>
      <c r="F869" s="101" t="s">
        <v>178</v>
      </c>
      <c r="G869" s="101" t="s">
        <v>1248</v>
      </c>
      <c r="H869" s="102">
        <v>6336</v>
      </c>
      <c r="I869" s="100">
        <v>5</v>
      </c>
      <c r="J869" s="105">
        <f>สกลนคร!F174</f>
        <v>1025527.4</v>
      </c>
      <c r="K869" s="104">
        <f>สกลนคร!AG174</f>
        <v>1079496.45</v>
      </c>
      <c r="L869" s="105">
        <f>สกลนคร!AH174</f>
        <v>2407497.4500000002</v>
      </c>
      <c r="M869" s="105">
        <f>สกลนคร!AI174</f>
        <v>1962913.9200000002</v>
      </c>
      <c r="N869" s="101"/>
      <c r="O869" s="101"/>
      <c r="P869" s="101"/>
      <c r="Q869" s="93">
        <f t="shared" si="31"/>
        <v>444583.53</v>
      </c>
      <c r="R869" s="94">
        <f t="shared" si="32"/>
        <v>379.97118844696973</v>
      </c>
    </row>
    <row r="870" spans="1:18" s="112" customFormat="1" x14ac:dyDescent="0.55000000000000004">
      <c r="A870" s="106">
        <v>16</v>
      </c>
      <c r="B870" s="107" t="s">
        <v>59</v>
      </c>
      <c r="C870" s="107"/>
      <c r="D870" s="107"/>
      <c r="E870" s="107" t="s">
        <v>75</v>
      </c>
      <c r="F870" s="107"/>
      <c r="G870" s="107" t="s">
        <v>524</v>
      </c>
      <c r="H870" s="113">
        <f>SUM(H864:H869)</f>
        <v>24921</v>
      </c>
      <c r="I870" s="106"/>
      <c r="J870" s="109">
        <f>SUM(J863:J869)</f>
        <v>5201780.0500000007</v>
      </c>
      <c r="K870" s="109">
        <f>SUM(K863:K869)</f>
        <v>5541808.0700000003</v>
      </c>
      <c r="L870" s="109">
        <f>SUM(L863:L869)</f>
        <v>11850086.66</v>
      </c>
      <c r="M870" s="109">
        <f>SUM(M863:M869)</f>
        <v>10408619.279999999</v>
      </c>
      <c r="N870" s="107">
        <v>6</v>
      </c>
      <c r="O870" s="107">
        <v>6</v>
      </c>
      <c r="P870" s="107">
        <f>N870-O870</f>
        <v>0</v>
      </c>
      <c r="Q870" s="110">
        <f t="shared" si="31"/>
        <v>1441467.3800000008</v>
      </c>
      <c r="R870" s="111">
        <f>L870/H870</f>
        <v>475.50606556719231</v>
      </c>
    </row>
    <row r="871" spans="1:18" x14ac:dyDescent="0.55000000000000004">
      <c r="A871" s="100">
        <v>1</v>
      </c>
      <c r="B871" s="101" t="s">
        <v>59</v>
      </c>
      <c r="C871" s="101" t="s">
        <v>525</v>
      </c>
      <c r="D871" s="101" t="s">
        <v>150</v>
      </c>
      <c r="E871" s="101" t="s">
        <v>526</v>
      </c>
      <c r="F871" s="101" t="s">
        <v>208</v>
      </c>
      <c r="G871" s="101" t="s">
        <v>527</v>
      </c>
      <c r="H871" s="102"/>
      <c r="I871" s="100"/>
      <c r="J871" s="103"/>
      <c r="K871" s="104"/>
      <c r="L871" s="105"/>
      <c r="M871" s="105"/>
      <c r="N871" s="101"/>
      <c r="O871" s="101"/>
      <c r="P871" s="101"/>
    </row>
    <row r="872" spans="1:18" x14ac:dyDescent="0.55000000000000004">
      <c r="A872" s="100">
        <v>2</v>
      </c>
      <c r="B872" s="101" t="s">
        <v>59</v>
      </c>
      <c r="C872" s="101" t="s">
        <v>525</v>
      </c>
      <c r="D872" s="101" t="s">
        <v>150</v>
      </c>
      <c r="E872" s="101" t="s">
        <v>526</v>
      </c>
      <c r="F872" s="101" t="s">
        <v>178</v>
      </c>
      <c r="G872" s="101" t="s">
        <v>1249</v>
      </c>
      <c r="H872" s="102">
        <v>4782</v>
      </c>
      <c r="I872" s="100">
        <v>4</v>
      </c>
      <c r="J872" s="105">
        <f>สกลนคร!F175</f>
        <v>1405381.81</v>
      </c>
      <c r="K872" s="104">
        <f>สกลนคร!AG175</f>
        <v>1533424.4800000002</v>
      </c>
      <c r="L872" s="105">
        <f>สกลนคร!AH175</f>
        <v>2357257.79</v>
      </c>
      <c r="M872" s="105">
        <f>สกลนคร!AI175</f>
        <v>1642948.72</v>
      </c>
      <c r="N872" s="101"/>
      <c r="O872" s="101"/>
      <c r="P872" s="101"/>
      <c r="Q872" s="93">
        <f t="shared" si="31"/>
        <v>714309.07000000007</v>
      </c>
      <c r="R872" s="94">
        <f t="shared" si="32"/>
        <v>492.94391258887498</v>
      </c>
    </row>
    <row r="873" spans="1:18" x14ac:dyDescent="0.55000000000000004">
      <c r="A873" s="100">
        <v>3</v>
      </c>
      <c r="B873" s="101" t="s">
        <v>59</v>
      </c>
      <c r="C873" s="101" t="s">
        <v>525</v>
      </c>
      <c r="D873" s="101" t="s">
        <v>150</v>
      </c>
      <c r="E873" s="101" t="s">
        <v>526</v>
      </c>
      <c r="F873" s="101" t="s">
        <v>178</v>
      </c>
      <c r="G873" s="101" t="s">
        <v>1250</v>
      </c>
      <c r="H873" s="102">
        <v>3511</v>
      </c>
      <c r="I873" s="100">
        <v>3</v>
      </c>
      <c r="J873" s="105">
        <f>สกลนคร!F176</f>
        <v>1039186.49</v>
      </c>
      <c r="K873" s="104">
        <f>สกลนคร!AG176</f>
        <v>1121080.3899999999</v>
      </c>
      <c r="L873" s="105">
        <f>สกลนคร!AH176</f>
        <v>2037375.1500000001</v>
      </c>
      <c r="M873" s="105">
        <f>สกลนคร!AI176</f>
        <v>1770324.4000000001</v>
      </c>
      <c r="N873" s="101"/>
      <c r="O873" s="101"/>
      <c r="P873" s="101"/>
      <c r="Q873" s="93">
        <f t="shared" si="31"/>
        <v>267050.75</v>
      </c>
      <c r="R873" s="94">
        <f t="shared" si="32"/>
        <v>580.28343776701797</v>
      </c>
    </row>
    <row r="874" spans="1:18" x14ac:dyDescent="0.55000000000000004">
      <c r="A874" s="100">
        <v>4</v>
      </c>
      <c r="B874" s="101" t="s">
        <v>59</v>
      </c>
      <c r="C874" s="101" t="s">
        <v>525</v>
      </c>
      <c r="D874" s="101" t="s">
        <v>150</v>
      </c>
      <c r="E874" s="101" t="s">
        <v>526</v>
      </c>
      <c r="F874" s="101" t="s">
        <v>178</v>
      </c>
      <c r="G874" s="101" t="s">
        <v>1251</v>
      </c>
      <c r="H874" s="102">
        <v>2116</v>
      </c>
      <c r="I874" s="100">
        <v>2</v>
      </c>
      <c r="J874" s="105">
        <f>สกลนคร!F177</f>
        <v>874777.89</v>
      </c>
      <c r="K874" s="104">
        <f>สกลนคร!AG177</f>
        <v>986218.42</v>
      </c>
      <c r="L874" s="105">
        <f>สกลนคร!AH177</f>
        <v>1498380.29</v>
      </c>
      <c r="M874" s="105">
        <f>สกลนคร!AI177</f>
        <v>1212246.3799999999</v>
      </c>
      <c r="N874" s="101"/>
      <c r="O874" s="101"/>
      <c r="P874" s="101"/>
      <c r="Q874" s="93">
        <f t="shared" si="31"/>
        <v>286133.91000000015</v>
      </c>
      <c r="R874" s="94">
        <f t="shared" si="32"/>
        <v>708.11922967863893</v>
      </c>
    </row>
    <row r="875" spans="1:18" x14ac:dyDescent="0.55000000000000004">
      <c r="A875" s="100">
        <v>5</v>
      </c>
      <c r="B875" s="101" t="s">
        <v>59</v>
      </c>
      <c r="C875" s="101" t="s">
        <v>525</v>
      </c>
      <c r="D875" s="101" t="s">
        <v>150</v>
      </c>
      <c r="E875" s="101" t="s">
        <v>526</v>
      </c>
      <c r="F875" s="101" t="s">
        <v>178</v>
      </c>
      <c r="G875" s="101" t="s">
        <v>1252</v>
      </c>
      <c r="H875" s="102">
        <v>5068</v>
      </c>
      <c r="I875" s="100">
        <v>4</v>
      </c>
      <c r="J875" s="105">
        <f>สกลนคร!F178</f>
        <v>987247.44</v>
      </c>
      <c r="K875" s="104">
        <f>สกลนคร!AG178</f>
        <v>1115380.69</v>
      </c>
      <c r="L875" s="105">
        <f>สกลนคร!AH178</f>
        <v>1872546.3900000001</v>
      </c>
      <c r="M875" s="105">
        <f>สกลนคร!AI178</f>
        <v>1747524.6</v>
      </c>
      <c r="N875" s="101"/>
      <c r="O875" s="101"/>
      <c r="P875" s="101"/>
      <c r="Q875" s="93">
        <f t="shared" si="31"/>
        <v>125021.79000000004</v>
      </c>
      <c r="R875" s="94">
        <f t="shared" si="32"/>
        <v>369.48429163378063</v>
      </c>
    </row>
    <row r="876" spans="1:18" x14ac:dyDescent="0.55000000000000004">
      <c r="A876" s="100">
        <v>6</v>
      </c>
      <c r="B876" s="101" t="s">
        <v>59</v>
      </c>
      <c r="C876" s="101" t="s">
        <v>525</v>
      </c>
      <c r="D876" s="101" t="s">
        <v>150</v>
      </c>
      <c r="E876" s="101" t="s">
        <v>526</v>
      </c>
      <c r="F876" s="101" t="s">
        <v>178</v>
      </c>
      <c r="G876" s="101" t="s">
        <v>1253</v>
      </c>
      <c r="H876" s="102">
        <v>2178</v>
      </c>
      <c r="I876" s="100">
        <v>2</v>
      </c>
      <c r="J876" s="105">
        <f>สกลนคร!F179</f>
        <v>912300.36</v>
      </c>
      <c r="K876" s="104">
        <f>สกลนคร!AG179</f>
        <v>916630.24</v>
      </c>
      <c r="L876" s="105">
        <f>สกลนคร!AH179</f>
        <v>1235903.8799999999</v>
      </c>
      <c r="M876" s="105">
        <f>สกลนคร!AI179</f>
        <v>1084532.4000000001</v>
      </c>
      <c r="N876" s="101"/>
      <c r="O876" s="101"/>
      <c r="P876" s="101"/>
      <c r="Q876" s="93">
        <f t="shared" si="31"/>
        <v>151371.47999999975</v>
      </c>
      <c r="R876" s="94">
        <f t="shared" si="32"/>
        <v>567.44898071625335</v>
      </c>
    </row>
    <row r="877" spans="1:18" x14ac:dyDescent="0.55000000000000004">
      <c r="A877" s="100">
        <v>7</v>
      </c>
      <c r="B877" s="101" t="s">
        <v>59</v>
      </c>
      <c r="C877" s="101" t="s">
        <v>525</v>
      </c>
      <c r="D877" s="101" t="s">
        <v>150</v>
      </c>
      <c r="E877" s="101" t="s">
        <v>526</v>
      </c>
      <c r="F877" s="101" t="s">
        <v>178</v>
      </c>
      <c r="G877" s="101" t="s">
        <v>1254</v>
      </c>
      <c r="H877" s="102">
        <v>3138</v>
      </c>
      <c r="I877" s="100">
        <v>3</v>
      </c>
      <c r="J877" s="105">
        <f>สกลนคร!F180</f>
        <v>760192.61</v>
      </c>
      <c r="K877" s="104">
        <f>สกลนคร!AG180</f>
        <v>859065.8899999999</v>
      </c>
      <c r="L877" s="105">
        <f>สกลนคร!AH180</f>
        <v>1599007.58</v>
      </c>
      <c r="M877" s="105">
        <f>สกลนคร!AI180</f>
        <v>1235550.2</v>
      </c>
      <c r="N877" s="101"/>
      <c r="O877" s="101"/>
      <c r="P877" s="101"/>
      <c r="Q877" s="93">
        <f t="shared" si="31"/>
        <v>363457.38000000012</v>
      </c>
      <c r="R877" s="94">
        <f t="shared" si="32"/>
        <v>509.56264499681328</v>
      </c>
    </row>
    <row r="878" spans="1:18" x14ac:dyDescent="0.55000000000000004">
      <c r="A878" s="100">
        <v>8</v>
      </c>
      <c r="B878" s="101" t="s">
        <v>59</v>
      </c>
      <c r="C878" s="101" t="s">
        <v>525</v>
      </c>
      <c r="D878" s="101" t="s">
        <v>150</v>
      </c>
      <c r="E878" s="101" t="s">
        <v>526</v>
      </c>
      <c r="F878" s="101" t="s">
        <v>178</v>
      </c>
      <c r="G878" s="101" t="s">
        <v>1255</v>
      </c>
      <c r="H878" s="102">
        <v>3606</v>
      </c>
      <c r="I878" s="100">
        <v>3</v>
      </c>
      <c r="J878" s="105">
        <f>สกลนคร!F181</f>
        <v>893248.94</v>
      </c>
      <c r="K878" s="104">
        <f>สกลนคร!AG181</f>
        <v>919057.0199999999</v>
      </c>
      <c r="L878" s="105">
        <f>สกลนคร!AH181</f>
        <v>1822661.56</v>
      </c>
      <c r="M878" s="105">
        <f>สกลนคร!AI181</f>
        <v>1828683.9799999997</v>
      </c>
      <c r="N878" s="101"/>
      <c r="O878" s="101"/>
      <c r="P878" s="101"/>
      <c r="Q878" s="93">
        <f t="shared" si="31"/>
        <v>-6022.4199999996927</v>
      </c>
      <c r="R878" s="94">
        <f t="shared" si="32"/>
        <v>505.45245701608434</v>
      </c>
    </row>
    <row r="879" spans="1:18" s="112" customFormat="1" x14ac:dyDescent="0.55000000000000004">
      <c r="A879" s="106">
        <v>17</v>
      </c>
      <c r="B879" s="107" t="s">
        <v>59</v>
      </c>
      <c r="C879" s="107"/>
      <c r="D879" s="107"/>
      <c r="E879" s="107" t="s">
        <v>75</v>
      </c>
      <c r="F879" s="107"/>
      <c r="G879" s="107" t="s">
        <v>528</v>
      </c>
      <c r="H879" s="113">
        <f>SUM(H872:H878)</f>
        <v>24399</v>
      </c>
      <c r="I879" s="106"/>
      <c r="J879" s="109">
        <f>SUM(J871:J878)</f>
        <v>6872335.540000001</v>
      </c>
      <c r="K879" s="109">
        <f>SUM(K871:K878)</f>
        <v>7450857.1299999999</v>
      </c>
      <c r="L879" s="109">
        <f>SUM(L871:L878)</f>
        <v>12423132.640000001</v>
      </c>
      <c r="M879" s="109">
        <f>SUM(M871:M878)</f>
        <v>10521810.68</v>
      </c>
      <c r="N879" s="107">
        <v>7</v>
      </c>
      <c r="O879" s="107">
        <v>7</v>
      </c>
      <c r="P879" s="107">
        <f>N879-O879</f>
        <v>0</v>
      </c>
      <c r="Q879" s="110">
        <f t="shared" si="31"/>
        <v>1901321.9600000009</v>
      </c>
      <c r="R879" s="111">
        <f>L879/H879</f>
        <v>509.16564777244969</v>
      </c>
    </row>
    <row r="880" spans="1:18" x14ac:dyDescent="0.55000000000000004">
      <c r="A880" s="100">
        <v>1</v>
      </c>
      <c r="B880" s="101" t="s">
        <v>59</v>
      </c>
      <c r="C880" s="101" t="s">
        <v>529</v>
      </c>
      <c r="D880" s="101" t="s">
        <v>530</v>
      </c>
      <c r="E880" s="101" t="s">
        <v>531</v>
      </c>
      <c r="F880" s="101" t="s">
        <v>208</v>
      </c>
      <c r="G880" s="101" t="s">
        <v>532</v>
      </c>
      <c r="H880" s="102"/>
      <c r="I880" s="100"/>
      <c r="J880" s="103"/>
      <c r="K880" s="104"/>
      <c r="L880" s="105"/>
      <c r="M880" s="105"/>
      <c r="N880" s="101"/>
      <c r="O880" s="101"/>
      <c r="P880" s="101"/>
    </row>
    <row r="881" spans="1:18" x14ac:dyDescent="0.55000000000000004">
      <c r="A881" s="100">
        <v>2</v>
      </c>
      <c r="B881" s="101" t="s">
        <v>59</v>
      </c>
      <c r="C881" s="101" t="s">
        <v>529</v>
      </c>
      <c r="D881" s="101" t="s">
        <v>530</v>
      </c>
      <c r="E881" s="101" t="s">
        <v>531</v>
      </c>
      <c r="F881" s="101" t="s">
        <v>178</v>
      </c>
      <c r="G881" s="101" t="s">
        <v>1256</v>
      </c>
      <c r="H881" s="102">
        <v>3063</v>
      </c>
      <c r="I881" s="100">
        <v>3</v>
      </c>
      <c r="J881" s="105">
        <f>สกลนคร!F182</f>
        <v>784357.46</v>
      </c>
      <c r="K881" s="104">
        <f>สกลนคร!AG182</f>
        <v>800962.73</v>
      </c>
      <c r="L881" s="105">
        <f>สกลนคร!AH182</f>
        <v>1272538.44</v>
      </c>
      <c r="M881" s="105">
        <f>สกลนคร!AI182</f>
        <v>904491.89</v>
      </c>
      <c r="N881" s="101"/>
      <c r="O881" s="101"/>
      <c r="P881" s="101"/>
      <c r="Q881" s="93">
        <f t="shared" si="31"/>
        <v>368046.54999999993</v>
      </c>
      <c r="R881" s="94">
        <f t="shared" si="32"/>
        <v>415.45492654260528</v>
      </c>
    </row>
    <row r="882" spans="1:18" x14ac:dyDescent="0.55000000000000004">
      <c r="A882" s="100">
        <v>3</v>
      </c>
      <c r="B882" s="101" t="s">
        <v>59</v>
      </c>
      <c r="C882" s="101" t="s">
        <v>529</v>
      </c>
      <c r="D882" s="101" t="s">
        <v>530</v>
      </c>
      <c r="E882" s="101" t="s">
        <v>531</v>
      </c>
      <c r="F882" s="101" t="s">
        <v>178</v>
      </c>
      <c r="G882" s="101" t="s">
        <v>1257</v>
      </c>
      <c r="H882" s="102">
        <v>2781</v>
      </c>
      <c r="I882" s="100">
        <v>2</v>
      </c>
      <c r="J882" s="105">
        <f>สกลนคร!F183</f>
        <v>424004.14</v>
      </c>
      <c r="K882" s="104">
        <f>สกลนคร!AG183</f>
        <v>470228.87</v>
      </c>
      <c r="L882" s="105">
        <f>สกลนคร!AH183</f>
        <v>1962518.85</v>
      </c>
      <c r="M882" s="105">
        <f>สกลนคร!AI183</f>
        <v>1663008.9</v>
      </c>
      <c r="N882" s="101"/>
      <c r="O882" s="101"/>
      <c r="P882" s="101"/>
      <c r="Q882" s="93">
        <f t="shared" si="31"/>
        <v>299509.95000000019</v>
      </c>
      <c r="R882" s="94">
        <f t="shared" si="32"/>
        <v>705.6881877022654</v>
      </c>
    </row>
    <row r="883" spans="1:18" x14ac:dyDescent="0.55000000000000004">
      <c r="A883" s="100">
        <v>4</v>
      </c>
      <c r="B883" s="101" t="s">
        <v>59</v>
      </c>
      <c r="C883" s="101" t="s">
        <v>529</v>
      </c>
      <c r="D883" s="101" t="s">
        <v>530</v>
      </c>
      <c r="E883" s="101" t="s">
        <v>531</v>
      </c>
      <c r="F883" s="101" t="s">
        <v>178</v>
      </c>
      <c r="G883" s="101" t="s">
        <v>1258</v>
      </c>
      <c r="H883" s="102">
        <v>2236</v>
      </c>
      <c r="I883" s="100">
        <v>2</v>
      </c>
      <c r="J883" s="105">
        <f>สกลนคร!F184</f>
        <v>546623.76</v>
      </c>
      <c r="K883" s="104">
        <f>สกลนคร!AG184</f>
        <v>584629.88</v>
      </c>
      <c r="L883" s="105">
        <f>สกลนคร!AH184</f>
        <v>1273151.3700000001</v>
      </c>
      <c r="M883" s="105">
        <f>สกลนคร!AI184</f>
        <v>1148605.27</v>
      </c>
      <c r="N883" s="101"/>
      <c r="O883" s="101"/>
      <c r="P883" s="101"/>
      <c r="Q883" s="93">
        <f t="shared" si="31"/>
        <v>124546.10000000009</v>
      </c>
      <c r="R883" s="94">
        <f t="shared" si="32"/>
        <v>569.3879114490162</v>
      </c>
    </row>
    <row r="884" spans="1:18" x14ac:dyDescent="0.55000000000000004">
      <c r="A884" s="100">
        <v>5</v>
      </c>
      <c r="B884" s="101" t="s">
        <v>59</v>
      </c>
      <c r="C884" s="101" t="s">
        <v>529</v>
      </c>
      <c r="D884" s="101" t="s">
        <v>530</v>
      </c>
      <c r="E884" s="101" t="s">
        <v>531</v>
      </c>
      <c r="F884" s="101" t="s">
        <v>178</v>
      </c>
      <c r="G884" s="101" t="s">
        <v>1259</v>
      </c>
      <c r="H884" s="102">
        <v>2004</v>
      </c>
      <c r="I884" s="100">
        <v>2</v>
      </c>
      <c r="J884" s="105">
        <f>สกลนคร!F185</f>
        <v>297392</v>
      </c>
      <c r="K884" s="104">
        <f>สกลนคร!AG185</f>
        <v>247527.93</v>
      </c>
      <c r="L884" s="105">
        <f>สกลนคร!AH185</f>
        <v>1660989.8800000001</v>
      </c>
      <c r="M884" s="105">
        <f>สกลนคร!AI185</f>
        <v>822997.12</v>
      </c>
      <c r="N884" s="101"/>
      <c r="O884" s="101"/>
      <c r="P884" s="101"/>
      <c r="Q884" s="93">
        <f t="shared" si="31"/>
        <v>837992.76000000013</v>
      </c>
      <c r="R884" s="94">
        <f t="shared" si="32"/>
        <v>828.83726546906189</v>
      </c>
    </row>
    <row r="885" spans="1:18" x14ac:dyDescent="0.55000000000000004">
      <c r="A885" s="100">
        <v>6</v>
      </c>
      <c r="B885" s="101" t="s">
        <v>59</v>
      </c>
      <c r="C885" s="101" t="s">
        <v>529</v>
      </c>
      <c r="D885" s="101" t="s">
        <v>530</v>
      </c>
      <c r="E885" s="101" t="s">
        <v>531</v>
      </c>
      <c r="F885" s="101" t="s">
        <v>178</v>
      </c>
      <c r="G885" s="101" t="s">
        <v>1260</v>
      </c>
      <c r="H885" s="102">
        <v>3574</v>
      </c>
      <c r="I885" s="100">
        <v>3</v>
      </c>
      <c r="J885" s="105">
        <f>สกลนคร!F186</f>
        <v>447809.42</v>
      </c>
      <c r="K885" s="104">
        <f>สกลนคร!AG186</f>
        <v>467730.22</v>
      </c>
      <c r="L885" s="105">
        <f>สกลนคร!AH186</f>
        <v>1654821.2300000002</v>
      </c>
      <c r="M885" s="105">
        <f>สกลนคร!AI186</f>
        <v>1554456.73</v>
      </c>
      <c r="N885" s="101"/>
      <c r="O885" s="101"/>
      <c r="P885" s="101"/>
      <c r="Q885" s="93">
        <f t="shared" si="31"/>
        <v>100364.50000000023</v>
      </c>
      <c r="R885" s="94">
        <f t="shared" si="32"/>
        <v>463.01657246782321</v>
      </c>
    </row>
    <row r="886" spans="1:18" x14ac:dyDescent="0.55000000000000004">
      <c r="A886" s="100">
        <v>7</v>
      </c>
      <c r="B886" s="101" t="s">
        <v>59</v>
      </c>
      <c r="C886" s="101" t="s">
        <v>529</v>
      </c>
      <c r="D886" s="101" t="s">
        <v>530</v>
      </c>
      <c r="E886" s="101" t="s">
        <v>531</v>
      </c>
      <c r="F886" s="101" t="s">
        <v>178</v>
      </c>
      <c r="G886" s="101" t="s">
        <v>1261</v>
      </c>
      <c r="H886" s="102">
        <v>6722</v>
      </c>
      <c r="I886" s="100">
        <v>5</v>
      </c>
      <c r="J886" s="105">
        <f>สกลนคร!F187</f>
        <v>611104.48</v>
      </c>
      <c r="K886" s="104">
        <f>สกลนคร!AG187</f>
        <v>641392.64000000001</v>
      </c>
      <c r="L886" s="105">
        <f>สกลนคร!AH187</f>
        <v>2380672.6199999996</v>
      </c>
      <c r="M886" s="105">
        <f>สกลนคร!AI187</f>
        <v>2216540.9700000002</v>
      </c>
      <c r="N886" s="101"/>
      <c r="O886" s="101"/>
      <c r="P886" s="101"/>
      <c r="Q886" s="93">
        <f t="shared" si="31"/>
        <v>164131.64999999944</v>
      </c>
      <c r="R886" s="94">
        <f t="shared" si="32"/>
        <v>354.16135376376076</v>
      </c>
    </row>
    <row r="887" spans="1:18" x14ac:dyDescent="0.55000000000000004">
      <c r="A887" s="100">
        <v>8</v>
      </c>
      <c r="B887" s="101" t="s">
        <v>59</v>
      </c>
      <c r="C887" s="101" t="s">
        <v>529</v>
      </c>
      <c r="D887" s="101" t="s">
        <v>530</v>
      </c>
      <c r="E887" s="101" t="s">
        <v>531</v>
      </c>
      <c r="F887" s="101" t="s">
        <v>178</v>
      </c>
      <c r="G887" s="101" t="s">
        <v>1262</v>
      </c>
      <c r="H887" s="102">
        <v>1051</v>
      </c>
      <c r="I887" s="100">
        <v>1</v>
      </c>
      <c r="J887" s="105">
        <f>สกลนคร!F188</f>
        <v>252374.18</v>
      </c>
      <c r="K887" s="104">
        <f>สกลนคร!AG188</f>
        <v>269030.55</v>
      </c>
      <c r="L887" s="105">
        <f>สกลนคร!AH188</f>
        <v>971229.92999999993</v>
      </c>
      <c r="M887" s="105">
        <f>สกลนคร!AI188</f>
        <v>908231.37</v>
      </c>
      <c r="N887" s="101"/>
      <c r="O887" s="101"/>
      <c r="P887" s="101"/>
      <c r="Q887" s="93">
        <f t="shared" si="31"/>
        <v>62998.559999999939</v>
      </c>
      <c r="R887" s="94">
        <f t="shared" si="32"/>
        <v>924.10078972407223</v>
      </c>
    </row>
    <row r="888" spans="1:18" x14ac:dyDescent="0.55000000000000004">
      <c r="A888" s="100">
        <v>9</v>
      </c>
      <c r="B888" s="101" t="s">
        <v>59</v>
      </c>
      <c r="C888" s="101" t="s">
        <v>529</v>
      </c>
      <c r="D888" s="101" t="s">
        <v>530</v>
      </c>
      <c r="E888" s="101" t="s">
        <v>531</v>
      </c>
      <c r="F888" s="101" t="s">
        <v>178</v>
      </c>
      <c r="G888" s="101" t="s">
        <v>1263</v>
      </c>
      <c r="H888" s="102">
        <v>3165</v>
      </c>
      <c r="I888" s="100">
        <v>3</v>
      </c>
      <c r="J888" s="105">
        <f>สกลนคร!F189</f>
        <v>631289.99</v>
      </c>
      <c r="K888" s="104">
        <f>สกลนคร!AG189</f>
        <v>619652.78</v>
      </c>
      <c r="L888" s="105">
        <f>สกลนคร!AH189</f>
        <v>1592704.34</v>
      </c>
      <c r="M888" s="105">
        <f>สกลนคร!AI189</f>
        <v>1330250.3800000001</v>
      </c>
      <c r="N888" s="101"/>
      <c r="O888" s="101"/>
      <c r="P888" s="101"/>
      <c r="Q888" s="93">
        <f t="shared" si="31"/>
        <v>262453.95999999996</v>
      </c>
      <c r="R888" s="94">
        <f t="shared" si="32"/>
        <v>503.22412006319121</v>
      </c>
    </row>
    <row r="889" spans="1:18" s="112" customFormat="1" x14ac:dyDescent="0.55000000000000004">
      <c r="A889" s="106">
        <v>18</v>
      </c>
      <c r="B889" s="107" t="s">
        <v>59</v>
      </c>
      <c r="C889" s="107"/>
      <c r="D889" s="107"/>
      <c r="E889" s="107" t="s">
        <v>75</v>
      </c>
      <c r="F889" s="107"/>
      <c r="G889" s="107" t="s">
        <v>533</v>
      </c>
      <c r="H889" s="113">
        <f>SUM(H881:H888)</f>
        <v>24596</v>
      </c>
      <c r="I889" s="106"/>
      <c r="J889" s="109">
        <f>SUM(J880:J888)</f>
        <v>3994955.4300000006</v>
      </c>
      <c r="K889" s="109">
        <f>SUM(K880:K888)</f>
        <v>4101155.5999999996</v>
      </c>
      <c r="L889" s="109">
        <f>SUM(L880:L888)</f>
        <v>12768626.66</v>
      </c>
      <c r="M889" s="109">
        <f>SUM(M880:M888)</f>
        <v>10548582.630000001</v>
      </c>
      <c r="N889" s="107">
        <v>8</v>
      </c>
      <c r="O889" s="107">
        <v>8</v>
      </c>
      <c r="P889" s="107">
        <f>N889-O889</f>
        <v>0</v>
      </c>
      <c r="Q889" s="110">
        <f t="shared" si="31"/>
        <v>2220044.0299999993</v>
      </c>
      <c r="R889" s="111">
        <f t="shared" si="32"/>
        <v>519.13427630509022</v>
      </c>
    </row>
    <row r="890" spans="1:18" s="112" customFormat="1" ht="24.75" thickBot="1" x14ac:dyDescent="0.6">
      <c r="A890" s="121"/>
      <c r="B890" s="122" t="s">
        <v>59</v>
      </c>
      <c r="C890" s="122" t="s">
        <v>59</v>
      </c>
      <c r="D890" s="122" t="s">
        <v>59</v>
      </c>
      <c r="E890" s="122" t="s">
        <v>59</v>
      </c>
      <c r="F890" s="122"/>
      <c r="G890" s="122" t="s">
        <v>534</v>
      </c>
      <c r="H890" s="123">
        <f>H711+H719+H726+H742+H751+H762+H768+H788+H796+H808+H821+H843+H849+H855+H862+H870+H879+H889</f>
        <v>664335</v>
      </c>
      <c r="I890" s="121"/>
      <c r="J890" s="124">
        <f t="shared" ref="J890:O890" si="33">J711+J719+J726+J742+J751+J762+J768+J788+J796+J808+J821+J843+J849+J855+J862+J870+J879+J889</f>
        <v>98491916.069999993</v>
      </c>
      <c r="K890" s="125">
        <f t="shared" si="33"/>
        <v>110524915.16999999</v>
      </c>
      <c r="L890" s="124">
        <f t="shared" si="33"/>
        <v>311056676.65000004</v>
      </c>
      <c r="M890" s="124">
        <f t="shared" si="33"/>
        <v>274246501.80000001</v>
      </c>
      <c r="N890" s="122">
        <f t="shared" si="33"/>
        <v>168</v>
      </c>
      <c r="O890" s="122">
        <f t="shared" si="33"/>
        <v>168</v>
      </c>
      <c r="P890" s="122">
        <f>N890-O890</f>
        <v>0</v>
      </c>
      <c r="Q890" s="110">
        <f t="shared" si="31"/>
        <v>36810174.850000024</v>
      </c>
      <c r="R890" s="111">
        <f t="shared" si="32"/>
        <v>468.22262360104469</v>
      </c>
    </row>
    <row r="891" spans="1:18" ht="25.5" thickTop="1" thickBot="1" x14ac:dyDescent="0.6">
      <c r="A891" s="126"/>
      <c r="B891" s="127"/>
      <c r="C891" s="127"/>
      <c r="D891" s="127"/>
      <c r="E891" s="392" t="s">
        <v>535</v>
      </c>
      <c r="F891" s="393"/>
      <c r="G891" s="394"/>
      <c r="H891" s="128"/>
      <c r="I891" s="126"/>
      <c r="J891" s="129">
        <f>J890/O890</f>
        <v>586261.40517857135</v>
      </c>
      <c r="K891" s="130">
        <f>K890/O890</f>
        <v>657886.39982142847</v>
      </c>
      <c r="L891" s="129">
        <f>L890/O890</f>
        <v>1851527.8372023811</v>
      </c>
      <c r="M891" s="129">
        <f>M890/O890</f>
        <v>1632419.6535714287</v>
      </c>
      <c r="N891" s="178"/>
      <c r="O891" s="178"/>
      <c r="P891" s="178"/>
      <c r="Q891" s="93">
        <f t="shared" si="31"/>
        <v>219108.18363095238</v>
      </c>
    </row>
    <row r="892" spans="1:18" ht="24.75" thickTop="1" x14ac:dyDescent="0.55000000000000004">
      <c r="A892" s="131">
        <v>1</v>
      </c>
      <c r="B892" s="132" t="s">
        <v>56</v>
      </c>
      <c r="C892" s="132" t="s">
        <v>536</v>
      </c>
      <c r="D892" s="132" t="s">
        <v>537</v>
      </c>
      <c r="E892" s="132" t="s">
        <v>538</v>
      </c>
      <c r="F892" s="132" t="s">
        <v>175</v>
      </c>
      <c r="G892" s="132" t="s">
        <v>539</v>
      </c>
      <c r="H892" s="133"/>
      <c r="I892" s="131"/>
      <c r="J892" s="134"/>
      <c r="K892" s="135"/>
      <c r="L892" s="136"/>
      <c r="M892" s="136"/>
      <c r="N892" s="132"/>
      <c r="O892" s="132"/>
      <c r="P892" s="132"/>
    </row>
    <row r="893" spans="1:18" x14ac:dyDescent="0.55000000000000004">
      <c r="A893" s="100">
        <v>2</v>
      </c>
      <c r="B893" s="101" t="s">
        <v>56</v>
      </c>
      <c r="C893" s="101" t="s">
        <v>536</v>
      </c>
      <c r="D893" s="101" t="s">
        <v>537</v>
      </c>
      <c r="E893" s="101" t="s">
        <v>538</v>
      </c>
      <c r="F893" s="101" t="s">
        <v>178</v>
      </c>
      <c r="G893" s="101" t="s">
        <v>1264</v>
      </c>
      <c r="H893" s="102">
        <v>3670</v>
      </c>
      <c r="I893" s="100">
        <v>3</v>
      </c>
      <c r="J893" s="103">
        <f>นครพนม!F4</f>
        <v>654725.16</v>
      </c>
      <c r="K893" s="104">
        <f>นครพนม!AN4</f>
        <v>714280.95000000007</v>
      </c>
      <c r="L893" s="105">
        <f>นครพนม!AO4</f>
        <v>1456651.81</v>
      </c>
      <c r="M893" s="105">
        <f>นครพนม!AP4</f>
        <v>1096097.26</v>
      </c>
      <c r="N893" s="101"/>
      <c r="O893" s="101"/>
      <c r="P893" s="101"/>
      <c r="Q893" s="93">
        <f t="shared" si="31"/>
        <v>360554.55000000005</v>
      </c>
      <c r="R893" s="94">
        <f t="shared" si="32"/>
        <v>396.9078501362398</v>
      </c>
    </row>
    <row r="894" spans="1:18" x14ac:dyDescent="0.55000000000000004">
      <c r="A894" s="100">
        <v>3</v>
      </c>
      <c r="B894" s="101" t="s">
        <v>56</v>
      </c>
      <c r="C894" s="101" t="s">
        <v>536</v>
      </c>
      <c r="D894" s="101" t="s">
        <v>537</v>
      </c>
      <c r="E894" s="101" t="s">
        <v>538</v>
      </c>
      <c r="F894" s="101" t="s">
        <v>178</v>
      </c>
      <c r="G894" s="101" t="s">
        <v>1265</v>
      </c>
      <c r="H894" s="102">
        <v>5247</v>
      </c>
      <c r="I894" s="100">
        <v>4</v>
      </c>
      <c r="J894" s="103">
        <f>นครพนม!F5</f>
        <v>846846.25</v>
      </c>
      <c r="K894" s="104">
        <f>นครพนม!AN5</f>
        <v>928980.98</v>
      </c>
      <c r="L894" s="105">
        <f>นครพนม!AO5</f>
        <v>1823215.6400000001</v>
      </c>
      <c r="M894" s="105">
        <f>นครพนม!AP5</f>
        <v>1339145.83</v>
      </c>
      <c r="N894" s="101"/>
      <c r="O894" s="101"/>
      <c r="P894" s="101"/>
      <c r="Q894" s="93">
        <f t="shared" si="31"/>
        <v>484069.81000000006</v>
      </c>
      <c r="R894" s="94">
        <f t="shared" si="32"/>
        <v>347.47772822565275</v>
      </c>
    </row>
    <row r="895" spans="1:18" x14ac:dyDescent="0.55000000000000004">
      <c r="A895" s="100">
        <v>4</v>
      </c>
      <c r="B895" s="101" t="s">
        <v>56</v>
      </c>
      <c r="C895" s="101" t="s">
        <v>536</v>
      </c>
      <c r="D895" s="101" t="s">
        <v>537</v>
      </c>
      <c r="E895" s="101" t="s">
        <v>538</v>
      </c>
      <c r="F895" s="101" t="s">
        <v>178</v>
      </c>
      <c r="G895" s="101" t="s">
        <v>1266</v>
      </c>
      <c r="H895" s="102">
        <v>4843</v>
      </c>
      <c r="I895" s="100">
        <v>4</v>
      </c>
      <c r="J895" s="103">
        <f>นครพนม!F6</f>
        <v>818027.76</v>
      </c>
      <c r="K895" s="104">
        <f>นครพนม!AN6</f>
        <v>619664.80999999994</v>
      </c>
      <c r="L895" s="105">
        <f>นครพนม!AO6</f>
        <v>1662282.65</v>
      </c>
      <c r="M895" s="105">
        <f>นครพนม!AP6</f>
        <v>1377717.79</v>
      </c>
      <c r="N895" s="101"/>
      <c r="O895" s="101"/>
      <c r="P895" s="101"/>
      <c r="Q895" s="93">
        <f t="shared" si="31"/>
        <v>284564.85999999987</v>
      </c>
      <c r="R895" s="94">
        <f t="shared" si="32"/>
        <v>343.23408011563077</v>
      </c>
    </row>
    <row r="896" spans="1:18" x14ac:dyDescent="0.55000000000000004">
      <c r="A896" s="100">
        <v>5</v>
      </c>
      <c r="B896" s="101" t="s">
        <v>56</v>
      </c>
      <c r="C896" s="101" t="s">
        <v>536</v>
      </c>
      <c r="D896" s="101" t="s">
        <v>537</v>
      </c>
      <c r="E896" s="101" t="s">
        <v>538</v>
      </c>
      <c r="F896" s="101" t="s">
        <v>178</v>
      </c>
      <c r="G896" s="101" t="s">
        <v>1267</v>
      </c>
      <c r="H896" s="102">
        <v>4324</v>
      </c>
      <c r="I896" s="100">
        <v>3</v>
      </c>
      <c r="J896" s="103">
        <f>นครพนม!F7</f>
        <v>580534.47</v>
      </c>
      <c r="K896" s="104">
        <f>นครพนม!AN7</f>
        <v>552822.82999999996</v>
      </c>
      <c r="L896" s="105">
        <f>นครพนม!AO7</f>
        <v>1116391.21</v>
      </c>
      <c r="M896" s="105">
        <f>นครพนม!AP7</f>
        <v>818967.58</v>
      </c>
      <c r="N896" s="101"/>
      <c r="O896" s="101"/>
      <c r="P896" s="101"/>
      <c r="Q896" s="93">
        <f t="shared" si="31"/>
        <v>297423.63</v>
      </c>
      <c r="R896" s="94">
        <f t="shared" si="32"/>
        <v>258.18483117483811</v>
      </c>
    </row>
    <row r="897" spans="1:18" x14ac:dyDescent="0.55000000000000004">
      <c r="A897" s="100">
        <v>6</v>
      </c>
      <c r="B897" s="101" t="s">
        <v>56</v>
      </c>
      <c r="C897" s="101" t="s">
        <v>536</v>
      </c>
      <c r="D897" s="101" t="s">
        <v>537</v>
      </c>
      <c r="E897" s="101" t="s">
        <v>538</v>
      </c>
      <c r="F897" s="101" t="s">
        <v>178</v>
      </c>
      <c r="G897" s="101" t="s">
        <v>1268</v>
      </c>
      <c r="H897" s="102">
        <v>4095</v>
      </c>
      <c r="I897" s="100">
        <v>3</v>
      </c>
      <c r="J897" s="103">
        <f>นครพนม!F8</f>
        <v>689355.46</v>
      </c>
      <c r="K897" s="104">
        <f>นครพนม!AN8</f>
        <v>790143.36</v>
      </c>
      <c r="L897" s="105">
        <f>นครพนม!AO8</f>
        <v>1214010.3500000001</v>
      </c>
      <c r="M897" s="105">
        <f>นครพนม!AP8</f>
        <v>960329.48</v>
      </c>
      <c r="N897" s="101"/>
      <c r="O897" s="101"/>
      <c r="P897" s="101"/>
      <c r="Q897" s="93">
        <f t="shared" si="31"/>
        <v>253680.87000000011</v>
      </c>
      <c r="R897" s="94">
        <f t="shared" si="32"/>
        <v>296.46162393162393</v>
      </c>
    </row>
    <row r="898" spans="1:18" x14ac:dyDescent="0.55000000000000004">
      <c r="A898" s="100">
        <v>7</v>
      </c>
      <c r="B898" s="101" t="s">
        <v>56</v>
      </c>
      <c r="C898" s="101" t="s">
        <v>536</v>
      </c>
      <c r="D898" s="101" t="s">
        <v>537</v>
      </c>
      <c r="E898" s="101" t="s">
        <v>538</v>
      </c>
      <c r="F898" s="101" t="s">
        <v>178</v>
      </c>
      <c r="G898" s="101" t="s">
        <v>1269</v>
      </c>
      <c r="H898" s="102">
        <v>3972</v>
      </c>
      <c r="I898" s="100">
        <v>3</v>
      </c>
      <c r="J898" s="103">
        <f>นครพนม!F9</f>
        <v>329657.34999999998</v>
      </c>
      <c r="K898" s="104">
        <f>นครพนม!AN9</f>
        <v>332160.63</v>
      </c>
      <c r="L898" s="105">
        <f>นครพนม!AO9</f>
        <v>815171.49</v>
      </c>
      <c r="M898" s="105">
        <f>นครพนม!AP9</f>
        <v>624423.51</v>
      </c>
      <c r="N898" s="101"/>
      <c r="O898" s="101"/>
      <c r="P898" s="101"/>
      <c r="Q898" s="93">
        <f t="shared" si="31"/>
        <v>190747.97999999998</v>
      </c>
      <c r="R898" s="94">
        <f t="shared" si="32"/>
        <v>205.22947885196373</v>
      </c>
    </row>
    <row r="899" spans="1:18" x14ac:dyDescent="0.55000000000000004">
      <c r="A899" s="100">
        <v>8</v>
      </c>
      <c r="B899" s="101" t="s">
        <v>56</v>
      </c>
      <c r="C899" s="101" t="s">
        <v>536</v>
      </c>
      <c r="D899" s="101" t="s">
        <v>537</v>
      </c>
      <c r="E899" s="101" t="s">
        <v>538</v>
      </c>
      <c r="F899" s="101" t="s">
        <v>178</v>
      </c>
      <c r="G899" s="101" t="s">
        <v>1270</v>
      </c>
      <c r="H899" s="102">
        <v>2524</v>
      </c>
      <c r="I899" s="100">
        <v>2</v>
      </c>
      <c r="J899" s="103">
        <f>นครพนม!F10</f>
        <v>686864.01</v>
      </c>
      <c r="K899" s="104">
        <f>นครพนม!AN10</f>
        <v>725525.14999999991</v>
      </c>
      <c r="L899" s="105">
        <f>นครพนม!AO10</f>
        <v>1371732.07</v>
      </c>
      <c r="M899" s="105">
        <f>นครพนม!AP10</f>
        <v>1208245.1099999999</v>
      </c>
      <c r="N899" s="101"/>
      <c r="O899" s="101"/>
      <c r="P899" s="101"/>
      <c r="Q899" s="93">
        <f t="shared" si="31"/>
        <v>163486.9600000002</v>
      </c>
      <c r="R899" s="94">
        <f t="shared" si="32"/>
        <v>543.47546354992073</v>
      </c>
    </row>
    <row r="900" spans="1:18" x14ac:dyDescent="0.55000000000000004">
      <c r="A900" s="100">
        <v>9</v>
      </c>
      <c r="B900" s="101" t="s">
        <v>56</v>
      </c>
      <c r="C900" s="101" t="s">
        <v>536</v>
      </c>
      <c r="D900" s="101" t="s">
        <v>537</v>
      </c>
      <c r="E900" s="101" t="s">
        <v>538</v>
      </c>
      <c r="F900" s="101" t="s">
        <v>178</v>
      </c>
      <c r="G900" s="101" t="s">
        <v>1271</v>
      </c>
      <c r="H900" s="102">
        <v>2586</v>
      </c>
      <c r="I900" s="100">
        <v>2</v>
      </c>
      <c r="J900" s="103">
        <f>นครพนม!F11</f>
        <v>674165.26</v>
      </c>
      <c r="K900" s="104">
        <f>นครพนม!AN11</f>
        <v>742521.85000000009</v>
      </c>
      <c r="L900" s="105">
        <f>นครพนม!AO11</f>
        <v>1227613.79</v>
      </c>
      <c r="M900" s="105">
        <f>นครพนม!AP11</f>
        <v>941037.33000000007</v>
      </c>
      <c r="N900" s="101"/>
      <c r="O900" s="101"/>
      <c r="P900" s="101"/>
      <c r="Q900" s="93">
        <f t="shared" si="31"/>
        <v>286576.45999999996</v>
      </c>
      <c r="R900" s="94">
        <f t="shared" si="32"/>
        <v>474.71530935808198</v>
      </c>
    </row>
    <row r="901" spans="1:18" x14ac:dyDescent="0.55000000000000004">
      <c r="A901" s="100">
        <v>10</v>
      </c>
      <c r="B901" s="101" t="s">
        <v>56</v>
      </c>
      <c r="C901" s="101" t="s">
        <v>536</v>
      </c>
      <c r="D901" s="101" t="s">
        <v>537</v>
      </c>
      <c r="E901" s="101" t="s">
        <v>538</v>
      </c>
      <c r="F901" s="101" t="s">
        <v>178</v>
      </c>
      <c r="G901" s="101" t="s">
        <v>1272</v>
      </c>
      <c r="H901" s="102">
        <v>2657</v>
      </c>
      <c r="I901" s="100">
        <v>2</v>
      </c>
      <c r="J901" s="103">
        <f>นครพนม!F12</f>
        <v>635551.38</v>
      </c>
      <c r="K901" s="104">
        <f>นครพนม!AN12</f>
        <v>807177.07000000007</v>
      </c>
      <c r="L901" s="105">
        <f>นครพนม!AO12</f>
        <v>1215941.47</v>
      </c>
      <c r="M901" s="105">
        <f>นครพนม!AP12</f>
        <v>1182188.24</v>
      </c>
      <c r="N901" s="101"/>
      <c r="O901" s="101"/>
      <c r="P901" s="101"/>
      <c r="Q901" s="93">
        <f t="shared" si="31"/>
        <v>33753.229999999981</v>
      </c>
      <c r="R901" s="94">
        <f t="shared" si="32"/>
        <v>457.63698532179149</v>
      </c>
    </row>
    <row r="902" spans="1:18" x14ac:dyDescent="0.55000000000000004">
      <c r="A902" s="100">
        <v>11</v>
      </c>
      <c r="B902" s="101" t="s">
        <v>56</v>
      </c>
      <c r="C902" s="101" t="s">
        <v>536</v>
      </c>
      <c r="D902" s="101" t="s">
        <v>537</v>
      </c>
      <c r="E902" s="101" t="s">
        <v>538</v>
      </c>
      <c r="F902" s="101" t="s">
        <v>178</v>
      </c>
      <c r="G902" s="101" t="s">
        <v>1273</v>
      </c>
      <c r="H902" s="102">
        <v>2342</v>
      </c>
      <c r="I902" s="100">
        <v>2</v>
      </c>
      <c r="J902" s="103">
        <f>นครพนม!F13</f>
        <v>618367.82999999996</v>
      </c>
      <c r="K902" s="104">
        <f>นครพนม!AN13</f>
        <v>647095.81999999995</v>
      </c>
      <c r="L902" s="105">
        <f>นครพนม!AO13</f>
        <v>1290412.9400000002</v>
      </c>
      <c r="M902" s="105">
        <f>นครพนม!AP13</f>
        <v>987928.6</v>
      </c>
      <c r="N902" s="101"/>
      <c r="O902" s="101"/>
      <c r="P902" s="101"/>
      <c r="Q902" s="93">
        <f t="shared" si="31"/>
        <v>302484.3400000002</v>
      </c>
      <c r="R902" s="94">
        <f t="shared" si="32"/>
        <v>550.98759180187881</v>
      </c>
    </row>
    <row r="903" spans="1:18" x14ac:dyDescent="0.55000000000000004">
      <c r="A903" s="100">
        <v>12</v>
      </c>
      <c r="B903" s="101" t="s">
        <v>56</v>
      </c>
      <c r="C903" s="101" t="s">
        <v>536</v>
      </c>
      <c r="D903" s="101" t="s">
        <v>537</v>
      </c>
      <c r="E903" s="101" t="s">
        <v>538</v>
      </c>
      <c r="F903" s="101" t="s">
        <v>178</v>
      </c>
      <c r="G903" s="101" t="s">
        <v>1274</v>
      </c>
      <c r="H903" s="102">
        <v>2776</v>
      </c>
      <c r="I903" s="100">
        <v>2</v>
      </c>
      <c r="J903" s="103">
        <f>นครพนม!F14</f>
        <v>518504.25</v>
      </c>
      <c r="K903" s="104">
        <f>นครพนม!AN14</f>
        <v>711672.65</v>
      </c>
      <c r="L903" s="105">
        <f>นครพนม!AO14</f>
        <v>1421730.32</v>
      </c>
      <c r="M903" s="105">
        <f>นครพนม!AP14</f>
        <v>851821.74</v>
      </c>
      <c r="N903" s="101"/>
      <c r="O903" s="101"/>
      <c r="P903" s="101"/>
      <c r="Q903" s="93">
        <f t="shared" ref="Q903:Q966" si="34">L903-M903</f>
        <v>569908.58000000007</v>
      </c>
      <c r="R903" s="94">
        <f t="shared" ref="R903:R966" si="35">L903/H903</f>
        <v>512.15069164265128</v>
      </c>
    </row>
    <row r="904" spans="1:18" x14ac:dyDescent="0.55000000000000004">
      <c r="A904" s="100">
        <v>13</v>
      </c>
      <c r="B904" s="101" t="s">
        <v>56</v>
      </c>
      <c r="C904" s="101" t="s">
        <v>536</v>
      </c>
      <c r="D904" s="101" t="s">
        <v>537</v>
      </c>
      <c r="E904" s="101" t="s">
        <v>538</v>
      </c>
      <c r="F904" s="101" t="s">
        <v>178</v>
      </c>
      <c r="G904" s="101" t="s">
        <v>1275</v>
      </c>
      <c r="H904" s="102">
        <v>3352</v>
      </c>
      <c r="I904" s="100">
        <v>3</v>
      </c>
      <c r="J904" s="103">
        <f>นครพนม!F15</f>
        <v>594638.84</v>
      </c>
      <c r="K904" s="104">
        <f>นครพนม!AN15</f>
        <v>491907.93999999994</v>
      </c>
      <c r="L904" s="105">
        <f>นครพนม!AO15</f>
        <v>1520689.29</v>
      </c>
      <c r="M904" s="105">
        <f>นครพนม!AP15</f>
        <v>1179961.2799999998</v>
      </c>
      <c r="N904" s="101"/>
      <c r="O904" s="101"/>
      <c r="P904" s="101"/>
      <c r="Q904" s="93">
        <f t="shared" si="34"/>
        <v>340728.01000000024</v>
      </c>
      <c r="R904" s="94">
        <f t="shared" si="35"/>
        <v>453.66625596658713</v>
      </c>
    </row>
    <row r="905" spans="1:18" x14ac:dyDescent="0.55000000000000004">
      <c r="A905" s="100">
        <v>14</v>
      </c>
      <c r="B905" s="101" t="s">
        <v>56</v>
      </c>
      <c r="C905" s="101" t="s">
        <v>536</v>
      </c>
      <c r="D905" s="101" t="s">
        <v>537</v>
      </c>
      <c r="E905" s="101" t="s">
        <v>538</v>
      </c>
      <c r="F905" s="101" t="s">
        <v>178</v>
      </c>
      <c r="G905" s="101" t="s">
        <v>1276</v>
      </c>
      <c r="H905" s="102">
        <v>2657</v>
      </c>
      <c r="I905" s="100">
        <v>2</v>
      </c>
      <c r="J905" s="103">
        <f>นครพนม!F16</f>
        <v>352201.66</v>
      </c>
      <c r="K905" s="104">
        <f>นครพนม!AN16</f>
        <v>421417.55999999994</v>
      </c>
      <c r="L905" s="105">
        <f>นครพนม!AO16</f>
        <v>1113892.78</v>
      </c>
      <c r="M905" s="105">
        <f>นครพนม!AP16</f>
        <v>925961.33</v>
      </c>
      <c r="N905" s="101"/>
      <c r="O905" s="101"/>
      <c r="P905" s="101"/>
      <c r="Q905" s="93">
        <f t="shared" si="34"/>
        <v>187931.45000000007</v>
      </c>
      <c r="R905" s="94">
        <f t="shared" si="35"/>
        <v>419.22949943545353</v>
      </c>
    </row>
    <row r="906" spans="1:18" x14ac:dyDescent="0.55000000000000004">
      <c r="A906" s="100">
        <v>15</v>
      </c>
      <c r="B906" s="101" t="s">
        <v>56</v>
      </c>
      <c r="C906" s="101" t="s">
        <v>536</v>
      </c>
      <c r="D906" s="101" t="s">
        <v>537</v>
      </c>
      <c r="E906" s="101" t="s">
        <v>538</v>
      </c>
      <c r="F906" s="101" t="s">
        <v>178</v>
      </c>
      <c r="G906" s="101" t="s">
        <v>1277</v>
      </c>
      <c r="H906" s="102">
        <v>1514</v>
      </c>
      <c r="I906" s="100">
        <v>2</v>
      </c>
      <c r="J906" s="103">
        <f>นครพนม!F17</f>
        <v>364196.27</v>
      </c>
      <c r="K906" s="104">
        <f>นครพนม!AN17</f>
        <v>394905.97000000003</v>
      </c>
      <c r="L906" s="105">
        <f>นครพนม!AO17</f>
        <v>1098201.06</v>
      </c>
      <c r="M906" s="105">
        <f>นครพนม!AP17</f>
        <v>987676.37</v>
      </c>
      <c r="N906" s="101"/>
      <c r="O906" s="101"/>
      <c r="P906" s="101"/>
      <c r="Q906" s="93">
        <f t="shared" si="34"/>
        <v>110524.69000000006</v>
      </c>
      <c r="R906" s="94">
        <f t="shared" si="35"/>
        <v>725.36397622192874</v>
      </c>
    </row>
    <row r="907" spans="1:18" x14ac:dyDescent="0.55000000000000004">
      <c r="A907" s="100">
        <v>16</v>
      </c>
      <c r="B907" s="101" t="s">
        <v>56</v>
      </c>
      <c r="C907" s="101" t="s">
        <v>536</v>
      </c>
      <c r="D907" s="101" t="s">
        <v>537</v>
      </c>
      <c r="E907" s="101" t="s">
        <v>538</v>
      </c>
      <c r="F907" s="101" t="s">
        <v>178</v>
      </c>
      <c r="G907" s="101" t="s">
        <v>1278</v>
      </c>
      <c r="H907" s="102">
        <v>2063</v>
      </c>
      <c r="I907" s="100">
        <v>2</v>
      </c>
      <c r="J907" s="103">
        <f>นครพนม!F18</f>
        <v>358834.52</v>
      </c>
      <c r="K907" s="104">
        <f>นครพนม!AN18</f>
        <v>577687.84000000008</v>
      </c>
      <c r="L907" s="105">
        <f>นครพนม!AO18</f>
        <v>1223690.19</v>
      </c>
      <c r="M907" s="105">
        <f>นครพนม!AP18</f>
        <v>1079176.3400000001</v>
      </c>
      <c r="N907" s="101"/>
      <c r="O907" s="101"/>
      <c r="P907" s="101"/>
      <c r="Q907" s="93">
        <f t="shared" si="34"/>
        <v>144513.84999999986</v>
      </c>
      <c r="R907" s="94">
        <f t="shared" si="35"/>
        <v>593.16053805138142</v>
      </c>
    </row>
    <row r="908" spans="1:18" x14ac:dyDescent="0.55000000000000004">
      <c r="A908" s="100">
        <v>17</v>
      </c>
      <c r="B908" s="101" t="s">
        <v>56</v>
      </c>
      <c r="C908" s="101" t="s">
        <v>536</v>
      </c>
      <c r="D908" s="101" t="s">
        <v>537</v>
      </c>
      <c r="E908" s="101" t="s">
        <v>538</v>
      </c>
      <c r="F908" s="101" t="s">
        <v>178</v>
      </c>
      <c r="G908" s="101" t="s">
        <v>1279</v>
      </c>
      <c r="H908" s="102">
        <v>3822</v>
      </c>
      <c r="I908" s="100">
        <v>3</v>
      </c>
      <c r="J908" s="103">
        <f>นครพนม!F19</f>
        <v>652022.93000000005</v>
      </c>
      <c r="K908" s="104">
        <f>นครพนม!AN19</f>
        <v>693039.31</v>
      </c>
      <c r="L908" s="105">
        <f>นครพนม!AO19</f>
        <v>1495836.6099999999</v>
      </c>
      <c r="M908" s="105">
        <f>นครพนม!AP19</f>
        <v>1265322.6100000001</v>
      </c>
      <c r="N908" s="101"/>
      <c r="O908" s="101"/>
      <c r="P908" s="101"/>
      <c r="Q908" s="93">
        <f t="shared" si="34"/>
        <v>230513.99999999977</v>
      </c>
      <c r="R908" s="94">
        <f t="shared" si="35"/>
        <v>391.37535583464154</v>
      </c>
    </row>
    <row r="909" spans="1:18" x14ac:dyDescent="0.55000000000000004">
      <c r="A909" s="100">
        <v>18</v>
      </c>
      <c r="B909" s="101" t="s">
        <v>56</v>
      </c>
      <c r="C909" s="101" t="s">
        <v>536</v>
      </c>
      <c r="D909" s="101" t="s">
        <v>537</v>
      </c>
      <c r="E909" s="101" t="s">
        <v>538</v>
      </c>
      <c r="F909" s="101" t="s">
        <v>178</v>
      </c>
      <c r="G909" s="101" t="s">
        <v>1280</v>
      </c>
      <c r="H909" s="102">
        <v>2841</v>
      </c>
      <c r="I909" s="100">
        <v>2</v>
      </c>
      <c r="J909" s="103">
        <f>นครพนม!F20</f>
        <v>663697.07999999996</v>
      </c>
      <c r="K909" s="104">
        <f>นครพนม!AN20</f>
        <v>847097.62</v>
      </c>
      <c r="L909" s="105">
        <f>นครพนม!AO20</f>
        <v>1745332.38</v>
      </c>
      <c r="M909" s="105">
        <f>นครพนม!AP20</f>
        <v>1217133.03</v>
      </c>
      <c r="N909" s="101"/>
      <c r="O909" s="101"/>
      <c r="P909" s="101"/>
      <c r="Q909" s="93">
        <f t="shared" si="34"/>
        <v>528199.34999999986</v>
      </c>
      <c r="R909" s="94">
        <f t="shared" si="35"/>
        <v>614.33733896515309</v>
      </c>
    </row>
    <row r="910" spans="1:18" x14ac:dyDescent="0.55000000000000004">
      <c r="A910" s="100">
        <v>19</v>
      </c>
      <c r="B910" s="101" t="s">
        <v>56</v>
      </c>
      <c r="C910" s="101" t="s">
        <v>536</v>
      </c>
      <c r="D910" s="101" t="s">
        <v>537</v>
      </c>
      <c r="E910" s="101" t="s">
        <v>538</v>
      </c>
      <c r="F910" s="101" t="s">
        <v>178</v>
      </c>
      <c r="G910" s="101" t="s">
        <v>1281</v>
      </c>
      <c r="H910" s="102">
        <v>4029</v>
      </c>
      <c r="I910" s="100">
        <v>3</v>
      </c>
      <c r="J910" s="103">
        <f>นครพนม!F21</f>
        <v>943255.77</v>
      </c>
      <c r="K910" s="104">
        <f>นครพนม!AN21</f>
        <v>987179.6100000001</v>
      </c>
      <c r="L910" s="105">
        <f>นครพนม!AO21</f>
        <v>2223201.73</v>
      </c>
      <c r="M910" s="105">
        <f>นครพนม!AP21</f>
        <v>2073351.61</v>
      </c>
      <c r="N910" s="101"/>
      <c r="O910" s="101"/>
      <c r="P910" s="101"/>
      <c r="Q910" s="93">
        <f t="shared" si="34"/>
        <v>149850.11999999988</v>
      </c>
      <c r="R910" s="94">
        <f t="shared" si="35"/>
        <v>551.79988334574341</v>
      </c>
    </row>
    <row r="911" spans="1:18" x14ac:dyDescent="0.55000000000000004">
      <c r="A911" s="100">
        <v>20</v>
      </c>
      <c r="B911" s="101" t="s">
        <v>56</v>
      </c>
      <c r="C911" s="101" t="s">
        <v>536</v>
      </c>
      <c r="D911" s="101" t="s">
        <v>537</v>
      </c>
      <c r="E911" s="101" t="s">
        <v>538</v>
      </c>
      <c r="F911" s="101" t="s">
        <v>178</v>
      </c>
      <c r="G911" s="101" t="s">
        <v>1282</v>
      </c>
      <c r="H911" s="102">
        <v>3626</v>
      </c>
      <c r="I911" s="100">
        <v>3</v>
      </c>
      <c r="J911" s="103">
        <f>นครพนม!F22</f>
        <v>1081000.8700000001</v>
      </c>
      <c r="K911" s="104">
        <f>นครพนม!AN22</f>
        <v>1193200.8700000001</v>
      </c>
      <c r="L911" s="105">
        <f>นครพนม!AO22</f>
        <v>1002005.55</v>
      </c>
      <c r="M911" s="105">
        <f>นครพนม!AP22</f>
        <v>841153.78</v>
      </c>
      <c r="N911" s="101"/>
      <c r="O911" s="101"/>
      <c r="P911" s="101"/>
      <c r="Q911" s="93">
        <f t="shared" si="34"/>
        <v>160851.77000000002</v>
      </c>
      <c r="R911" s="94">
        <f t="shared" si="35"/>
        <v>276.33909266409268</v>
      </c>
    </row>
    <row r="912" spans="1:18" x14ac:dyDescent="0.55000000000000004">
      <c r="A912" s="100">
        <v>21</v>
      </c>
      <c r="B912" s="101" t="s">
        <v>56</v>
      </c>
      <c r="C912" s="101" t="s">
        <v>536</v>
      </c>
      <c r="D912" s="101" t="s">
        <v>537</v>
      </c>
      <c r="E912" s="101" t="s">
        <v>538</v>
      </c>
      <c r="F912" s="101" t="s">
        <v>178</v>
      </c>
      <c r="G912" s="101" t="s">
        <v>1283</v>
      </c>
      <c r="H912" s="102">
        <v>2137</v>
      </c>
      <c r="I912" s="100">
        <v>2</v>
      </c>
      <c r="J912" s="103">
        <f>นครพนม!F23</f>
        <v>504127.58</v>
      </c>
      <c r="K912" s="104">
        <f>นครพนม!AN23</f>
        <v>538879.60000000009</v>
      </c>
      <c r="L912" s="105">
        <f>นครพนม!AO23</f>
        <v>1217073.9099999999</v>
      </c>
      <c r="M912" s="105">
        <f>นครพนม!AP23</f>
        <v>951880.52999999991</v>
      </c>
      <c r="N912" s="101"/>
      <c r="O912" s="101"/>
      <c r="P912" s="101"/>
      <c r="Q912" s="93">
        <f t="shared" si="34"/>
        <v>265193.38</v>
      </c>
      <c r="R912" s="94">
        <f t="shared" si="35"/>
        <v>569.52452503509585</v>
      </c>
    </row>
    <row r="913" spans="1:18" x14ac:dyDescent="0.55000000000000004">
      <c r="A913" s="100">
        <v>22</v>
      </c>
      <c r="B913" s="101" t="s">
        <v>56</v>
      </c>
      <c r="C913" s="101" t="s">
        <v>536</v>
      </c>
      <c r="D913" s="101" t="s">
        <v>537</v>
      </c>
      <c r="E913" s="101" t="s">
        <v>538</v>
      </c>
      <c r="F913" s="101" t="s">
        <v>178</v>
      </c>
      <c r="G913" s="101" t="s">
        <v>1284</v>
      </c>
      <c r="H913" s="102">
        <v>2602</v>
      </c>
      <c r="I913" s="100">
        <v>2</v>
      </c>
      <c r="J913" s="103">
        <f>นครพนม!F24</f>
        <v>531974.98</v>
      </c>
      <c r="K913" s="104">
        <f>นครพนม!AN24</f>
        <v>576352.75</v>
      </c>
      <c r="L913" s="105">
        <f>นครพนม!AO24</f>
        <v>779343.63</v>
      </c>
      <c r="M913" s="105">
        <f>นครพนม!AP24</f>
        <v>445520.5</v>
      </c>
      <c r="N913" s="101"/>
      <c r="O913" s="101"/>
      <c r="P913" s="101"/>
      <c r="Q913" s="93">
        <f t="shared" si="34"/>
        <v>333823.13</v>
      </c>
      <c r="R913" s="94">
        <f t="shared" si="35"/>
        <v>299.5171521906226</v>
      </c>
    </row>
    <row r="914" spans="1:18" x14ac:dyDescent="0.55000000000000004">
      <c r="A914" s="100">
        <v>23</v>
      </c>
      <c r="B914" s="101" t="s">
        <v>56</v>
      </c>
      <c r="C914" s="101" t="s">
        <v>536</v>
      </c>
      <c r="D914" s="101" t="s">
        <v>537</v>
      </c>
      <c r="E914" s="101" t="s">
        <v>538</v>
      </c>
      <c r="F914" s="101" t="s">
        <v>178</v>
      </c>
      <c r="G914" s="101" t="s">
        <v>1285</v>
      </c>
      <c r="H914" s="102">
        <v>6245</v>
      </c>
      <c r="I914" s="100">
        <v>5</v>
      </c>
      <c r="J914" s="103">
        <f>นครพนม!F25</f>
        <v>320851.65000000002</v>
      </c>
      <c r="K914" s="104">
        <f>นครพนม!AN25</f>
        <v>561185.72</v>
      </c>
      <c r="L914" s="105">
        <f>นครพนม!AO25</f>
        <v>1267690.8700000001</v>
      </c>
      <c r="M914" s="105">
        <f>นครพนม!AP25</f>
        <v>1232742.49</v>
      </c>
      <c r="N914" s="101"/>
      <c r="O914" s="101"/>
      <c r="P914" s="101"/>
      <c r="Q914" s="93">
        <f t="shared" si="34"/>
        <v>34948.380000000121</v>
      </c>
      <c r="R914" s="94">
        <f t="shared" si="35"/>
        <v>202.99293354683749</v>
      </c>
    </row>
    <row r="915" spans="1:18" x14ac:dyDescent="0.55000000000000004">
      <c r="A915" s="100">
        <v>24</v>
      </c>
      <c r="B915" s="101" t="s">
        <v>56</v>
      </c>
      <c r="C915" s="101" t="s">
        <v>536</v>
      </c>
      <c r="D915" s="101" t="s">
        <v>537</v>
      </c>
      <c r="E915" s="101" t="s">
        <v>538</v>
      </c>
      <c r="F915" s="101" t="s">
        <v>178</v>
      </c>
      <c r="G915" s="101" t="s">
        <v>1286</v>
      </c>
      <c r="H915" s="102">
        <v>5141</v>
      </c>
      <c r="I915" s="100">
        <v>4</v>
      </c>
      <c r="J915" s="103">
        <f>นครพนม!F26</f>
        <v>381732.72</v>
      </c>
      <c r="K915" s="104">
        <f>นครพนม!AN26</f>
        <v>346299.53</v>
      </c>
      <c r="L915" s="105">
        <f>นครพนม!AO26</f>
        <v>1259573.03</v>
      </c>
      <c r="M915" s="105">
        <f>นครพนม!AP26</f>
        <v>966958.54</v>
      </c>
      <c r="N915" s="101"/>
      <c r="O915" s="101"/>
      <c r="P915" s="101"/>
      <c r="Q915" s="93">
        <f t="shared" si="34"/>
        <v>292614.49</v>
      </c>
      <c r="R915" s="94">
        <f t="shared" si="35"/>
        <v>245.00545224664464</v>
      </c>
    </row>
    <row r="916" spans="1:18" x14ac:dyDescent="0.55000000000000004">
      <c r="A916" s="100">
        <v>25</v>
      </c>
      <c r="B916" s="101" t="s">
        <v>56</v>
      </c>
      <c r="C916" s="101" t="s">
        <v>536</v>
      </c>
      <c r="D916" s="101" t="s">
        <v>537</v>
      </c>
      <c r="E916" s="101" t="s">
        <v>538</v>
      </c>
      <c r="F916" s="101" t="s">
        <v>178</v>
      </c>
      <c r="G916" s="101" t="s">
        <v>1287</v>
      </c>
      <c r="H916" s="102">
        <v>2939</v>
      </c>
      <c r="I916" s="100">
        <v>2</v>
      </c>
      <c r="J916" s="103">
        <f>นครพนม!F27</f>
        <v>318379.69</v>
      </c>
      <c r="K916" s="104">
        <f>นครพนม!AN27</f>
        <v>165225.69</v>
      </c>
      <c r="L916" s="105">
        <f>นครพนม!AO27</f>
        <v>1343790.2</v>
      </c>
      <c r="M916" s="105">
        <f>นครพนม!AP27</f>
        <v>459183.80999999994</v>
      </c>
      <c r="N916" s="101"/>
      <c r="O916" s="101"/>
      <c r="P916" s="101"/>
      <c r="Q916" s="93">
        <f t="shared" si="34"/>
        <v>884606.39</v>
      </c>
      <c r="R916" s="94">
        <f t="shared" si="35"/>
        <v>457.22701599183392</v>
      </c>
    </row>
    <row r="917" spans="1:18" x14ac:dyDescent="0.55000000000000004">
      <c r="A917" s="100">
        <v>26</v>
      </c>
      <c r="B917" s="101" t="s">
        <v>56</v>
      </c>
      <c r="C917" s="101" t="s">
        <v>536</v>
      </c>
      <c r="D917" s="101" t="s">
        <v>537</v>
      </c>
      <c r="E917" s="101" t="s">
        <v>538</v>
      </c>
      <c r="F917" s="101" t="s">
        <v>178</v>
      </c>
      <c r="G917" s="101" t="s">
        <v>1288</v>
      </c>
      <c r="H917" s="102">
        <v>2933</v>
      </c>
      <c r="I917" s="100">
        <v>2</v>
      </c>
      <c r="J917" s="103">
        <f>นครพนม!F28</f>
        <v>439626.83</v>
      </c>
      <c r="K917" s="104">
        <f>นครพนม!AN28</f>
        <v>539260.98</v>
      </c>
      <c r="L917" s="105">
        <f>นครพนม!AO28</f>
        <v>857360.67999999993</v>
      </c>
      <c r="M917" s="105">
        <f>นครพนม!AP28</f>
        <v>668011.42999999993</v>
      </c>
      <c r="N917" s="101"/>
      <c r="O917" s="101"/>
      <c r="P917" s="101"/>
      <c r="Q917" s="93">
        <f t="shared" si="34"/>
        <v>189349.25</v>
      </c>
      <c r="R917" s="94">
        <f t="shared" si="35"/>
        <v>292.31526764405044</v>
      </c>
    </row>
    <row r="918" spans="1:18" s="112" customFormat="1" x14ac:dyDescent="0.55000000000000004">
      <c r="A918" s="106">
        <v>1</v>
      </c>
      <c r="B918" s="107" t="s">
        <v>56</v>
      </c>
      <c r="C918" s="107"/>
      <c r="D918" s="107"/>
      <c r="E918" s="107" t="s">
        <v>75</v>
      </c>
      <c r="F918" s="107"/>
      <c r="G918" s="107" t="s">
        <v>540</v>
      </c>
      <c r="H918" s="113">
        <f>SUM(H892:H917)</f>
        <v>84937</v>
      </c>
      <c r="I918" s="106"/>
      <c r="J918" s="109">
        <f>SUM(J892:J917)</f>
        <v>14559140.569999998</v>
      </c>
      <c r="K918" s="144">
        <f>SUM(K892:K917)</f>
        <v>15905687.09</v>
      </c>
      <c r="L918" s="109">
        <f>SUM(L893:L917)</f>
        <v>32762835.650000002</v>
      </c>
      <c r="M918" s="109">
        <f>SUM(M893:M917)</f>
        <v>25681936.119999997</v>
      </c>
      <c r="N918" s="107">
        <v>25</v>
      </c>
      <c r="O918" s="107">
        <v>25</v>
      </c>
      <c r="P918" s="107">
        <f>N918-O918</f>
        <v>0</v>
      </c>
      <c r="Q918" s="110">
        <f t="shared" si="34"/>
        <v>7080899.5300000049</v>
      </c>
      <c r="R918" s="111">
        <f>L918/H918</f>
        <v>385.73102005015483</v>
      </c>
    </row>
    <row r="919" spans="1:18" x14ac:dyDescent="0.55000000000000004">
      <c r="A919" s="100">
        <v>1</v>
      </c>
      <c r="B919" s="101" t="s">
        <v>56</v>
      </c>
      <c r="C919" s="101" t="s">
        <v>541</v>
      </c>
      <c r="D919" s="101" t="s">
        <v>77</v>
      </c>
      <c r="E919" s="101" t="s">
        <v>542</v>
      </c>
      <c r="F919" s="101" t="s">
        <v>208</v>
      </c>
      <c r="G919" s="101" t="s">
        <v>543</v>
      </c>
      <c r="H919" s="102"/>
      <c r="I919" s="100"/>
      <c r="J919" s="103"/>
      <c r="K919" s="104"/>
      <c r="L919" s="105"/>
      <c r="M919" s="105"/>
      <c r="N919" s="101"/>
      <c r="O919" s="101"/>
      <c r="P919" s="101"/>
    </row>
    <row r="920" spans="1:18" x14ac:dyDescent="0.55000000000000004">
      <c r="A920" s="100">
        <v>2</v>
      </c>
      <c r="B920" s="101" t="s">
        <v>56</v>
      </c>
      <c r="C920" s="101" t="s">
        <v>541</v>
      </c>
      <c r="D920" s="101" t="s">
        <v>77</v>
      </c>
      <c r="E920" s="101" t="s">
        <v>542</v>
      </c>
      <c r="F920" s="101" t="s">
        <v>178</v>
      </c>
      <c r="G920" s="101" t="s">
        <v>1289</v>
      </c>
      <c r="H920" s="102">
        <v>4015</v>
      </c>
      <c r="I920" s="100">
        <v>3</v>
      </c>
      <c r="J920" s="103">
        <f>นครพนม!F29</f>
        <v>348386.67</v>
      </c>
      <c r="K920" s="104">
        <f>นครพนม!AN29</f>
        <v>376694.05</v>
      </c>
      <c r="L920" s="105">
        <f>นครพนม!AO29</f>
        <v>1961370.9</v>
      </c>
      <c r="M920" s="105">
        <f>นครพนม!AP29</f>
        <v>1852295.23</v>
      </c>
      <c r="N920" s="101"/>
      <c r="O920" s="101"/>
      <c r="P920" s="101"/>
      <c r="Q920" s="93">
        <f t="shared" si="34"/>
        <v>109075.66999999993</v>
      </c>
      <c r="R920" s="94">
        <f t="shared" si="35"/>
        <v>488.5108094645081</v>
      </c>
    </row>
    <row r="921" spans="1:18" x14ac:dyDescent="0.55000000000000004">
      <c r="A921" s="100">
        <v>3</v>
      </c>
      <c r="B921" s="101" t="s">
        <v>56</v>
      </c>
      <c r="C921" s="101" t="s">
        <v>541</v>
      </c>
      <c r="D921" s="101" t="s">
        <v>77</v>
      </c>
      <c r="E921" s="101" t="s">
        <v>542</v>
      </c>
      <c r="F921" s="101" t="s">
        <v>178</v>
      </c>
      <c r="G921" s="101" t="s">
        <v>1290</v>
      </c>
      <c r="H921" s="102">
        <v>5032</v>
      </c>
      <c r="I921" s="100">
        <v>4</v>
      </c>
      <c r="J921" s="103">
        <f>นครพนม!F30</f>
        <v>605562.93000000005</v>
      </c>
      <c r="K921" s="104">
        <f>นครพนม!AN30</f>
        <v>709324.34000000008</v>
      </c>
      <c r="L921" s="105">
        <f>นครพนม!AO30</f>
        <v>1499356.63</v>
      </c>
      <c r="M921" s="105">
        <f>นครพนม!AP30</f>
        <v>1446852.31</v>
      </c>
      <c r="N921" s="101"/>
      <c r="O921" s="101"/>
      <c r="P921" s="101"/>
      <c r="Q921" s="93">
        <f t="shared" si="34"/>
        <v>52504.319999999832</v>
      </c>
      <c r="R921" s="94">
        <f t="shared" si="35"/>
        <v>297.96435413354527</v>
      </c>
    </row>
    <row r="922" spans="1:18" x14ac:dyDescent="0.55000000000000004">
      <c r="A922" s="100">
        <v>4</v>
      </c>
      <c r="B922" s="101" t="s">
        <v>56</v>
      </c>
      <c r="C922" s="101" t="s">
        <v>541</v>
      </c>
      <c r="D922" s="101" t="s">
        <v>77</v>
      </c>
      <c r="E922" s="101" t="s">
        <v>542</v>
      </c>
      <c r="F922" s="101" t="s">
        <v>178</v>
      </c>
      <c r="G922" s="101" t="s">
        <v>1291</v>
      </c>
      <c r="H922" s="102">
        <v>2960</v>
      </c>
      <c r="I922" s="100">
        <v>2</v>
      </c>
      <c r="J922" s="103">
        <f>นครพนม!F31</f>
        <v>260677.8</v>
      </c>
      <c r="K922" s="104">
        <f>นครพนม!AN31</f>
        <v>315806.8</v>
      </c>
      <c r="L922" s="105">
        <f>นครพนม!AO31</f>
        <v>1252294.2999999998</v>
      </c>
      <c r="M922" s="105">
        <f>นครพนม!AP31</f>
        <v>1305019.01</v>
      </c>
      <c r="N922" s="101"/>
      <c r="O922" s="101"/>
      <c r="P922" s="101"/>
      <c r="Q922" s="93">
        <f t="shared" si="34"/>
        <v>-52724.710000000196</v>
      </c>
      <c r="R922" s="94">
        <f t="shared" si="35"/>
        <v>423.07239864864857</v>
      </c>
    </row>
    <row r="923" spans="1:18" x14ac:dyDescent="0.55000000000000004">
      <c r="A923" s="100">
        <v>5</v>
      </c>
      <c r="B923" s="101" t="s">
        <v>56</v>
      </c>
      <c r="C923" s="101" t="s">
        <v>541</v>
      </c>
      <c r="D923" s="101" t="s">
        <v>77</v>
      </c>
      <c r="E923" s="101" t="s">
        <v>542</v>
      </c>
      <c r="F923" s="101" t="s">
        <v>178</v>
      </c>
      <c r="G923" s="101" t="s">
        <v>1292</v>
      </c>
      <c r="H923" s="102">
        <v>3363</v>
      </c>
      <c r="I923" s="100">
        <v>3</v>
      </c>
      <c r="J923" s="103">
        <f>นครพนม!F32</f>
        <v>397226.17</v>
      </c>
      <c r="K923" s="103">
        <f>นครพนม!AN32</f>
        <v>325668.58999999997</v>
      </c>
      <c r="L923" s="105">
        <f>นครพนม!AO32</f>
        <v>721917.5</v>
      </c>
      <c r="M923" s="105">
        <f>นครพนม!AP32</f>
        <v>424307.25</v>
      </c>
      <c r="N923" s="101"/>
      <c r="O923" s="101"/>
      <c r="P923" s="101"/>
      <c r="Q923" s="93">
        <f t="shared" si="34"/>
        <v>297610.25</v>
      </c>
      <c r="R923" s="94">
        <f t="shared" si="35"/>
        <v>214.66473386856973</v>
      </c>
    </row>
    <row r="924" spans="1:18" x14ac:dyDescent="0.55000000000000004">
      <c r="A924" s="100">
        <v>6</v>
      </c>
      <c r="B924" s="101" t="s">
        <v>56</v>
      </c>
      <c r="C924" s="101" t="s">
        <v>541</v>
      </c>
      <c r="D924" s="101" t="s">
        <v>77</v>
      </c>
      <c r="E924" s="101" t="s">
        <v>542</v>
      </c>
      <c r="F924" s="101" t="s">
        <v>178</v>
      </c>
      <c r="G924" s="101" t="s">
        <v>1293</v>
      </c>
      <c r="H924" s="102">
        <v>3862</v>
      </c>
      <c r="I924" s="100">
        <v>3</v>
      </c>
      <c r="J924" s="103">
        <f>นครพนม!F33</f>
        <v>612296.84</v>
      </c>
      <c r="K924" s="104">
        <f>นครพนม!AN33</f>
        <v>737617.49</v>
      </c>
      <c r="L924" s="105">
        <f>นครพนม!AO33</f>
        <v>1263047.74</v>
      </c>
      <c r="M924" s="105">
        <f>นครพนม!AP33</f>
        <v>1200559.71</v>
      </c>
      <c r="N924" s="101"/>
      <c r="O924" s="101"/>
      <c r="P924" s="101"/>
      <c r="Q924" s="93">
        <f t="shared" si="34"/>
        <v>62488.030000000028</v>
      </c>
      <c r="R924" s="94">
        <f t="shared" si="35"/>
        <v>327.04498705334021</v>
      </c>
    </row>
    <row r="925" spans="1:18" x14ac:dyDescent="0.55000000000000004">
      <c r="A925" s="100">
        <v>7</v>
      </c>
      <c r="B925" s="101" t="s">
        <v>56</v>
      </c>
      <c r="C925" s="101" t="s">
        <v>541</v>
      </c>
      <c r="D925" s="101" t="s">
        <v>77</v>
      </c>
      <c r="E925" s="101" t="s">
        <v>542</v>
      </c>
      <c r="F925" s="101" t="s">
        <v>178</v>
      </c>
      <c r="G925" s="101" t="s">
        <v>1294</v>
      </c>
      <c r="H925" s="102">
        <v>4449</v>
      </c>
      <c r="I925" s="100">
        <v>3</v>
      </c>
      <c r="J925" s="103">
        <f>นครพนม!F34</f>
        <v>705816.42</v>
      </c>
      <c r="K925" s="104">
        <f>นครพนม!AN34</f>
        <v>664953.70000000007</v>
      </c>
      <c r="L925" s="105">
        <f>นครพนม!AO34</f>
        <v>497016.21</v>
      </c>
      <c r="M925" s="105">
        <f>นครพนม!AP34</f>
        <v>480992.71</v>
      </c>
      <c r="N925" s="101"/>
      <c r="O925" s="101"/>
      <c r="P925" s="101"/>
      <c r="Q925" s="93">
        <f t="shared" si="34"/>
        <v>16023.5</v>
      </c>
      <c r="R925" s="94">
        <f t="shared" si="35"/>
        <v>111.71414025623736</v>
      </c>
    </row>
    <row r="926" spans="1:18" s="158" customFormat="1" x14ac:dyDescent="0.55000000000000004">
      <c r="A926" s="152">
        <v>8</v>
      </c>
      <c r="B926" s="153" t="s">
        <v>56</v>
      </c>
      <c r="C926" s="153" t="s">
        <v>541</v>
      </c>
      <c r="D926" s="153" t="s">
        <v>77</v>
      </c>
      <c r="E926" s="153" t="s">
        <v>542</v>
      </c>
      <c r="F926" s="153" t="s">
        <v>178</v>
      </c>
      <c r="G926" s="153" t="s">
        <v>1295</v>
      </c>
      <c r="H926" s="147">
        <v>2114</v>
      </c>
      <c r="I926" s="152">
        <v>2</v>
      </c>
      <c r="J926" s="154">
        <f>นครพนม!F35</f>
        <v>226906.5</v>
      </c>
      <c r="K926" s="155">
        <f>นครพนม!AN35</f>
        <v>284238.95</v>
      </c>
      <c r="L926" s="154">
        <f>นครพนม!AO35</f>
        <v>561810.80000000005</v>
      </c>
      <c r="M926" s="154">
        <f>นครพนม!AP35</f>
        <v>752536.08</v>
      </c>
      <c r="N926" s="153"/>
      <c r="O926" s="153"/>
      <c r="P926" s="153"/>
      <c r="Q926" s="156">
        <f t="shared" si="34"/>
        <v>-190725.27999999991</v>
      </c>
      <c r="R926" s="157">
        <f t="shared" si="35"/>
        <v>265.75723746452223</v>
      </c>
    </row>
    <row r="927" spans="1:18" x14ac:dyDescent="0.55000000000000004">
      <c r="A927" s="100">
        <v>9</v>
      </c>
      <c r="B927" s="101" t="s">
        <v>56</v>
      </c>
      <c r="C927" s="101" t="s">
        <v>541</v>
      </c>
      <c r="D927" s="101" t="s">
        <v>77</v>
      </c>
      <c r="E927" s="101" t="s">
        <v>542</v>
      </c>
      <c r="F927" s="101" t="s">
        <v>178</v>
      </c>
      <c r="G927" s="101" t="s">
        <v>1296</v>
      </c>
      <c r="H927" s="102">
        <v>2727</v>
      </c>
      <c r="I927" s="100">
        <v>2</v>
      </c>
      <c r="J927" s="103">
        <f>นครพนม!F36</f>
        <v>271730.69</v>
      </c>
      <c r="K927" s="104">
        <f>นครพนม!AN36</f>
        <v>318838.11</v>
      </c>
      <c r="L927" s="105">
        <f>นครพนม!AO36</f>
        <v>555751.40999999992</v>
      </c>
      <c r="M927" s="105">
        <f>นครพนม!AP36</f>
        <v>530244.81000000006</v>
      </c>
      <c r="N927" s="101"/>
      <c r="O927" s="101"/>
      <c r="P927" s="101"/>
      <c r="Q927" s="93">
        <f t="shared" si="34"/>
        <v>25506.59999999986</v>
      </c>
      <c r="R927" s="94">
        <f t="shared" si="35"/>
        <v>203.79589658965892</v>
      </c>
    </row>
    <row r="928" spans="1:18" x14ac:dyDescent="0.55000000000000004">
      <c r="A928" s="100">
        <v>10</v>
      </c>
      <c r="B928" s="101" t="s">
        <v>56</v>
      </c>
      <c r="C928" s="101" t="s">
        <v>541</v>
      </c>
      <c r="D928" s="101" t="s">
        <v>77</v>
      </c>
      <c r="E928" s="101" t="s">
        <v>542</v>
      </c>
      <c r="F928" s="101" t="s">
        <v>178</v>
      </c>
      <c r="G928" s="101" t="s">
        <v>1297</v>
      </c>
      <c r="H928" s="102">
        <v>2481</v>
      </c>
      <c r="I928" s="100">
        <v>2</v>
      </c>
      <c r="J928" s="103">
        <f>นครพนม!F37</f>
        <v>155807.93</v>
      </c>
      <c r="K928" s="104">
        <f>นครพนม!AN37</f>
        <v>412412.61</v>
      </c>
      <c r="L928" s="105">
        <f>นครพนม!AO37</f>
        <v>1166906.75</v>
      </c>
      <c r="M928" s="105">
        <f>นครพนม!AP37</f>
        <v>1315988.48</v>
      </c>
      <c r="N928" s="101"/>
      <c r="O928" s="101"/>
      <c r="P928" s="101"/>
      <c r="Q928" s="93">
        <f t="shared" si="34"/>
        <v>-149081.72999999998</v>
      </c>
      <c r="R928" s="94">
        <f t="shared" si="35"/>
        <v>470.33726320032247</v>
      </c>
    </row>
    <row r="929" spans="1:18" s="112" customFormat="1" x14ac:dyDescent="0.55000000000000004">
      <c r="A929" s="106">
        <v>2</v>
      </c>
      <c r="B929" s="107" t="s">
        <v>56</v>
      </c>
      <c r="C929" s="107"/>
      <c r="D929" s="107"/>
      <c r="E929" s="107" t="s">
        <v>75</v>
      </c>
      <c r="F929" s="107"/>
      <c r="G929" s="107" t="s">
        <v>544</v>
      </c>
      <c r="H929" s="113">
        <f>SUM(H919:H928)</f>
        <v>31003</v>
      </c>
      <c r="I929" s="106"/>
      <c r="J929" s="109">
        <f>SUM(J919:J928)</f>
        <v>3584411.95</v>
      </c>
      <c r="K929" s="144">
        <f>SUM(K919:K928)</f>
        <v>4145554.6400000006</v>
      </c>
      <c r="L929" s="109">
        <f>SUM(L919:L928)</f>
        <v>9479472.2400000002</v>
      </c>
      <c r="M929" s="109">
        <f>SUM(M919:M928)</f>
        <v>9308795.5899999999</v>
      </c>
      <c r="N929" s="107">
        <v>9</v>
      </c>
      <c r="O929" s="107">
        <v>9</v>
      </c>
      <c r="P929" s="107">
        <f>N929-O929</f>
        <v>0</v>
      </c>
      <c r="Q929" s="110">
        <f t="shared" si="34"/>
        <v>170676.65000000037</v>
      </c>
      <c r="R929" s="111">
        <f>L929/H929</f>
        <v>305.75983743508692</v>
      </c>
    </row>
    <row r="930" spans="1:18" x14ac:dyDescent="0.55000000000000004">
      <c r="A930" s="100">
        <v>1</v>
      </c>
      <c r="B930" s="101" t="s">
        <v>56</v>
      </c>
      <c r="C930" s="101" t="s">
        <v>545</v>
      </c>
      <c r="D930" s="101" t="s">
        <v>84</v>
      </c>
      <c r="E930" s="101" t="s">
        <v>546</v>
      </c>
      <c r="F930" s="101" t="s">
        <v>208</v>
      </c>
      <c r="G930" s="101" t="s">
        <v>547</v>
      </c>
      <c r="H930" s="102"/>
      <c r="I930" s="100"/>
      <c r="J930" s="103"/>
      <c r="K930" s="104"/>
      <c r="L930" s="105"/>
      <c r="M930" s="105"/>
      <c r="N930" s="101"/>
      <c r="O930" s="101"/>
      <c r="P930" s="101"/>
    </row>
    <row r="931" spans="1:18" x14ac:dyDescent="0.55000000000000004">
      <c r="A931" s="100">
        <v>2</v>
      </c>
      <c r="B931" s="101" t="s">
        <v>56</v>
      </c>
      <c r="C931" s="101" t="s">
        <v>545</v>
      </c>
      <c r="D931" s="101" t="s">
        <v>84</v>
      </c>
      <c r="E931" s="101" t="s">
        <v>546</v>
      </c>
      <c r="F931" s="101" t="s">
        <v>178</v>
      </c>
      <c r="G931" s="101" t="s">
        <v>1298</v>
      </c>
      <c r="H931" s="102">
        <v>3561</v>
      </c>
      <c r="I931" s="100">
        <v>3</v>
      </c>
      <c r="J931" s="103">
        <f>นครพนม!F38</f>
        <v>684657.6</v>
      </c>
      <c r="K931" s="104">
        <f>นครพนม!AN38</f>
        <v>775330.91999999993</v>
      </c>
      <c r="L931" s="105">
        <f>นครพนม!AO38</f>
        <v>1223394.6000000001</v>
      </c>
      <c r="M931" s="105">
        <f>นครพนม!AP38</f>
        <v>911970.08</v>
      </c>
      <c r="N931" s="101"/>
      <c r="O931" s="101"/>
      <c r="P931" s="101"/>
      <c r="Q931" s="93">
        <f t="shared" si="34"/>
        <v>311424.52000000014</v>
      </c>
      <c r="R931" s="94">
        <f t="shared" si="35"/>
        <v>343.55366470092673</v>
      </c>
    </row>
    <row r="932" spans="1:18" x14ac:dyDescent="0.55000000000000004">
      <c r="A932" s="100">
        <v>3</v>
      </c>
      <c r="B932" s="101" t="s">
        <v>56</v>
      </c>
      <c r="C932" s="101" t="s">
        <v>545</v>
      </c>
      <c r="D932" s="101" t="s">
        <v>84</v>
      </c>
      <c r="E932" s="101" t="s">
        <v>546</v>
      </c>
      <c r="F932" s="101" t="s">
        <v>178</v>
      </c>
      <c r="G932" s="101" t="s">
        <v>1299</v>
      </c>
      <c r="H932" s="102">
        <v>4235</v>
      </c>
      <c r="I932" s="100">
        <v>3</v>
      </c>
      <c r="J932" s="103">
        <f>นครพนม!F39</f>
        <v>855760.51</v>
      </c>
      <c r="K932" s="104">
        <f>นครพนม!AN39</f>
        <v>1147872.3400000001</v>
      </c>
      <c r="L932" s="105">
        <f>นครพนม!AO39</f>
        <v>1299528.3500000001</v>
      </c>
      <c r="M932" s="105">
        <f>นครพนม!AP39</f>
        <v>845547.77</v>
      </c>
      <c r="N932" s="101"/>
      <c r="O932" s="101"/>
      <c r="P932" s="101"/>
      <c r="Q932" s="93">
        <f t="shared" si="34"/>
        <v>453980.58000000007</v>
      </c>
      <c r="R932" s="94">
        <f t="shared" si="35"/>
        <v>306.85439197166471</v>
      </c>
    </row>
    <row r="933" spans="1:18" x14ac:dyDescent="0.55000000000000004">
      <c r="A933" s="100">
        <v>4</v>
      </c>
      <c r="B933" s="101" t="s">
        <v>56</v>
      </c>
      <c r="C933" s="101" t="s">
        <v>545</v>
      </c>
      <c r="D933" s="101" t="s">
        <v>84</v>
      </c>
      <c r="E933" s="101" t="s">
        <v>546</v>
      </c>
      <c r="F933" s="101" t="s">
        <v>178</v>
      </c>
      <c r="G933" s="101" t="s">
        <v>1300</v>
      </c>
      <c r="H933" s="102">
        <v>1123</v>
      </c>
      <c r="I933" s="100">
        <v>1</v>
      </c>
      <c r="J933" s="103">
        <f>นครพนม!F40</f>
        <v>638143.6</v>
      </c>
      <c r="K933" s="104">
        <f>นครพนม!AN40</f>
        <v>768668.5</v>
      </c>
      <c r="L933" s="105">
        <f>นครพนม!AO40</f>
        <v>1063171.73</v>
      </c>
      <c r="M933" s="105">
        <f>นครพนม!AP40</f>
        <v>941910.78</v>
      </c>
      <c r="N933" s="101"/>
      <c r="O933" s="101"/>
      <c r="P933" s="101"/>
      <c r="Q933" s="93">
        <f t="shared" si="34"/>
        <v>121260.94999999995</v>
      </c>
      <c r="R933" s="94">
        <f t="shared" si="35"/>
        <v>946.72460373998217</v>
      </c>
    </row>
    <row r="934" spans="1:18" x14ac:dyDescent="0.55000000000000004">
      <c r="A934" s="100">
        <v>5</v>
      </c>
      <c r="B934" s="101" t="s">
        <v>56</v>
      </c>
      <c r="C934" s="101" t="s">
        <v>545</v>
      </c>
      <c r="D934" s="101" t="s">
        <v>84</v>
      </c>
      <c r="E934" s="101" t="s">
        <v>546</v>
      </c>
      <c r="F934" s="101" t="s">
        <v>178</v>
      </c>
      <c r="G934" s="101" t="s">
        <v>1301</v>
      </c>
      <c r="H934" s="102">
        <v>1984</v>
      </c>
      <c r="I934" s="100">
        <v>2</v>
      </c>
      <c r="J934" s="103">
        <f>นครพนม!F41</f>
        <v>400263.43</v>
      </c>
      <c r="K934" s="104">
        <f>นครพนม!AN41</f>
        <v>432298.48000000004</v>
      </c>
      <c r="L934" s="105">
        <f>นครพนม!AO41</f>
        <v>1057531.07</v>
      </c>
      <c r="M934" s="105">
        <f>นครพนม!AP41</f>
        <v>858160.63</v>
      </c>
      <c r="N934" s="101"/>
      <c r="O934" s="101"/>
      <c r="P934" s="101"/>
      <c r="Q934" s="93">
        <f t="shared" si="34"/>
        <v>199370.44000000006</v>
      </c>
      <c r="R934" s="94">
        <f t="shared" si="35"/>
        <v>533.02977318548392</v>
      </c>
    </row>
    <row r="935" spans="1:18" x14ac:dyDescent="0.55000000000000004">
      <c r="A935" s="100">
        <v>6</v>
      </c>
      <c r="B935" s="101" t="s">
        <v>56</v>
      </c>
      <c r="C935" s="101" t="s">
        <v>545</v>
      </c>
      <c r="D935" s="101" t="s">
        <v>84</v>
      </c>
      <c r="E935" s="101" t="s">
        <v>546</v>
      </c>
      <c r="F935" s="101" t="s">
        <v>178</v>
      </c>
      <c r="G935" s="101" t="s">
        <v>1302</v>
      </c>
      <c r="H935" s="102">
        <v>2515</v>
      </c>
      <c r="I935" s="100">
        <v>2</v>
      </c>
      <c r="J935" s="103">
        <f>นครพนม!F42</f>
        <v>298272.67</v>
      </c>
      <c r="K935" s="104">
        <f>นครพนม!AN42</f>
        <v>446858.31999999995</v>
      </c>
      <c r="L935" s="105">
        <f>นครพนม!AO42</f>
        <v>1089726.8400000001</v>
      </c>
      <c r="M935" s="105">
        <f>นครพนม!AP42</f>
        <v>947702.21</v>
      </c>
      <c r="N935" s="101"/>
      <c r="O935" s="101"/>
      <c r="P935" s="101"/>
      <c r="Q935" s="93">
        <f t="shared" si="34"/>
        <v>142024.63000000012</v>
      </c>
      <c r="R935" s="94">
        <f t="shared" si="35"/>
        <v>433.29099005964218</v>
      </c>
    </row>
    <row r="936" spans="1:18" x14ac:dyDescent="0.55000000000000004">
      <c r="A936" s="100">
        <v>7</v>
      </c>
      <c r="B936" s="101" t="s">
        <v>56</v>
      </c>
      <c r="C936" s="101" t="s">
        <v>545</v>
      </c>
      <c r="D936" s="101" t="s">
        <v>84</v>
      </c>
      <c r="E936" s="101" t="s">
        <v>546</v>
      </c>
      <c r="F936" s="101" t="s">
        <v>178</v>
      </c>
      <c r="G936" s="101" t="s">
        <v>1303</v>
      </c>
      <c r="H936" s="102">
        <v>2195</v>
      </c>
      <c r="I936" s="100">
        <v>2</v>
      </c>
      <c r="J936" s="103">
        <f>นครพนม!F43</f>
        <v>605379.91</v>
      </c>
      <c r="K936" s="104">
        <f>นครพนม!AN43</f>
        <v>691393.29</v>
      </c>
      <c r="L936" s="105">
        <f>นครพนม!AO43</f>
        <v>1487541.33</v>
      </c>
      <c r="M936" s="105">
        <f>นครพนม!AP43</f>
        <v>1155448.8400000001</v>
      </c>
      <c r="N936" s="101"/>
      <c r="O936" s="101"/>
      <c r="P936" s="101"/>
      <c r="Q936" s="93">
        <f t="shared" si="34"/>
        <v>332092.49</v>
      </c>
      <c r="R936" s="94">
        <f t="shared" si="35"/>
        <v>677.69536674259689</v>
      </c>
    </row>
    <row r="937" spans="1:18" x14ac:dyDescent="0.55000000000000004">
      <c r="A937" s="100">
        <v>8</v>
      </c>
      <c r="B937" s="101" t="s">
        <v>56</v>
      </c>
      <c r="C937" s="101" t="s">
        <v>545</v>
      </c>
      <c r="D937" s="101" t="s">
        <v>84</v>
      </c>
      <c r="E937" s="101" t="s">
        <v>546</v>
      </c>
      <c r="F937" s="101" t="s">
        <v>178</v>
      </c>
      <c r="G937" s="101" t="s">
        <v>1304</v>
      </c>
      <c r="H937" s="102">
        <v>2113</v>
      </c>
      <c r="I937" s="100">
        <v>2</v>
      </c>
      <c r="J937" s="103">
        <f>นครพนม!F44</f>
        <v>552563.5</v>
      </c>
      <c r="K937" s="104">
        <f>นครพนม!AN44</f>
        <v>710153.9</v>
      </c>
      <c r="L937" s="105">
        <f>นครพนม!AO44</f>
        <v>575345.56999999995</v>
      </c>
      <c r="M937" s="105">
        <f>นครพนม!AP44</f>
        <v>290281.19999999995</v>
      </c>
      <c r="N937" s="101"/>
      <c r="O937" s="101"/>
      <c r="P937" s="101"/>
      <c r="Q937" s="93">
        <f t="shared" si="34"/>
        <v>285064.37</v>
      </c>
      <c r="R937" s="94">
        <f t="shared" si="35"/>
        <v>272.28848556554658</v>
      </c>
    </row>
    <row r="938" spans="1:18" x14ac:dyDescent="0.55000000000000004">
      <c r="A938" s="100">
        <v>9</v>
      </c>
      <c r="B938" s="101" t="s">
        <v>56</v>
      </c>
      <c r="C938" s="101" t="s">
        <v>545</v>
      </c>
      <c r="D938" s="101" t="s">
        <v>84</v>
      </c>
      <c r="E938" s="101" t="s">
        <v>546</v>
      </c>
      <c r="F938" s="101" t="s">
        <v>178</v>
      </c>
      <c r="G938" s="101" t="s">
        <v>1305</v>
      </c>
      <c r="H938" s="102">
        <v>2880</v>
      </c>
      <c r="I938" s="100">
        <v>2</v>
      </c>
      <c r="J938" s="103">
        <f>นครพนม!F45</f>
        <v>872140.61</v>
      </c>
      <c r="K938" s="104">
        <f>นครพนม!AN45</f>
        <v>948446.63</v>
      </c>
      <c r="L938" s="105">
        <f>นครพนม!AO45</f>
        <v>1166660.82</v>
      </c>
      <c r="M938" s="105">
        <f>นครพนม!AP45</f>
        <v>815034.12999999989</v>
      </c>
      <c r="N938" s="101"/>
      <c r="O938" s="101"/>
      <c r="P938" s="101"/>
      <c r="Q938" s="93">
        <f t="shared" si="34"/>
        <v>351626.69000000018</v>
      </c>
      <c r="R938" s="94">
        <f t="shared" si="35"/>
        <v>405.09056250000003</v>
      </c>
    </row>
    <row r="939" spans="1:18" x14ac:dyDescent="0.55000000000000004">
      <c r="A939" s="100">
        <v>10</v>
      </c>
      <c r="B939" s="101" t="s">
        <v>56</v>
      </c>
      <c r="C939" s="101" t="s">
        <v>545</v>
      </c>
      <c r="D939" s="101" t="s">
        <v>84</v>
      </c>
      <c r="E939" s="101" t="s">
        <v>546</v>
      </c>
      <c r="F939" s="101" t="s">
        <v>178</v>
      </c>
      <c r="G939" s="101" t="s">
        <v>1306</v>
      </c>
      <c r="H939" s="102">
        <v>2008</v>
      </c>
      <c r="I939" s="100">
        <v>2</v>
      </c>
      <c r="J939" s="103">
        <f>นครพนม!F46</f>
        <v>464745.51</v>
      </c>
      <c r="K939" s="104">
        <f>นครพนม!AN46</f>
        <v>455845.46000000008</v>
      </c>
      <c r="L939" s="105">
        <f>นครพนม!AO46</f>
        <v>810654.05</v>
      </c>
      <c r="M939" s="105">
        <f>นครพนม!AP46</f>
        <v>674681.86</v>
      </c>
      <c r="N939" s="101"/>
      <c r="O939" s="101"/>
      <c r="P939" s="101"/>
      <c r="Q939" s="93">
        <f t="shared" si="34"/>
        <v>135972.19000000006</v>
      </c>
      <c r="R939" s="94">
        <f t="shared" si="35"/>
        <v>403.71217629482072</v>
      </c>
    </row>
    <row r="940" spans="1:18" x14ac:dyDescent="0.55000000000000004">
      <c r="A940" s="100">
        <v>11</v>
      </c>
      <c r="B940" s="101" t="s">
        <v>56</v>
      </c>
      <c r="C940" s="101" t="s">
        <v>545</v>
      </c>
      <c r="D940" s="101" t="s">
        <v>84</v>
      </c>
      <c r="E940" s="101" t="s">
        <v>546</v>
      </c>
      <c r="F940" s="101" t="s">
        <v>178</v>
      </c>
      <c r="G940" s="101" t="s">
        <v>1307</v>
      </c>
      <c r="H940" s="102">
        <v>1706</v>
      </c>
      <c r="I940" s="100">
        <v>2</v>
      </c>
      <c r="J940" s="103">
        <f>นครพนม!F47</f>
        <v>477113.14</v>
      </c>
      <c r="K940" s="104">
        <f>นครพนม!AN47</f>
        <v>340296.41000000003</v>
      </c>
      <c r="L940" s="105">
        <f>นครพนม!AO47</f>
        <v>806196.76</v>
      </c>
      <c r="M940" s="105">
        <f>นครพนม!AP47</f>
        <v>660887.17000000004</v>
      </c>
      <c r="N940" s="101"/>
      <c r="O940" s="101"/>
      <c r="P940" s="101"/>
      <c r="Q940" s="93">
        <f t="shared" si="34"/>
        <v>145309.58999999997</v>
      </c>
      <c r="R940" s="94">
        <f t="shared" si="35"/>
        <v>472.56550996483003</v>
      </c>
    </row>
    <row r="941" spans="1:18" x14ac:dyDescent="0.55000000000000004">
      <c r="A941" s="100">
        <v>12</v>
      </c>
      <c r="B941" s="101" t="s">
        <v>56</v>
      </c>
      <c r="C941" s="101" t="s">
        <v>545</v>
      </c>
      <c r="D941" s="101" t="s">
        <v>84</v>
      </c>
      <c r="E941" s="101" t="s">
        <v>546</v>
      </c>
      <c r="F941" s="101" t="s">
        <v>178</v>
      </c>
      <c r="G941" s="101" t="s">
        <v>1308</v>
      </c>
      <c r="H941" s="102">
        <v>1846</v>
      </c>
      <c r="I941" s="100">
        <v>2</v>
      </c>
      <c r="J941" s="103">
        <f>นครพนม!F48</f>
        <v>118090.53</v>
      </c>
      <c r="K941" s="104">
        <f>นครพนม!AN48</f>
        <v>253453.8</v>
      </c>
      <c r="L941" s="105">
        <f>นครพนม!AO48</f>
        <v>838543.14999999991</v>
      </c>
      <c r="M941" s="105">
        <f>นครพนม!AP48</f>
        <v>905803.19</v>
      </c>
      <c r="N941" s="101"/>
      <c r="O941" s="101"/>
      <c r="P941" s="101"/>
      <c r="Q941" s="93">
        <f t="shared" si="34"/>
        <v>-67260.040000000037</v>
      </c>
      <c r="R941" s="94">
        <f t="shared" si="35"/>
        <v>454.24872697724805</v>
      </c>
    </row>
    <row r="942" spans="1:18" x14ac:dyDescent="0.55000000000000004">
      <c r="A942" s="100">
        <v>13</v>
      </c>
      <c r="B942" s="101" t="s">
        <v>56</v>
      </c>
      <c r="C942" s="101" t="s">
        <v>545</v>
      </c>
      <c r="D942" s="101" t="s">
        <v>84</v>
      </c>
      <c r="E942" s="101" t="s">
        <v>546</v>
      </c>
      <c r="F942" s="101" t="s">
        <v>178</v>
      </c>
      <c r="G942" s="101" t="s">
        <v>1309</v>
      </c>
      <c r="H942" s="102">
        <v>2707</v>
      </c>
      <c r="I942" s="100">
        <v>2</v>
      </c>
      <c r="J942" s="103">
        <f>นครพนม!F49</f>
        <v>606518.16</v>
      </c>
      <c r="K942" s="104">
        <f>นครพนม!AN49</f>
        <v>623782.55000000005</v>
      </c>
      <c r="L942" s="105">
        <f>นครพนม!AO49</f>
        <v>1115828.8</v>
      </c>
      <c r="M942" s="105">
        <f>นครพนม!AP49</f>
        <v>986465.35000000009</v>
      </c>
      <c r="N942" s="101"/>
      <c r="O942" s="101"/>
      <c r="P942" s="101"/>
      <c r="Q942" s="93">
        <f t="shared" si="34"/>
        <v>129363.44999999995</v>
      </c>
      <c r="R942" s="94">
        <f t="shared" si="35"/>
        <v>412.20125600295529</v>
      </c>
    </row>
    <row r="943" spans="1:18" x14ac:dyDescent="0.55000000000000004">
      <c r="A943" s="100">
        <v>14</v>
      </c>
      <c r="B943" s="101" t="s">
        <v>56</v>
      </c>
      <c r="C943" s="101" t="s">
        <v>545</v>
      </c>
      <c r="D943" s="101" t="s">
        <v>84</v>
      </c>
      <c r="E943" s="101" t="s">
        <v>546</v>
      </c>
      <c r="F943" s="101" t="s">
        <v>178</v>
      </c>
      <c r="G943" s="101" t="s">
        <v>1310</v>
      </c>
      <c r="H943" s="102">
        <v>2688</v>
      </c>
      <c r="I943" s="100">
        <v>2</v>
      </c>
      <c r="J943" s="103">
        <f>นครพนม!F50</f>
        <v>465197.52</v>
      </c>
      <c r="K943" s="104">
        <f>นครพนม!AN50</f>
        <v>803622.47</v>
      </c>
      <c r="L943" s="105">
        <f>นครพนม!AO50</f>
        <v>1335603.3700000001</v>
      </c>
      <c r="M943" s="105">
        <f>นครพนม!AP50</f>
        <v>1138855.68</v>
      </c>
      <c r="N943" s="101"/>
      <c r="O943" s="101"/>
      <c r="P943" s="101"/>
      <c r="Q943" s="93">
        <f t="shared" si="34"/>
        <v>196747.69000000018</v>
      </c>
      <c r="R943" s="94">
        <f t="shared" si="35"/>
        <v>496.87625372023814</v>
      </c>
    </row>
    <row r="944" spans="1:18" x14ac:dyDescent="0.55000000000000004">
      <c r="A944" s="100">
        <v>15</v>
      </c>
      <c r="B944" s="101" t="s">
        <v>56</v>
      </c>
      <c r="C944" s="101" t="s">
        <v>545</v>
      </c>
      <c r="D944" s="101" t="s">
        <v>84</v>
      </c>
      <c r="E944" s="101" t="s">
        <v>546</v>
      </c>
      <c r="F944" s="101" t="s">
        <v>178</v>
      </c>
      <c r="G944" s="101" t="s">
        <v>1311</v>
      </c>
      <c r="H944" s="102">
        <v>2663</v>
      </c>
      <c r="I944" s="100">
        <v>2</v>
      </c>
      <c r="J944" s="103">
        <f>นครพนม!F51</f>
        <v>608348.18000000005</v>
      </c>
      <c r="K944" s="104">
        <f>นครพนม!AN51</f>
        <v>595556.57000000007</v>
      </c>
      <c r="L944" s="105">
        <f>นครพนม!AO51</f>
        <v>1218426.06</v>
      </c>
      <c r="M944" s="105">
        <f>นครพนม!AP51</f>
        <v>1058694.24</v>
      </c>
      <c r="N944" s="101"/>
      <c r="O944" s="101"/>
      <c r="P944" s="101"/>
      <c r="Q944" s="93">
        <f t="shared" si="34"/>
        <v>159731.82000000007</v>
      </c>
      <c r="R944" s="94">
        <f t="shared" si="35"/>
        <v>457.53888847164853</v>
      </c>
    </row>
    <row r="945" spans="1:18" x14ac:dyDescent="0.55000000000000004">
      <c r="A945" s="100">
        <v>16</v>
      </c>
      <c r="B945" s="101" t="s">
        <v>56</v>
      </c>
      <c r="C945" s="101" t="s">
        <v>545</v>
      </c>
      <c r="D945" s="101" t="s">
        <v>84</v>
      </c>
      <c r="E945" s="101" t="s">
        <v>546</v>
      </c>
      <c r="F945" s="101" t="s">
        <v>178</v>
      </c>
      <c r="G945" s="101" t="s">
        <v>1312</v>
      </c>
      <c r="H945" s="102">
        <v>1880</v>
      </c>
      <c r="I945" s="100">
        <v>2</v>
      </c>
      <c r="J945" s="103">
        <f>นครพนม!F52</f>
        <v>819029.95</v>
      </c>
      <c r="K945" s="104">
        <f>นครพนม!AN52</f>
        <v>985801.67999999993</v>
      </c>
      <c r="L945" s="105">
        <f>นครพนม!AO52</f>
        <v>923168.99</v>
      </c>
      <c r="M945" s="105">
        <f>นครพนม!AP52</f>
        <v>807617.32000000007</v>
      </c>
      <c r="N945" s="101"/>
      <c r="O945" s="101"/>
      <c r="P945" s="101"/>
      <c r="Q945" s="93">
        <f t="shared" si="34"/>
        <v>115551.66999999993</v>
      </c>
      <c r="R945" s="94">
        <f t="shared" si="35"/>
        <v>491.04733510638295</v>
      </c>
    </row>
    <row r="946" spans="1:18" x14ac:dyDescent="0.55000000000000004">
      <c r="A946" s="114">
        <v>17</v>
      </c>
      <c r="B946" s="115" t="s">
        <v>56</v>
      </c>
      <c r="C946" s="115" t="s">
        <v>545</v>
      </c>
      <c r="D946" s="115" t="s">
        <v>84</v>
      </c>
      <c r="E946" s="115" t="s">
        <v>546</v>
      </c>
      <c r="F946" s="115" t="s">
        <v>178</v>
      </c>
      <c r="G946" s="115" t="s">
        <v>1313</v>
      </c>
      <c r="H946" s="116">
        <v>2375</v>
      </c>
      <c r="I946" s="114">
        <v>2</v>
      </c>
      <c r="J946" s="103">
        <f>นครพนม!F53</f>
        <v>167025.23000000001</v>
      </c>
      <c r="K946" s="104">
        <f>นครพนม!AN53</f>
        <v>290790.06</v>
      </c>
      <c r="L946" s="105">
        <f>นครพนม!AO53</f>
        <v>730301.39999999991</v>
      </c>
      <c r="M946" s="105">
        <f>นครพนม!AP53</f>
        <v>571943.13</v>
      </c>
      <c r="N946" s="101"/>
      <c r="O946" s="101"/>
      <c r="P946" s="101"/>
      <c r="Q946" s="93">
        <f t="shared" si="34"/>
        <v>158358.2699999999</v>
      </c>
      <c r="R946" s="94">
        <f t="shared" si="35"/>
        <v>307.49532631578944</v>
      </c>
    </row>
    <row r="947" spans="1:18" x14ac:dyDescent="0.55000000000000004">
      <c r="A947" s="114">
        <v>18</v>
      </c>
      <c r="B947" s="115" t="s">
        <v>56</v>
      </c>
      <c r="C947" s="115" t="s">
        <v>545</v>
      </c>
      <c r="D947" s="115" t="s">
        <v>84</v>
      </c>
      <c r="E947" s="115" t="s">
        <v>546</v>
      </c>
      <c r="F947" s="115" t="s">
        <v>178</v>
      </c>
      <c r="G947" s="115" t="s">
        <v>1314</v>
      </c>
      <c r="H947" s="116">
        <v>1804</v>
      </c>
      <c r="I947" s="114">
        <v>2</v>
      </c>
      <c r="J947" s="103">
        <f>นครพนม!F54</f>
        <v>161437.51999999999</v>
      </c>
      <c r="K947" s="104">
        <f>นครพนม!AN54</f>
        <v>334810.09999999998</v>
      </c>
      <c r="L947" s="105">
        <f>นครพนม!AO54</f>
        <v>1120791.6599999999</v>
      </c>
      <c r="M947" s="105">
        <f>นครพนม!AP54</f>
        <v>966455.22</v>
      </c>
      <c r="N947" s="101"/>
      <c r="O947" s="101"/>
      <c r="P947" s="101"/>
      <c r="Q947" s="93">
        <f t="shared" si="34"/>
        <v>154336.43999999994</v>
      </c>
      <c r="R947" s="94">
        <f t="shared" si="35"/>
        <v>621.28140798226161</v>
      </c>
    </row>
    <row r="948" spans="1:18" s="112" customFormat="1" x14ac:dyDescent="0.55000000000000004">
      <c r="A948" s="106">
        <v>3</v>
      </c>
      <c r="B948" s="107" t="s">
        <v>56</v>
      </c>
      <c r="C948" s="107"/>
      <c r="D948" s="107"/>
      <c r="E948" s="107" t="s">
        <v>75</v>
      </c>
      <c r="F948" s="107"/>
      <c r="G948" s="107" t="s">
        <v>548</v>
      </c>
      <c r="H948" s="113">
        <f>SUM(H930:H947)</f>
        <v>40283</v>
      </c>
      <c r="I948" s="106"/>
      <c r="J948" s="109">
        <f>SUM(J930:J947)</f>
        <v>8794687.5699999984</v>
      </c>
      <c r="K948" s="109">
        <f>SUM(K930:K947)</f>
        <v>10604981.48</v>
      </c>
      <c r="L948" s="109">
        <f>SUM(L930:L947)</f>
        <v>17862414.550000001</v>
      </c>
      <c r="M948" s="109">
        <f>SUM(M930:M947)</f>
        <v>14537458.800000001</v>
      </c>
      <c r="N948" s="107">
        <v>17</v>
      </c>
      <c r="O948" s="107">
        <v>17</v>
      </c>
      <c r="P948" s="107">
        <f>N948-O948</f>
        <v>0</v>
      </c>
      <c r="Q948" s="110">
        <f t="shared" si="34"/>
        <v>3324955.75</v>
      </c>
      <c r="R948" s="111">
        <f>L948/H948</f>
        <v>443.42314499913118</v>
      </c>
    </row>
    <row r="949" spans="1:18" x14ac:dyDescent="0.55000000000000004">
      <c r="A949" s="100">
        <v>1</v>
      </c>
      <c r="B949" s="101" t="s">
        <v>56</v>
      </c>
      <c r="C949" s="101" t="s">
        <v>549</v>
      </c>
      <c r="D949" s="101" t="s">
        <v>91</v>
      </c>
      <c r="E949" s="101" t="s">
        <v>550</v>
      </c>
      <c r="F949" s="101" t="s">
        <v>208</v>
      </c>
      <c r="G949" s="101" t="s">
        <v>551</v>
      </c>
      <c r="H949" s="102"/>
      <c r="I949" s="100"/>
      <c r="J949" s="103"/>
      <c r="K949" s="104"/>
      <c r="L949" s="105"/>
      <c r="M949" s="105"/>
      <c r="N949" s="101"/>
      <c r="O949" s="101"/>
      <c r="P949" s="101"/>
    </row>
    <row r="950" spans="1:18" x14ac:dyDescent="0.55000000000000004">
      <c r="A950" s="100">
        <v>2</v>
      </c>
      <c r="B950" s="101" t="s">
        <v>56</v>
      </c>
      <c r="C950" s="101" t="s">
        <v>549</v>
      </c>
      <c r="D950" s="101" t="s">
        <v>91</v>
      </c>
      <c r="E950" s="101" t="s">
        <v>550</v>
      </c>
      <c r="F950" s="101" t="s">
        <v>178</v>
      </c>
      <c r="G950" s="101" t="s">
        <v>1315</v>
      </c>
      <c r="H950" s="102">
        <v>2423</v>
      </c>
      <c r="I950" s="100">
        <v>2</v>
      </c>
      <c r="J950" s="103">
        <f>นครพนม!F55</f>
        <v>395687.09</v>
      </c>
      <c r="K950" s="104">
        <f>นครพนม!AN55</f>
        <v>413205.19</v>
      </c>
      <c r="L950" s="105">
        <f>นครพนม!AO55</f>
        <v>972970.23</v>
      </c>
      <c r="M950" s="105">
        <f>นครพนม!AP55</f>
        <v>857473.05999999994</v>
      </c>
      <c r="N950" s="101"/>
      <c r="O950" s="101"/>
      <c r="P950" s="101"/>
      <c r="Q950" s="93">
        <f t="shared" si="34"/>
        <v>115497.17000000004</v>
      </c>
      <c r="R950" s="94">
        <f t="shared" si="35"/>
        <v>401.55601733388363</v>
      </c>
    </row>
    <row r="951" spans="1:18" x14ac:dyDescent="0.55000000000000004">
      <c r="A951" s="100">
        <v>3</v>
      </c>
      <c r="B951" s="101" t="s">
        <v>56</v>
      </c>
      <c r="C951" s="101" t="s">
        <v>549</v>
      </c>
      <c r="D951" s="101" t="s">
        <v>91</v>
      </c>
      <c r="E951" s="101" t="s">
        <v>550</v>
      </c>
      <c r="F951" s="101" t="s">
        <v>178</v>
      </c>
      <c r="G951" s="101" t="s">
        <v>1316</v>
      </c>
      <c r="H951" s="102">
        <v>1424</v>
      </c>
      <c r="I951" s="100">
        <v>1</v>
      </c>
      <c r="J951" s="103">
        <f>นครพนม!F56</f>
        <v>263935.28999999998</v>
      </c>
      <c r="K951" s="104">
        <f>นครพนม!AN56</f>
        <v>284772.49</v>
      </c>
      <c r="L951" s="105">
        <f>นครพนม!AO56</f>
        <v>834402.64</v>
      </c>
      <c r="M951" s="105">
        <f>นครพนม!AP56</f>
        <v>823590.63</v>
      </c>
      <c r="N951" s="101"/>
      <c r="O951" s="101"/>
      <c r="P951" s="101"/>
      <c r="Q951" s="93">
        <f t="shared" si="34"/>
        <v>10812.010000000009</v>
      </c>
      <c r="R951" s="94">
        <f t="shared" si="35"/>
        <v>585.95691011235954</v>
      </c>
    </row>
    <row r="952" spans="1:18" x14ac:dyDescent="0.55000000000000004">
      <c r="A952" s="100">
        <v>4</v>
      </c>
      <c r="B952" s="101" t="s">
        <v>56</v>
      </c>
      <c r="C952" s="101" t="s">
        <v>549</v>
      </c>
      <c r="D952" s="101" t="s">
        <v>91</v>
      </c>
      <c r="E952" s="101" t="s">
        <v>550</v>
      </c>
      <c r="F952" s="101" t="s">
        <v>178</v>
      </c>
      <c r="G952" s="101" t="s">
        <v>1317</v>
      </c>
      <c r="H952" s="102">
        <v>1355</v>
      </c>
      <c r="I952" s="100">
        <v>1</v>
      </c>
      <c r="J952" s="103">
        <f>นครพนม!F57</f>
        <v>168391.75</v>
      </c>
      <c r="K952" s="104">
        <f>นครพนม!AN57</f>
        <v>256121.48</v>
      </c>
      <c r="L952" s="105">
        <f>นครพนม!AO57</f>
        <v>913880.83</v>
      </c>
      <c r="M952" s="105">
        <f>นครพนม!AP57</f>
        <v>842505.88</v>
      </c>
      <c r="N952" s="101"/>
      <c r="O952" s="101"/>
      <c r="P952" s="101"/>
      <c r="Q952" s="93">
        <f t="shared" si="34"/>
        <v>71374.949999999953</v>
      </c>
      <c r="R952" s="94">
        <f t="shared" si="35"/>
        <v>674.45079704797047</v>
      </c>
    </row>
    <row r="953" spans="1:18" x14ac:dyDescent="0.55000000000000004">
      <c r="A953" s="100">
        <v>5</v>
      </c>
      <c r="B953" s="101" t="s">
        <v>56</v>
      </c>
      <c r="C953" s="101" t="s">
        <v>549</v>
      </c>
      <c r="D953" s="101" t="s">
        <v>91</v>
      </c>
      <c r="E953" s="101" t="s">
        <v>550</v>
      </c>
      <c r="F953" s="101" t="s">
        <v>178</v>
      </c>
      <c r="G953" s="101" t="s">
        <v>1318</v>
      </c>
      <c r="H953" s="102">
        <v>2385</v>
      </c>
      <c r="I953" s="100">
        <v>2</v>
      </c>
      <c r="J953" s="103">
        <f>นครพนม!F58</f>
        <v>713538.72</v>
      </c>
      <c r="K953" s="104">
        <f>นครพนม!AN58</f>
        <v>716128.2699999999</v>
      </c>
      <c r="L953" s="105">
        <f>นครพนม!AO58</f>
        <v>1124546.43</v>
      </c>
      <c r="M953" s="105">
        <f>นครพนม!AP58</f>
        <v>927451.17999999993</v>
      </c>
      <c r="N953" s="101"/>
      <c r="O953" s="101"/>
      <c r="P953" s="101"/>
      <c r="Q953" s="93">
        <f t="shared" si="34"/>
        <v>197095.25</v>
      </c>
      <c r="R953" s="94">
        <f t="shared" si="35"/>
        <v>471.50793710691823</v>
      </c>
    </row>
    <row r="954" spans="1:18" x14ac:dyDescent="0.55000000000000004">
      <c r="A954" s="100">
        <v>6</v>
      </c>
      <c r="B954" s="101" t="s">
        <v>56</v>
      </c>
      <c r="C954" s="101" t="s">
        <v>549</v>
      </c>
      <c r="D954" s="101" t="s">
        <v>91</v>
      </c>
      <c r="E954" s="101" t="s">
        <v>550</v>
      </c>
      <c r="F954" s="101" t="s">
        <v>178</v>
      </c>
      <c r="G954" s="101" t="s">
        <v>1319</v>
      </c>
      <c r="H954" s="102">
        <v>1462</v>
      </c>
      <c r="I954" s="100">
        <v>1</v>
      </c>
      <c r="J954" s="103">
        <f>นครพนม!F59</f>
        <v>109098.62</v>
      </c>
      <c r="K954" s="104">
        <f>นครพนม!AN59</f>
        <v>91147.819999999992</v>
      </c>
      <c r="L954" s="105">
        <f>นครพนม!AO59</f>
        <v>764115.75</v>
      </c>
      <c r="M954" s="105">
        <f>นครพนม!AP59</f>
        <v>659672.93000000005</v>
      </c>
      <c r="N954" s="101"/>
      <c r="O954" s="101"/>
      <c r="P954" s="101"/>
      <c r="Q954" s="93">
        <f t="shared" si="34"/>
        <v>104442.81999999995</v>
      </c>
      <c r="R954" s="94">
        <f t="shared" si="35"/>
        <v>522.65099179206561</v>
      </c>
    </row>
    <row r="955" spans="1:18" x14ac:dyDescent="0.55000000000000004">
      <c r="A955" s="100">
        <v>7</v>
      </c>
      <c r="B955" s="101" t="s">
        <v>56</v>
      </c>
      <c r="C955" s="101" t="s">
        <v>549</v>
      </c>
      <c r="D955" s="101" t="s">
        <v>91</v>
      </c>
      <c r="E955" s="101" t="s">
        <v>550</v>
      </c>
      <c r="F955" s="101" t="s">
        <v>178</v>
      </c>
      <c r="G955" s="101" t="s">
        <v>1320</v>
      </c>
      <c r="H955" s="102">
        <v>2682</v>
      </c>
      <c r="I955" s="100">
        <v>2</v>
      </c>
      <c r="J955" s="103">
        <f>นครพนม!F60</f>
        <v>82540.55</v>
      </c>
      <c r="K955" s="104">
        <f>นครพนม!AN60</f>
        <v>128412.88</v>
      </c>
      <c r="L955" s="105">
        <f>นครพนม!AO60</f>
        <v>986445.41999999993</v>
      </c>
      <c r="M955" s="105">
        <f>นครพนม!AP60</f>
        <v>1026713.58</v>
      </c>
      <c r="N955" s="101"/>
      <c r="O955" s="101"/>
      <c r="P955" s="101"/>
      <c r="Q955" s="93">
        <f t="shared" si="34"/>
        <v>-40268.160000000033</v>
      </c>
      <c r="R955" s="94">
        <f t="shared" si="35"/>
        <v>367.80217002237134</v>
      </c>
    </row>
    <row r="956" spans="1:18" x14ac:dyDescent="0.55000000000000004">
      <c r="A956" s="100">
        <v>8</v>
      </c>
      <c r="B956" s="101" t="s">
        <v>56</v>
      </c>
      <c r="C956" s="101" t="s">
        <v>549</v>
      </c>
      <c r="D956" s="101" t="s">
        <v>91</v>
      </c>
      <c r="E956" s="101" t="s">
        <v>550</v>
      </c>
      <c r="F956" s="101" t="s">
        <v>178</v>
      </c>
      <c r="G956" s="101" t="s">
        <v>1321</v>
      </c>
      <c r="H956" s="102">
        <v>4067</v>
      </c>
      <c r="I956" s="100">
        <v>3</v>
      </c>
      <c r="J956" s="103">
        <f>นครพนม!F61</f>
        <v>395404.64</v>
      </c>
      <c r="K956" s="104">
        <f>นครพนม!AN61</f>
        <v>392546.02</v>
      </c>
      <c r="L956" s="105">
        <f>นครพนม!AO61</f>
        <v>1307189.02</v>
      </c>
      <c r="M956" s="105">
        <f>นครพนม!AP61</f>
        <v>1078943</v>
      </c>
      <c r="N956" s="101"/>
      <c r="O956" s="101"/>
      <c r="P956" s="101"/>
      <c r="Q956" s="93">
        <f t="shared" si="34"/>
        <v>228246.02000000002</v>
      </c>
      <c r="R956" s="94">
        <f t="shared" si="35"/>
        <v>321.41357757560854</v>
      </c>
    </row>
    <row r="957" spans="1:18" x14ac:dyDescent="0.55000000000000004">
      <c r="A957" s="100">
        <v>9</v>
      </c>
      <c r="B957" s="101" t="s">
        <v>56</v>
      </c>
      <c r="C957" s="101" t="s">
        <v>549</v>
      </c>
      <c r="D957" s="101" t="s">
        <v>91</v>
      </c>
      <c r="E957" s="101" t="s">
        <v>550</v>
      </c>
      <c r="F957" s="101" t="s">
        <v>178</v>
      </c>
      <c r="G957" s="101" t="s">
        <v>1322</v>
      </c>
      <c r="H957" s="102">
        <v>2581</v>
      </c>
      <c r="I957" s="100">
        <v>2</v>
      </c>
      <c r="J957" s="103">
        <f>นครพนม!F62</f>
        <v>208715.51</v>
      </c>
      <c r="K957" s="104">
        <f>นครพนม!AN62</f>
        <v>262751.07</v>
      </c>
      <c r="L957" s="105">
        <f>นครพนม!AO62</f>
        <v>982296.59000000008</v>
      </c>
      <c r="M957" s="105">
        <f>นครพนม!AP62</f>
        <v>1021185.2200000001</v>
      </c>
      <c r="N957" s="101"/>
      <c r="O957" s="101"/>
      <c r="P957" s="101"/>
      <c r="Q957" s="93">
        <f t="shared" si="34"/>
        <v>-38888.630000000005</v>
      </c>
      <c r="R957" s="94">
        <f t="shared" si="35"/>
        <v>380.58759783029836</v>
      </c>
    </row>
    <row r="958" spans="1:18" x14ac:dyDescent="0.55000000000000004">
      <c r="A958" s="100">
        <v>10</v>
      </c>
      <c r="B958" s="101" t="s">
        <v>56</v>
      </c>
      <c r="C958" s="101" t="s">
        <v>549</v>
      </c>
      <c r="D958" s="101" t="s">
        <v>91</v>
      </c>
      <c r="E958" s="101" t="s">
        <v>550</v>
      </c>
      <c r="F958" s="101" t="s">
        <v>178</v>
      </c>
      <c r="G958" s="101" t="s">
        <v>1323</v>
      </c>
      <c r="H958" s="102">
        <v>1424</v>
      </c>
      <c r="I958" s="100">
        <v>1</v>
      </c>
      <c r="J958" s="103">
        <f>นครพนม!F63</f>
        <v>174844.11</v>
      </c>
      <c r="K958" s="104">
        <f>นครพนม!AN63</f>
        <v>156081.62999999998</v>
      </c>
      <c r="L958" s="105">
        <f>นครพนม!AO63</f>
        <v>1167190.17</v>
      </c>
      <c r="M958" s="105">
        <f>นครพนม!AP63</f>
        <v>1160217.29</v>
      </c>
      <c r="N958" s="101"/>
      <c r="O958" s="101"/>
      <c r="P958" s="101"/>
      <c r="Q958" s="93">
        <f t="shared" si="34"/>
        <v>6972.8799999998882</v>
      </c>
      <c r="R958" s="94">
        <f t="shared" si="35"/>
        <v>819.65601825842691</v>
      </c>
    </row>
    <row r="959" spans="1:18" s="112" customFormat="1" x14ac:dyDescent="0.55000000000000004">
      <c r="A959" s="106">
        <v>4</v>
      </c>
      <c r="B959" s="107" t="s">
        <v>56</v>
      </c>
      <c r="C959" s="107"/>
      <c r="D959" s="107"/>
      <c r="E959" s="107" t="s">
        <v>75</v>
      </c>
      <c r="F959" s="107"/>
      <c r="G959" s="107" t="s">
        <v>552</v>
      </c>
      <c r="H959" s="113">
        <f>SUM(H949:H958)</f>
        <v>19803</v>
      </c>
      <c r="I959" s="106"/>
      <c r="J959" s="109">
        <f>SUM(J949:J958)</f>
        <v>2512156.2799999998</v>
      </c>
      <c r="K959" s="109">
        <f>SUM(K949:K958)</f>
        <v>2701166.8499999996</v>
      </c>
      <c r="L959" s="109">
        <f>SUM(L949:L958)</f>
        <v>9053037.0800000001</v>
      </c>
      <c r="M959" s="109">
        <f>SUM(M949:M958)</f>
        <v>8397752.7699999996</v>
      </c>
      <c r="N959" s="107">
        <v>9</v>
      </c>
      <c r="O959" s="107">
        <v>9</v>
      </c>
      <c r="P959" s="107">
        <f>N959-O959</f>
        <v>0</v>
      </c>
      <c r="Q959" s="110">
        <f t="shared" si="34"/>
        <v>655284.31000000052</v>
      </c>
      <c r="R959" s="111">
        <f>L959/H959</f>
        <v>457.15482906630308</v>
      </c>
    </row>
    <row r="960" spans="1:18" x14ac:dyDescent="0.55000000000000004">
      <c r="A960" s="100">
        <v>1</v>
      </c>
      <c r="B960" s="101" t="s">
        <v>56</v>
      </c>
      <c r="C960" s="101" t="s">
        <v>553</v>
      </c>
      <c r="D960" s="101" t="s">
        <v>134</v>
      </c>
      <c r="E960" s="101" t="s">
        <v>554</v>
      </c>
      <c r="F960" s="101" t="s">
        <v>327</v>
      </c>
      <c r="G960" s="101" t="s">
        <v>555</v>
      </c>
      <c r="H960" s="102"/>
      <c r="I960" s="100"/>
      <c r="J960" s="103"/>
      <c r="K960" s="104"/>
      <c r="L960" s="105"/>
      <c r="M960" s="105"/>
      <c r="N960" s="101"/>
      <c r="O960" s="101"/>
      <c r="P960" s="101"/>
    </row>
    <row r="961" spans="1:18" x14ac:dyDescent="0.55000000000000004">
      <c r="A961" s="100">
        <v>2</v>
      </c>
      <c r="B961" s="101" t="s">
        <v>56</v>
      </c>
      <c r="C961" s="101" t="s">
        <v>553</v>
      </c>
      <c r="D961" s="101" t="s">
        <v>134</v>
      </c>
      <c r="E961" s="101" t="s">
        <v>554</v>
      </c>
      <c r="F961" s="101" t="s">
        <v>178</v>
      </c>
      <c r="G961" s="101" t="s">
        <v>1324</v>
      </c>
      <c r="H961" s="102">
        <v>4840</v>
      </c>
      <c r="I961" s="100">
        <v>4</v>
      </c>
      <c r="J961" s="103">
        <f>นครพนม!F64</f>
        <v>890635.48</v>
      </c>
      <c r="K961" s="104">
        <f>นครพนม!AN64</f>
        <v>1178447.51</v>
      </c>
      <c r="L961" s="105">
        <f>นครพนม!AO64</f>
        <v>1734915.74</v>
      </c>
      <c r="M961" s="105">
        <f>นครพนม!AP64</f>
        <v>1478300.03</v>
      </c>
      <c r="N961" s="101"/>
      <c r="O961" s="101"/>
      <c r="P961" s="101"/>
      <c r="Q961" s="93">
        <f t="shared" si="34"/>
        <v>256615.70999999996</v>
      </c>
      <c r="R961" s="94">
        <f t="shared" si="35"/>
        <v>358.45366528925621</v>
      </c>
    </row>
    <row r="962" spans="1:18" x14ac:dyDescent="0.55000000000000004">
      <c r="A962" s="100">
        <v>3</v>
      </c>
      <c r="B962" s="101" t="s">
        <v>56</v>
      </c>
      <c r="C962" s="101" t="s">
        <v>553</v>
      </c>
      <c r="D962" s="101" t="s">
        <v>134</v>
      </c>
      <c r="E962" s="101" t="s">
        <v>554</v>
      </c>
      <c r="F962" s="101" t="s">
        <v>178</v>
      </c>
      <c r="G962" s="101" t="s">
        <v>1325</v>
      </c>
      <c r="H962" s="102">
        <v>1989</v>
      </c>
      <c r="I962" s="100">
        <v>2</v>
      </c>
      <c r="J962" s="103">
        <f>นครพนม!F65</f>
        <v>650074.28</v>
      </c>
      <c r="K962" s="104">
        <f>นครพนม!AN65</f>
        <v>609694.24</v>
      </c>
      <c r="L962" s="105">
        <f>นครพนม!AO65</f>
        <v>715501.14999999991</v>
      </c>
      <c r="M962" s="105">
        <f>นครพนม!AP65</f>
        <v>761586.35</v>
      </c>
      <c r="N962" s="101"/>
      <c r="O962" s="101"/>
      <c r="P962" s="101"/>
      <c r="Q962" s="93">
        <f t="shared" si="34"/>
        <v>-46085.20000000007</v>
      </c>
      <c r="R962" s="94">
        <f t="shared" si="35"/>
        <v>359.7290849673202</v>
      </c>
    </row>
    <row r="963" spans="1:18" x14ac:dyDescent="0.55000000000000004">
      <c r="A963" s="100">
        <v>4</v>
      </c>
      <c r="B963" s="101" t="s">
        <v>56</v>
      </c>
      <c r="C963" s="101" t="s">
        <v>553</v>
      </c>
      <c r="D963" s="101" t="s">
        <v>134</v>
      </c>
      <c r="E963" s="101" t="s">
        <v>554</v>
      </c>
      <c r="F963" s="101" t="s">
        <v>178</v>
      </c>
      <c r="G963" s="101" t="s">
        <v>1326</v>
      </c>
      <c r="H963" s="102">
        <v>1664</v>
      </c>
      <c r="I963" s="100">
        <v>2</v>
      </c>
      <c r="J963" s="103">
        <f>นครพนม!F66</f>
        <v>425133.81</v>
      </c>
      <c r="K963" s="104">
        <f>นครพนม!AN66</f>
        <v>494171.69</v>
      </c>
      <c r="L963" s="105">
        <f>นครพนม!AO66</f>
        <v>850189.7</v>
      </c>
      <c r="M963" s="105">
        <f>นครพนม!AP66</f>
        <v>950844.96</v>
      </c>
      <c r="N963" s="101"/>
      <c r="O963" s="101"/>
      <c r="P963" s="101"/>
      <c r="Q963" s="93">
        <f t="shared" si="34"/>
        <v>-100655.26000000001</v>
      </c>
      <c r="R963" s="94">
        <f t="shared" si="35"/>
        <v>510.93131009615382</v>
      </c>
    </row>
    <row r="964" spans="1:18" x14ac:dyDescent="0.55000000000000004">
      <c r="A964" s="100">
        <v>5</v>
      </c>
      <c r="B964" s="101" t="s">
        <v>56</v>
      </c>
      <c r="C964" s="101" t="s">
        <v>553</v>
      </c>
      <c r="D964" s="101" t="s">
        <v>134</v>
      </c>
      <c r="E964" s="101" t="s">
        <v>554</v>
      </c>
      <c r="F964" s="101" t="s">
        <v>178</v>
      </c>
      <c r="G964" s="101" t="s">
        <v>1327</v>
      </c>
      <c r="H964" s="102">
        <v>4566</v>
      </c>
      <c r="I964" s="100">
        <v>4</v>
      </c>
      <c r="J964" s="103">
        <f>นครพนม!F67</f>
        <v>499938.08</v>
      </c>
      <c r="K964" s="104">
        <f>นครพนม!AN67</f>
        <v>686444.78</v>
      </c>
      <c r="L964" s="105">
        <f>นครพนม!AO67</f>
        <v>1366676.93</v>
      </c>
      <c r="M964" s="105">
        <f>นครพนม!AP67</f>
        <v>1144363.77</v>
      </c>
      <c r="N964" s="101"/>
      <c r="O964" s="101"/>
      <c r="P964" s="101"/>
      <c r="Q964" s="93">
        <f t="shared" si="34"/>
        <v>222313.15999999992</v>
      </c>
      <c r="R964" s="94">
        <f t="shared" si="35"/>
        <v>299.31601620674547</v>
      </c>
    </row>
    <row r="965" spans="1:18" x14ac:dyDescent="0.55000000000000004">
      <c r="A965" s="100">
        <v>6</v>
      </c>
      <c r="B965" s="101" t="s">
        <v>56</v>
      </c>
      <c r="C965" s="101" t="s">
        <v>553</v>
      </c>
      <c r="D965" s="101" t="s">
        <v>134</v>
      </c>
      <c r="E965" s="101" t="s">
        <v>554</v>
      </c>
      <c r="F965" s="101" t="s">
        <v>178</v>
      </c>
      <c r="G965" s="101" t="s">
        <v>1328</v>
      </c>
      <c r="H965" s="102">
        <v>3846</v>
      </c>
      <c r="I965" s="100">
        <v>3</v>
      </c>
      <c r="J965" s="103">
        <f>นครพนม!F68</f>
        <v>847062.48</v>
      </c>
      <c r="K965" s="104">
        <f>นครพนม!AN68</f>
        <v>222238.21999999997</v>
      </c>
      <c r="L965" s="105">
        <f>นครพนม!AO68</f>
        <v>2849874.3600000003</v>
      </c>
      <c r="M965" s="105">
        <f>นครพนม!AP68</f>
        <v>2221697.35</v>
      </c>
      <c r="N965" s="101"/>
      <c r="O965" s="101"/>
      <c r="P965" s="101"/>
      <c r="Q965" s="93">
        <f t="shared" si="34"/>
        <v>628177.01000000024</v>
      </c>
      <c r="R965" s="94">
        <f t="shared" si="35"/>
        <v>740.99697347893925</v>
      </c>
    </row>
    <row r="966" spans="1:18" x14ac:dyDescent="0.55000000000000004">
      <c r="A966" s="100">
        <v>7</v>
      </c>
      <c r="B966" s="101" t="s">
        <v>56</v>
      </c>
      <c r="C966" s="101" t="s">
        <v>553</v>
      </c>
      <c r="D966" s="101" t="s">
        <v>134</v>
      </c>
      <c r="E966" s="101" t="s">
        <v>554</v>
      </c>
      <c r="F966" s="101" t="s">
        <v>178</v>
      </c>
      <c r="G966" s="101" t="s">
        <v>1329</v>
      </c>
      <c r="H966" s="102">
        <v>2300</v>
      </c>
      <c r="I966" s="100">
        <v>2</v>
      </c>
      <c r="J966" s="103">
        <f>นครพนม!F69</f>
        <v>921512.42</v>
      </c>
      <c r="K966" s="104">
        <f>นครพนม!AN69</f>
        <v>1121591.3800000001</v>
      </c>
      <c r="L966" s="105">
        <f>นครพนม!AO69</f>
        <v>1038347.6000000001</v>
      </c>
      <c r="M966" s="105">
        <f>นครพนม!AP69</f>
        <v>885485.49</v>
      </c>
      <c r="N966" s="101"/>
      <c r="O966" s="101"/>
      <c r="P966" s="101"/>
      <c r="Q966" s="93">
        <f t="shared" si="34"/>
        <v>152862.1100000001</v>
      </c>
      <c r="R966" s="94">
        <f t="shared" si="35"/>
        <v>451.4554782608696</v>
      </c>
    </row>
    <row r="967" spans="1:18" x14ac:dyDescent="0.55000000000000004">
      <c r="A967" s="100">
        <v>8</v>
      </c>
      <c r="B967" s="101" t="s">
        <v>56</v>
      </c>
      <c r="C967" s="101" t="s">
        <v>553</v>
      </c>
      <c r="D967" s="101" t="s">
        <v>134</v>
      </c>
      <c r="E967" s="101" t="s">
        <v>554</v>
      </c>
      <c r="F967" s="101" t="s">
        <v>178</v>
      </c>
      <c r="G967" s="101" t="s">
        <v>1330</v>
      </c>
      <c r="H967" s="102">
        <v>2685</v>
      </c>
      <c r="I967" s="100">
        <v>2</v>
      </c>
      <c r="J967" s="103">
        <f>นครพนม!F70</f>
        <v>761069.99</v>
      </c>
      <c r="K967" s="104">
        <f>นครพนม!AN70</f>
        <v>829423.71</v>
      </c>
      <c r="L967" s="105">
        <f>นครพนม!AO70</f>
        <v>2265221.6</v>
      </c>
      <c r="M967" s="105">
        <f>นครพนม!AP70</f>
        <v>1339379.4200000002</v>
      </c>
      <c r="N967" s="101"/>
      <c r="O967" s="101"/>
      <c r="P967" s="101"/>
      <c r="Q967" s="93">
        <f t="shared" ref="Q967:Q1029" si="36">L967-M967</f>
        <v>925842.17999999993</v>
      </c>
      <c r="R967" s="94">
        <f t="shared" ref="R967:R1028" si="37">L967/H967</f>
        <v>843.65795158286778</v>
      </c>
    </row>
    <row r="968" spans="1:18" x14ac:dyDescent="0.55000000000000004">
      <c r="A968" s="100">
        <v>9</v>
      </c>
      <c r="B968" s="101" t="s">
        <v>56</v>
      </c>
      <c r="C968" s="101" t="s">
        <v>553</v>
      </c>
      <c r="D968" s="101" t="s">
        <v>134</v>
      </c>
      <c r="E968" s="101" t="s">
        <v>554</v>
      </c>
      <c r="F968" s="101" t="s">
        <v>178</v>
      </c>
      <c r="G968" s="101" t="s">
        <v>1331</v>
      </c>
      <c r="H968" s="102">
        <v>4912</v>
      </c>
      <c r="I968" s="100">
        <v>4</v>
      </c>
      <c r="J968" s="103">
        <f>นครพนม!F71</f>
        <v>1061550.3799999999</v>
      </c>
      <c r="K968" s="104">
        <f>นครพนม!AN71</f>
        <v>986136.50999999978</v>
      </c>
      <c r="L968" s="105">
        <f>นครพนม!AO71</f>
        <v>1335933.46</v>
      </c>
      <c r="M968" s="105">
        <f>นครพนม!AP71</f>
        <v>1217199.23</v>
      </c>
      <c r="N968" s="101"/>
      <c r="O968" s="101"/>
      <c r="P968" s="101"/>
      <c r="Q968" s="93">
        <f t="shared" si="36"/>
        <v>118734.22999999998</v>
      </c>
      <c r="R968" s="94">
        <f t="shared" si="37"/>
        <v>271.973424267101</v>
      </c>
    </row>
    <row r="969" spans="1:18" x14ac:dyDescent="0.55000000000000004">
      <c r="A969" s="100">
        <v>10</v>
      </c>
      <c r="B969" s="101" t="s">
        <v>56</v>
      </c>
      <c r="C969" s="101" t="s">
        <v>553</v>
      </c>
      <c r="D969" s="101" t="s">
        <v>134</v>
      </c>
      <c r="E969" s="101" t="s">
        <v>554</v>
      </c>
      <c r="F969" s="101" t="s">
        <v>178</v>
      </c>
      <c r="G969" s="101" t="s">
        <v>1332</v>
      </c>
      <c r="H969" s="102">
        <v>4333</v>
      </c>
      <c r="I969" s="100">
        <v>3</v>
      </c>
      <c r="J969" s="103">
        <f>นครพนม!F72</f>
        <v>427222.23</v>
      </c>
      <c r="K969" s="104">
        <f>นครพนม!AN72</f>
        <v>547836.68999999994</v>
      </c>
      <c r="L969" s="105">
        <f>นครพนม!AO72</f>
        <v>1370842.56</v>
      </c>
      <c r="M969" s="105">
        <f>นครพนม!AP72</f>
        <v>1579229.4500000002</v>
      </c>
      <c r="N969" s="101"/>
      <c r="O969" s="101"/>
      <c r="P969" s="101"/>
      <c r="Q969" s="93">
        <f t="shared" si="36"/>
        <v>-208386.89000000013</v>
      </c>
      <c r="R969" s="94">
        <f t="shared" si="37"/>
        <v>316.37261943226406</v>
      </c>
    </row>
    <row r="970" spans="1:18" x14ac:dyDescent="0.55000000000000004">
      <c r="A970" s="100">
        <v>11</v>
      </c>
      <c r="B970" s="101" t="s">
        <v>56</v>
      </c>
      <c r="C970" s="101" t="s">
        <v>553</v>
      </c>
      <c r="D970" s="101" t="s">
        <v>134</v>
      </c>
      <c r="E970" s="101" t="s">
        <v>554</v>
      </c>
      <c r="F970" s="101" t="s">
        <v>178</v>
      </c>
      <c r="G970" s="101" t="s">
        <v>1333</v>
      </c>
      <c r="H970" s="102">
        <v>3150</v>
      </c>
      <c r="I970" s="100">
        <v>3</v>
      </c>
      <c r="J970" s="103">
        <f>นครพนม!F73</f>
        <v>836641.89</v>
      </c>
      <c r="K970" s="104">
        <f>นครพนม!AN73</f>
        <v>978168.31</v>
      </c>
      <c r="L970" s="105">
        <f>นครพนม!AO73</f>
        <v>1408263.04</v>
      </c>
      <c r="M970" s="105">
        <f>นครพนม!AP73</f>
        <v>1267712.05</v>
      </c>
      <c r="N970" s="101"/>
      <c r="O970" s="101"/>
      <c r="P970" s="101"/>
      <c r="Q970" s="93">
        <f t="shared" si="36"/>
        <v>140550.99</v>
      </c>
      <c r="R970" s="94">
        <f t="shared" si="37"/>
        <v>447.06763174603174</v>
      </c>
    </row>
    <row r="971" spans="1:18" x14ac:dyDescent="0.55000000000000004">
      <c r="A971" s="100">
        <v>12</v>
      </c>
      <c r="B971" s="101" t="s">
        <v>56</v>
      </c>
      <c r="C971" s="101" t="s">
        <v>553</v>
      </c>
      <c r="D971" s="101" t="s">
        <v>134</v>
      </c>
      <c r="E971" s="101" t="s">
        <v>554</v>
      </c>
      <c r="F971" s="101" t="s">
        <v>178</v>
      </c>
      <c r="G971" s="101" t="s">
        <v>1334</v>
      </c>
      <c r="H971" s="102">
        <v>1574</v>
      </c>
      <c r="I971" s="100">
        <v>2</v>
      </c>
      <c r="J971" s="103">
        <f>นครพนม!F74</f>
        <v>814190.55</v>
      </c>
      <c r="K971" s="104">
        <f>นครพนม!AN74</f>
        <v>832755.9</v>
      </c>
      <c r="L971" s="105">
        <f>นครพนม!AO74</f>
        <v>1118007.8800000001</v>
      </c>
      <c r="M971" s="105">
        <f>นครพนม!AP74</f>
        <v>1145059.6000000001</v>
      </c>
      <c r="N971" s="101"/>
      <c r="O971" s="101"/>
      <c r="P971" s="101"/>
      <c r="Q971" s="93">
        <f t="shared" si="36"/>
        <v>-27051.719999999972</v>
      </c>
      <c r="R971" s="94">
        <f t="shared" si="37"/>
        <v>710.29725540025424</v>
      </c>
    </row>
    <row r="972" spans="1:18" x14ac:dyDescent="0.55000000000000004">
      <c r="A972" s="100">
        <v>13</v>
      </c>
      <c r="B972" s="101" t="s">
        <v>56</v>
      </c>
      <c r="C972" s="101" t="s">
        <v>553</v>
      </c>
      <c r="D972" s="101" t="s">
        <v>134</v>
      </c>
      <c r="E972" s="101" t="s">
        <v>554</v>
      </c>
      <c r="F972" s="101" t="s">
        <v>178</v>
      </c>
      <c r="G972" s="101" t="s">
        <v>1335</v>
      </c>
      <c r="H972" s="102">
        <v>4253</v>
      </c>
      <c r="I972" s="100">
        <v>3</v>
      </c>
      <c r="J972" s="103">
        <f>นครพนม!F75</f>
        <v>851366.48</v>
      </c>
      <c r="K972" s="104">
        <f>นครพนม!AN75</f>
        <v>775154.33</v>
      </c>
      <c r="L972" s="105">
        <f>นครพนม!AO75</f>
        <v>1190273.5900000001</v>
      </c>
      <c r="M972" s="105">
        <f>นครพนม!AP75</f>
        <v>1318470.58</v>
      </c>
      <c r="N972" s="101"/>
      <c r="O972" s="101"/>
      <c r="P972" s="101"/>
      <c r="Q972" s="93">
        <f t="shared" si="36"/>
        <v>-128196.98999999999</v>
      </c>
      <c r="R972" s="94">
        <f t="shared" si="37"/>
        <v>279.86682106748179</v>
      </c>
    </row>
    <row r="973" spans="1:18" x14ac:dyDescent="0.55000000000000004">
      <c r="A973" s="100">
        <v>14</v>
      </c>
      <c r="B973" s="101" t="s">
        <v>56</v>
      </c>
      <c r="C973" s="101" t="s">
        <v>553</v>
      </c>
      <c r="D973" s="101" t="s">
        <v>134</v>
      </c>
      <c r="E973" s="101" t="s">
        <v>554</v>
      </c>
      <c r="F973" s="101" t="s">
        <v>178</v>
      </c>
      <c r="G973" s="101" t="s">
        <v>1336</v>
      </c>
      <c r="H973" s="102">
        <v>4225</v>
      </c>
      <c r="I973" s="100">
        <v>3</v>
      </c>
      <c r="J973" s="103">
        <f>นครพนม!F76</f>
        <v>951328.8</v>
      </c>
      <c r="K973" s="104">
        <f>นครพนม!AN76</f>
        <v>805044.47000000009</v>
      </c>
      <c r="L973" s="105">
        <f>นครพนม!AO76</f>
        <v>1117792.32</v>
      </c>
      <c r="M973" s="105">
        <f>นครพนม!AP76</f>
        <v>1078160</v>
      </c>
      <c r="N973" s="101"/>
      <c r="O973" s="101"/>
      <c r="P973" s="101"/>
      <c r="Q973" s="93">
        <f t="shared" si="36"/>
        <v>39632.320000000065</v>
      </c>
      <c r="R973" s="94">
        <f t="shared" si="37"/>
        <v>264.56622958579885</v>
      </c>
    </row>
    <row r="974" spans="1:18" x14ac:dyDescent="0.55000000000000004">
      <c r="A974" s="100">
        <v>15</v>
      </c>
      <c r="B974" s="101" t="s">
        <v>56</v>
      </c>
      <c r="C974" s="101" t="s">
        <v>553</v>
      </c>
      <c r="D974" s="101" t="s">
        <v>134</v>
      </c>
      <c r="E974" s="101" t="s">
        <v>554</v>
      </c>
      <c r="F974" s="101" t="s">
        <v>178</v>
      </c>
      <c r="G974" s="101" t="s">
        <v>1337</v>
      </c>
      <c r="H974" s="102">
        <v>3156</v>
      </c>
      <c r="I974" s="100">
        <v>3</v>
      </c>
      <c r="J974" s="103">
        <f>นครพนม!F77</f>
        <v>790469.62</v>
      </c>
      <c r="K974" s="104">
        <f>นครพนม!AN77</f>
        <v>388270.17000000004</v>
      </c>
      <c r="L974" s="105">
        <f>นครพนม!AO77</f>
        <v>1114067.72</v>
      </c>
      <c r="M974" s="105">
        <f>นครพนม!AP77</f>
        <v>1139172.8</v>
      </c>
      <c r="N974" s="101"/>
      <c r="O974" s="101"/>
      <c r="P974" s="101"/>
      <c r="Q974" s="93">
        <f t="shared" si="36"/>
        <v>-25105.080000000075</v>
      </c>
      <c r="R974" s="94">
        <f t="shared" si="37"/>
        <v>352.9999112801014</v>
      </c>
    </row>
    <row r="975" spans="1:18" x14ac:dyDescent="0.55000000000000004">
      <c r="A975" s="100">
        <v>16</v>
      </c>
      <c r="B975" s="101" t="s">
        <v>56</v>
      </c>
      <c r="C975" s="101" t="s">
        <v>553</v>
      </c>
      <c r="D975" s="101" t="s">
        <v>134</v>
      </c>
      <c r="E975" s="101" t="s">
        <v>554</v>
      </c>
      <c r="F975" s="101" t="s">
        <v>178</v>
      </c>
      <c r="G975" s="101" t="s">
        <v>1338</v>
      </c>
      <c r="H975" s="102">
        <v>2114</v>
      </c>
      <c r="I975" s="100">
        <v>2</v>
      </c>
      <c r="J975" s="103">
        <f>นครพนม!F78</f>
        <v>687451.09</v>
      </c>
      <c r="K975" s="104">
        <f>นครพนม!AN78</f>
        <v>718469.78</v>
      </c>
      <c r="L975" s="105">
        <f>นครพนม!AO78</f>
        <v>1024939.21</v>
      </c>
      <c r="M975" s="105">
        <f>นครพนม!AP78</f>
        <v>1048770.74</v>
      </c>
      <c r="N975" s="101"/>
      <c r="O975" s="101"/>
      <c r="P975" s="101"/>
      <c r="Q975" s="93">
        <f t="shared" si="36"/>
        <v>-23831.530000000028</v>
      </c>
      <c r="R975" s="94">
        <f t="shared" si="37"/>
        <v>484.83406338694414</v>
      </c>
    </row>
    <row r="976" spans="1:18" s="112" customFormat="1" x14ac:dyDescent="0.55000000000000004">
      <c r="A976" s="106">
        <v>5</v>
      </c>
      <c r="B976" s="107" t="s">
        <v>56</v>
      </c>
      <c r="C976" s="107"/>
      <c r="D976" s="107"/>
      <c r="E976" s="107" t="s">
        <v>75</v>
      </c>
      <c r="F976" s="107"/>
      <c r="G976" s="107" t="s">
        <v>556</v>
      </c>
      <c r="H976" s="113">
        <f>SUM(H960:H974)</f>
        <v>47493</v>
      </c>
      <c r="I976" s="106"/>
      <c r="J976" s="109">
        <f>SUM(J960:J974)</f>
        <v>10728196.49</v>
      </c>
      <c r="K976" s="109">
        <f>SUM(K960:K974)</f>
        <v>10455377.91</v>
      </c>
      <c r="L976" s="109">
        <f>SUM(L960:L974)</f>
        <v>19475907.650000002</v>
      </c>
      <c r="M976" s="109">
        <f>SUM(M960:M974)</f>
        <v>17526661.080000002</v>
      </c>
      <c r="N976" s="107">
        <v>15</v>
      </c>
      <c r="O976" s="107">
        <v>15</v>
      </c>
      <c r="P976" s="107">
        <f>N976-O976</f>
        <v>0</v>
      </c>
      <c r="Q976" s="110">
        <f t="shared" si="36"/>
        <v>1949246.5700000003</v>
      </c>
      <c r="R976" s="111">
        <f>L976/H976</f>
        <v>410.07954119554466</v>
      </c>
    </row>
    <row r="977" spans="1:18" x14ac:dyDescent="0.55000000000000004">
      <c r="A977" s="100">
        <v>1</v>
      </c>
      <c r="B977" s="101" t="s">
        <v>56</v>
      </c>
      <c r="C977" s="101" t="s">
        <v>557</v>
      </c>
      <c r="D977" s="101" t="s">
        <v>105</v>
      </c>
      <c r="E977" s="101" t="s">
        <v>558</v>
      </c>
      <c r="F977" s="101" t="s">
        <v>208</v>
      </c>
      <c r="G977" s="101" t="s">
        <v>559</v>
      </c>
      <c r="H977" s="102"/>
      <c r="I977" s="100"/>
      <c r="J977" s="103"/>
      <c r="K977" s="104"/>
      <c r="L977" s="105"/>
      <c r="M977" s="105"/>
      <c r="N977" s="101"/>
      <c r="O977" s="101"/>
      <c r="P977" s="101"/>
    </row>
    <row r="978" spans="1:18" x14ac:dyDescent="0.55000000000000004">
      <c r="A978" s="100">
        <v>2</v>
      </c>
      <c r="B978" s="101" t="s">
        <v>56</v>
      </c>
      <c r="C978" s="101" t="s">
        <v>557</v>
      </c>
      <c r="D978" s="101" t="s">
        <v>105</v>
      </c>
      <c r="E978" s="101" t="s">
        <v>558</v>
      </c>
      <c r="F978" s="101" t="s">
        <v>178</v>
      </c>
      <c r="G978" s="101" t="s">
        <v>1339</v>
      </c>
      <c r="H978" s="102">
        <v>3378</v>
      </c>
      <c r="I978" s="100">
        <v>3</v>
      </c>
      <c r="J978" s="103">
        <f>นครพนม!F79</f>
        <v>231307.78</v>
      </c>
      <c r="K978" s="104">
        <f>นครพนม!AN79</f>
        <v>298291.93</v>
      </c>
      <c r="L978" s="105">
        <f>นครพนม!AO79</f>
        <v>1432774.2</v>
      </c>
      <c r="M978" s="105">
        <f>นครพนม!AP79</f>
        <v>1294058.18</v>
      </c>
      <c r="N978" s="101"/>
      <c r="O978" s="101"/>
      <c r="P978" s="101"/>
      <c r="Q978" s="93">
        <f t="shared" si="36"/>
        <v>138716.02000000002</v>
      </c>
      <c r="R978" s="94">
        <f t="shared" si="37"/>
        <v>424.14866785079926</v>
      </c>
    </row>
    <row r="979" spans="1:18" x14ac:dyDescent="0.55000000000000004">
      <c r="A979" s="100">
        <v>3</v>
      </c>
      <c r="B979" s="101" t="s">
        <v>56</v>
      </c>
      <c r="C979" s="101" t="s">
        <v>557</v>
      </c>
      <c r="D979" s="101" t="s">
        <v>105</v>
      </c>
      <c r="E979" s="101" t="s">
        <v>558</v>
      </c>
      <c r="F979" s="101" t="s">
        <v>178</v>
      </c>
      <c r="G979" s="101" t="s">
        <v>1340</v>
      </c>
      <c r="H979" s="102">
        <v>2146</v>
      </c>
      <c r="I979" s="100">
        <v>2</v>
      </c>
      <c r="J979" s="103">
        <f>นครพนม!F80</f>
        <v>351469.85</v>
      </c>
      <c r="K979" s="104">
        <f>นครพนม!AN80</f>
        <v>56072.159999999974</v>
      </c>
      <c r="L979" s="105">
        <f>นครพนม!AO80</f>
        <v>1359974.43</v>
      </c>
      <c r="M979" s="105">
        <f>นครพนม!AP80</f>
        <v>1281374.2599999998</v>
      </c>
      <c r="N979" s="101"/>
      <c r="O979" s="101"/>
      <c r="P979" s="101"/>
      <c r="Q979" s="93">
        <f t="shared" si="36"/>
        <v>78600.170000000158</v>
      </c>
      <c r="R979" s="94">
        <f t="shared" si="37"/>
        <v>633.72527027027024</v>
      </c>
    </row>
    <row r="980" spans="1:18" x14ac:dyDescent="0.55000000000000004">
      <c r="A980" s="100">
        <v>4</v>
      </c>
      <c r="B980" s="101" t="s">
        <v>56</v>
      </c>
      <c r="C980" s="101" t="s">
        <v>557</v>
      </c>
      <c r="D980" s="101" t="s">
        <v>105</v>
      </c>
      <c r="E980" s="101" t="s">
        <v>558</v>
      </c>
      <c r="F980" s="101" t="s">
        <v>178</v>
      </c>
      <c r="G980" s="101" t="s">
        <v>1341</v>
      </c>
      <c r="H980" s="102">
        <v>4006</v>
      </c>
      <c r="I980" s="100">
        <v>3</v>
      </c>
      <c r="J980" s="103">
        <f>นครพนม!F81</f>
        <v>755837.54</v>
      </c>
      <c r="K980" s="104">
        <f>นครพนม!AN81</f>
        <v>498180.0500000001</v>
      </c>
      <c r="L980" s="105">
        <f>นครพนม!AO81</f>
        <v>1358950.67</v>
      </c>
      <c r="M980" s="105">
        <f>นครพนม!AP81</f>
        <v>1305934.02</v>
      </c>
      <c r="N980" s="101"/>
      <c r="O980" s="101"/>
      <c r="P980" s="101"/>
      <c r="Q980" s="93">
        <f t="shared" si="36"/>
        <v>53016.649999999907</v>
      </c>
      <c r="R980" s="94">
        <f t="shared" si="37"/>
        <v>339.22882426360457</v>
      </c>
    </row>
    <row r="981" spans="1:18" x14ac:dyDescent="0.55000000000000004">
      <c r="A981" s="100">
        <v>5</v>
      </c>
      <c r="B981" s="101" t="s">
        <v>56</v>
      </c>
      <c r="C981" s="101" t="s">
        <v>557</v>
      </c>
      <c r="D981" s="101" t="s">
        <v>105</v>
      </c>
      <c r="E981" s="101" t="s">
        <v>558</v>
      </c>
      <c r="F981" s="101" t="s">
        <v>178</v>
      </c>
      <c r="G981" s="101" t="s">
        <v>1342</v>
      </c>
      <c r="H981" s="102">
        <v>2776</v>
      </c>
      <c r="I981" s="100">
        <v>2</v>
      </c>
      <c r="J981" s="103">
        <f>นครพนม!F82</f>
        <v>355315.20000000001</v>
      </c>
      <c r="K981" s="104">
        <f>นครพนม!AN82</f>
        <v>255958.88999999998</v>
      </c>
      <c r="L981" s="105">
        <f>นครพนม!AO82</f>
        <v>1355691.01</v>
      </c>
      <c r="M981" s="105">
        <f>นครพนม!AP82</f>
        <v>1152048.97</v>
      </c>
      <c r="N981" s="101"/>
      <c r="O981" s="101"/>
      <c r="P981" s="101"/>
      <c r="Q981" s="93">
        <f t="shared" si="36"/>
        <v>203642.04000000004</v>
      </c>
      <c r="R981" s="94">
        <f t="shared" si="37"/>
        <v>488.36131484149854</v>
      </c>
    </row>
    <row r="982" spans="1:18" x14ac:dyDescent="0.55000000000000004">
      <c r="A982" s="100">
        <v>6</v>
      </c>
      <c r="B982" s="101" t="s">
        <v>56</v>
      </c>
      <c r="C982" s="101" t="s">
        <v>557</v>
      </c>
      <c r="D982" s="101" t="s">
        <v>105</v>
      </c>
      <c r="E982" s="101" t="s">
        <v>558</v>
      </c>
      <c r="F982" s="101" t="s">
        <v>178</v>
      </c>
      <c r="G982" s="101" t="s">
        <v>1343</v>
      </c>
      <c r="H982" s="102">
        <v>2929</v>
      </c>
      <c r="I982" s="100">
        <v>2</v>
      </c>
      <c r="J982" s="103">
        <f>นครพนม!F83</f>
        <v>984730.2</v>
      </c>
      <c r="K982" s="104">
        <f>นครพนม!AN83</f>
        <v>1033487.87</v>
      </c>
      <c r="L982" s="105">
        <f>นครพนม!AO83</f>
        <v>1478769.44</v>
      </c>
      <c r="M982" s="105">
        <f>นครพนม!AP83</f>
        <v>1466933.77</v>
      </c>
      <c r="N982" s="101"/>
      <c r="O982" s="101"/>
      <c r="P982" s="101"/>
      <c r="Q982" s="93">
        <f t="shared" si="36"/>
        <v>11835.669999999925</v>
      </c>
      <c r="R982" s="94">
        <f t="shared" si="37"/>
        <v>504.87177876408327</v>
      </c>
    </row>
    <row r="983" spans="1:18" x14ac:dyDescent="0.55000000000000004">
      <c r="A983" s="100">
        <v>7</v>
      </c>
      <c r="B983" s="101" t="s">
        <v>56</v>
      </c>
      <c r="C983" s="101" t="s">
        <v>557</v>
      </c>
      <c r="D983" s="101" t="s">
        <v>105</v>
      </c>
      <c r="E983" s="101" t="s">
        <v>558</v>
      </c>
      <c r="F983" s="101" t="s">
        <v>178</v>
      </c>
      <c r="G983" s="101" t="s">
        <v>1344</v>
      </c>
      <c r="H983" s="102">
        <v>1882</v>
      </c>
      <c r="I983" s="100">
        <v>2</v>
      </c>
      <c r="J983" s="103">
        <f>นครพนม!F84</f>
        <v>361905.24</v>
      </c>
      <c r="K983" s="104">
        <f>นครพนม!AN84</f>
        <v>383391.24</v>
      </c>
      <c r="L983" s="105">
        <f>นครพนม!AO84</f>
        <v>1473675.5</v>
      </c>
      <c r="M983" s="105">
        <f>นครพนม!AP84</f>
        <v>1290524.9899999998</v>
      </c>
      <c r="N983" s="101"/>
      <c r="O983" s="101"/>
      <c r="P983" s="101"/>
      <c r="Q983" s="93">
        <f t="shared" si="36"/>
        <v>183150.51000000024</v>
      </c>
      <c r="R983" s="94">
        <f t="shared" si="37"/>
        <v>783.03692879914979</v>
      </c>
    </row>
    <row r="984" spans="1:18" x14ac:dyDescent="0.55000000000000004">
      <c r="A984" s="100">
        <v>8</v>
      </c>
      <c r="B984" s="101" t="s">
        <v>56</v>
      </c>
      <c r="C984" s="101" t="s">
        <v>557</v>
      </c>
      <c r="D984" s="101" t="s">
        <v>105</v>
      </c>
      <c r="E984" s="101" t="s">
        <v>558</v>
      </c>
      <c r="F984" s="101" t="s">
        <v>178</v>
      </c>
      <c r="G984" s="101" t="s">
        <v>1345</v>
      </c>
      <c r="H984" s="102">
        <v>2733</v>
      </c>
      <c r="I984" s="100">
        <v>2</v>
      </c>
      <c r="J984" s="103">
        <f>นครพนม!F85</f>
        <v>608932.81999999995</v>
      </c>
      <c r="K984" s="104">
        <f>นครพนม!AN85</f>
        <v>604736.11</v>
      </c>
      <c r="L984" s="105">
        <f>นครพนม!AO85</f>
        <v>1414389.42</v>
      </c>
      <c r="M984" s="105">
        <f>นครพนม!AP85</f>
        <v>1208552.3900000001</v>
      </c>
      <c r="N984" s="101"/>
      <c r="O984" s="101"/>
      <c r="P984" s="101"/>
      <c r="Q984" s="93">
        <f t="shared" si="36"/>
        <v>205837.0299999998</v>
      </c>
      <c r="R984" s="94">
        <f t="shared" si="37"/>
        <v>517.52265642151474</v>
      </c>
    </row>
    <row r="985" spans="1:18" x14ac:dyDescent="0.55000000000000004">
      <c r="A985" s="100">
        <v>9</v>
      </c>
      <c r="B985" s="101" t="s">
        <v>56</v>
      </c>
      <c r="C985" s="101" t="s">
        <v>557</v>
      </c>
      <c r="D985" s="101" t="s">
        <v>105</v>
      </c>
      <c r="E985" s="101" t="s">
        <v>558</v>
      </c>
      <c r="F985" s="101" t="s">
        <v>178</v>
      </c>
      <c r="G985" s="101" t="s">
        <v>1346</v>
      </c>
      <c r="H985" s="102">
        <v>1930</v>
      </c>
      <c r="I985" s="100">
        <v>2</v>
      </c>
      <c r="J985" s="103">
        <f>นครพนม!F86</f>
        <v>168002.35</v>
      </c>
      <c r="K985" s="104">
        <f>นครพนม!AN86</f>
        <v>305567.08</v>
      </c>
      <c r="L985" s="105">
        <f>นครพนม!AO86</f>
        <v>1053746.78</v>
      </c>
      <c r="M985" s="105">
        <f>นครพนม!AP86</f>
        <v>881281.51</v>
      </c>
      <c r="N985" s="101"/>
      <c r="O985" s="101"/>
      <c r="P985" s="101"/>
      <c r="Q985" s="93">
        <f t="shared" si="36"/>
        <v>172465.27000000002</v>
      </c>
      <c r="R985" s="94">
        <f t="shared" si="37"/>
        <v>545.98278756476691</v>
      </c>
    </row>
    <row r="986" spans="1:18" x14ac:dyDescent="0.55000000000000004">
      <c r="A986" s="100">
        <v>10</v>
      </c>
      <c r="B986" s="101" t="s">
        <v>56</v>
      </c>
      <c r="C986" s="101" t="s">
        <v>557</v>
      </c>
      <c r="D986" s="101" t="s">
        <v>105</v>
      </c>
      <c r="E986" s="101" t="s">
        <v>558</v>
      </c>
      <c r="F986" s="101" t="s">
        <v>178</v>
      </c>
      <c r="G986" s="101" t="s">
        <v>1347</v>
      </c>
      <c r="H986" s="102">
        <v>2859</v>
      </c>
      <c r="I986" s="100">
        <v>2</v>
      </c>
      <c r="J986" s="103">
        <f>นครพนม!F87</f>
        <v>694355.2</v>
      </c>
      <c r="K986" s="104">
        <f>นครพนม!AN87</f>
        <v>620377.19999999995</v>
      </c>
      <c r="L986" s="105">
        <f>นครพนม!AO87</f>
        <v>1742567.3599999999</v>
      </c>
      <c r="M986" s="105">
        <f>นครพนม!AP87</f>
        <v>1589371.3800000001</v>
      </c>
      <c r="N986" s="101"/>
      <c r="O986" s="101"/>
      <c r="P986" s="101"/>
      <c r="Q986" s="93">
        <f t="shared" si="36"/>
        <v>153195.97999999975</v>
      </c>
      <c r="R986" s="94">
        <f t="shared" si="37"/>
        <v>609.50239944036377</v>
      </c>
    </row>
    <row r="987" spans="1:18" s="198" customFormat="1" x14ac:dyDescent="0.55000000000000004">
      <c r="A987" s="193">
        <v>11</v>
      </c>
      <c r="B987" s="194" t="s">
        <v>56</v>
      </c>
      <c r="C987" s="194" t="s">
        <v>557</v>
      </c>
      <c r="D987" s="194" t="s">
        <v>105</v>
      </c>
      <c r="E987" s="194" t="s">
        <v>558</v>
      </c>
      <c r="F987" s="194" t="s">
        <v>178</v>
      </c>
      <c r="G987" s="101" t="s">
        <v>1348</v>
      </c>
      <c r="H987" s="195">
        <v>1615</v>
      </c>
      <c r="I987" s="193">
        <v>2</v>
      </c>
      <c r="J987" s="103">
        <f>นครพนม!F88</f>
        <v>212702.4</v>
      </c>
      <c r="K987" s="104">
        <f>นครพนม!AN88</f>
        <v>186733.04</v>
      </c>
      <c r="L987" s="105">
        <f>นครพนม!AO88</f>
        <v>1219872.81</v>
      </c>
      <c r="M987" s="105">
        <f>นครพนม!AP88</f>
        <v>1227482.98</v>
      </c>
      <c r="N987" s="194"/>
      <c r="O987" s="194"/>
      <c r="P987" s="194"/>
      <c r="Q987" s="196">
        <f t="shared" si="36"/>
        <v>-7610.1699999999255</v>
      </c>
      <c r="R987" s="197">
        <f t="shared" si="37"/>
        <v>755.33920123839016</v>
      </c>
    </row>
    <row r="988" spans="1:18" s="112" customFormat="1" x14ac:dyDescent="0.55000000000000004">
      <c r="A988" s="106">
        <v>6</v>
      </c>
      <c r="B988" s="107" t="s">
        <v>56</v>
      </c>
      <c r="C988" s="107"/>
      <c r="D988" s="107"/>
      <c r="E988" s="107" t="s">
        <v>75</v>
      </c>
      <c r="F988" s="107"/>
      <c r="G988" s="107" t="s">
        <v>560</v>
      </c>
      <c r="H988" s="113">
        <f>SUM(H977:H987)</f>
        <v>26254</v>
      </c>
      <c r="I988" s="106"/>
      <c r="J988" s="109">
        <f>SUM(J977:J987)</f>
        <v>4724558.58</v>
      </c>
      <c r="K988" s="109">
        <f>SUM(K977:K987)</f>
        <v>4242795.5699999994</v>
      </c>
      <c r="L988" s="109">
        <f>SUM(L977:L987)</f>
        <v>13890411.619999999</v>
      </c>
      <c r="M988" s="109">
        <f>SUM(M977:M987)</f>
        <v>12697562.450000001</v>
      </c>
      <c r="N988" s="107">
        <v>10</v>
      </c>
      <c r="O988" s="107">
        <v>10</v>
      </c>
      <c r="P988" s="107">
        <f>N988-O988</f>
        <v>0</v>
      </c>
      <c r="Q988" s="110">
        <f t="shared" si="36"/>
        <v>1192849.1699999981</v>
      </c>
      <c r="R988" s="111">
        <f>L988/H988</f>
        <v>529.07791650796071</v>
      </c>
    </row>
    <row r="989" spans="1:18" x14ac:dyDescent="0.55000000000000004">
      <c r="A989" s="100">
        <v>1</v>
      </c>
      <c r="B989" s="101" t="s">
        <v>56</v>
      </c>
      <c r="C989" s="101" t="s">
        <v>561</v>
      </c>
      <c r="D989" s="101" t="s">
        <v>112</v>
      </c>
      <c r="E989" s="101" t="s">
        <v>562</v>
      </c>
      <c r="F989" s="101" t="s">
        <v>208</v>
      </c>
      <c r="G989" s="101" t="s">
        <v>563</v>
      </c>
      <c r="H989" s="102"/>
      <c r="I989" s="100"/>
      <c r="J989" s="103"/>
      <c r="K989" s="104"/>
      <c r="L989" s="105"/>
      <c r="M989" s="105"/>
      <c r="N989" s="101"/>
      <c r="O989" s="101"/>
      <c r="P989" s="101"/>
    </row>
    <row r="990" spans="1:18" x14ac:dyDescent="0.55000000000000004">
      <c r="A990" s="100">
        <v>2</v>
      </c>
      <c r="B990" s="101" t="s">
        <v>56</v>
      </c>
      <c r="C990" s="101" t="s">
        <v>561</v>
      </c>
      <c r="D990" s="101" t="s">
        <v>112</v>
      </c>
      <c r="E990" s="101" t="s">
        <v>562</v>
      </c>
      <c r="F990" s="101" t="s">
        <v>178</v>
      </c>
      <c r="G990" s="101" t="s">
        <v>1349</v>
      </c>
      <c r="H990" s="102">
        <v>3691</v>
      </c>
      <c r="I990" s="100">
        <v>3</v>
      </c>
      <c r="J990" s="103">
        <f>นครพนม!F89</f>
        <v>311076.92</v>
      </c>
      <c r="K990" s="104">
        <f>นครพนม!AN89</f>
        <v>326072.5</v>
      </c>
      <c r="L990" s="105">
        <f>นครพนม!AO89</f>
        <v>500080.77</v>
      </c>
      <c r="M990" s="105">
        <f>นครพนม!AP89</f>
        <v>337703.29</v>
      </c>
      <c r="N990" s="101"/>
      <c r="O990" s="101"/>
      <c r="P990" s="101"/>
      <c r="Q990" s="93">
        <f t="shared" si="36"/>
        <v>162377.48000000004</v>
      </c>
      <c r="R990" s="94">
        <f t="shared" si="37"/>
        <v>135.48652668653483</v>
      </c>
    </row>
    <row r="991" spans="1:18" x14ac:dyDescent="0.55000000000000004">
      <c r="A991" s="100">
        <v>3</v>
      </c>
      <c r="B991" s="101" t="s">
        <v>56</v>
      </c>
      <c r="C991" s="101" t="s">
        <v>561</v>
      </c>
      <c r="D991" s="101" t="s">
        <v>112</v>
      </c>
      <c r="E991" s="101" t="s">
        <v>562</v>
      </c>
      <c r="F991" s="101" t="s">
        <v>178</v>
      </c>
      <c r="G991" s="101" t="s">
        <v>1350</v>
      </c>
      <c r="H991" s="102">
        <v>1589</v>
      </c>
      <c r="I991" s="100">
        <v>2</v>
      </c>
      <c r="J991" s="103">
        <f>นครพนม!F90</f>
        <v>399069.58</v>
      </c>
      <c r="K991" s="104">
        <f>นครพนม!AN90</f>
        <v>408742.98000000004</v>
      </c>
      <c r="L991" s="105">
        <f>นครพนม!AO90</f>
        <v>1138557.06</v>
      </c>
      <c r="M991" s="105">
        <f>นครพนม!AP90</f>
        <v>1014513.91</v>
      </c>
      <c r="N991" s="101"/>
      <c r="O991" s="101"/>
      <c r="P991" s="101"/>
      <c r="Q991" s="93">
        <f t="shared" si="36"/>
        <v>124043.15000000002</v>
      </c>
      <c r="R991" s="94">
        <f t="shared" si="37"/>
        <v>716.52426683448709</v>
      </c>
    </row>
    <row r="992" spans="1:18" x14ac:dyDescent="0.55000000000000004">
      <c r="A992" s="100">
        <v>4</v>
      </c>
      <c r="B992" s="101" t="s">
        <v>56</v>
      </c>
      <c r="C992" s="101" t="s">
        <v>561</v>
      </c>
      <c r="D992" s="101" t="s">
        <v>112</v>
      </c>
      <c r="E992" s="101" t="s">
        <v>562</v>
      </c>
      <c r="F992" s="101" t="s">
        <v>178</v>
      </c>
      <c r="G992" s="101" t="s">
        <v>1351</v>
      </c>
      <c r="H992" s="102">
        <v>3400</v>
      </c>
      <c r="I992" s="100">
        <v>3</v>
      </c>
      <c r="J992" s="103">
        <f>นครพนม!F91</f>
        <v>358841.43</v>
      </c>
      <c r="K992" s="104">
        <f>นครพนม!AN91</f>
        <v>376599.17</v>
      </c>
      <c r="L992" s="105">
        <f>นครพนม!AO91</f>
        <v>1664473.58</v>
      </c>
      <c r="M992" s="105">
        <f>นครพนม!AP91</f>
        <v>1530953.3</v>
      </c>
      <c r="N992" s="101"/>
      <c r="O992" s="101"/>
      <c r="P992" s="101"/>
      <c r="Q992" s="93">
        <f t="shared" si="36"/>
        <v>133520.28000000003</v>
      </c>
      <c r="R992" s="94">
        <f t="shared" si="37"/>
        <v>489.55105294117647</v>
      </c>
    </row>
    <row r="993" spans="1:18" x14ac:dyDescent="0.55000000000000004">
      <c r="A993" s="100">
        <v>5</v>
      </c>
      <c r="B993" s="101" t="s">
        <v>56</v>
      </c>
      <c r="C993" s="101" t="s">
        <v>561</v>
      </c>
      <c r="D993" s="101" t="s">
        <v>112</v>
      </c>
      <c r="E993" s="101" t="s">
        <v>562</v>
      </c>
      <c r="F993" s="101" t="s">
        <v>178</v>
      </c>
      <c r="G993" s="101" t="s">
        <v>1352</v>
      </c>
      <c r="H993" s="102">
        <v>2389</v>
      </c>
      <c r="I993" s="100">
        <v>2</v>
      </c>
      <c r="J993" s="103">
        <f>นครพนม!F92</f>
        <v>411564.71</v>
      </c>
      <c r="K993" s="104">
        <f>นครพนม!AN92</f>
        <v>519179.87</v>
      </c>
      <c r="L993" s="105">
        <f>นครพนม!AO92</f>
        <v>1069618.71</v>
      </c>
      <c r="M993" s="105">
        <f>นครพนม!AP92</f>
        <v>955537.43</v>
      </c>
      <c r="N993" s="101"/>
      <c r="O993" s="101"/>
      <c r="P993" s="101"/>
      <c r="Q993" s="93">
        <f t="shared" si="36"/>
        <v>114081.27999999991</v>
      </c>
      <c r="R993" s="94">
        <f t="shared" si="37"/>
        <v>447.72654248639594</v>
      </c>
    </row>
    <row r="994" spans="1:18" x14ac:dyDescent="0.55000000000000004">
      <c r="A994" s="100">
        <v>6</v>
      </c>
      <c r="B994" s="101" t="s">
        <v>56</v>
      </c>
      <c r="C994" s="101" t="s">
        <v>561</v>
      </c>
      <c r="D994" s="101" t="s">
        <v>112</v>
      </c>
      <c r="E994" s="101" t="s">
        <v>562</v>
      </c>
      <c r="F994" s="101" t="s">
        <v>178</v>
      </c>
      <c r="G994" s="101" t="s">
        <v>1353</v>
      </c>
      <c r="H994" s="102">
        <v>2341</v>
      </c>
      <c r="I994" s="100">
        <v>2</v>
      </c>
      <c r="J994" s="103">
        <f>นครพนม!F93</f>
        <v>526232.09</v>
      </c>
      <c r="K994" s="104">
        <f>นครพนม!AN93</f>
        <v>543894.21</v>
      </c>
      <c r="L994" s="105">
        <f>นครพนม!AO93</f>
        <v>1479673.37</v>
      </c>
      <c r="M994" s="105">
        <f>นครพนม!AP93</f>
        <v>1019800.3400000001</v>
      </c>
      <c r="N994" s="101"/>
      <c r="O994" s="101"/>
      <c r="P994" s="101"/>
      <c r="Q994" s="93">
        <f t="shared" si="36"/>
        <v>459873.03</v>
      </c>
      <c r="R994" s="94">
        <f t="shared" si="37"/>
        <v>632.0689320803076</v>
      </c>
    </row>
    <row r="995" spans="1:18" x14ac:dyDescent="0.55000000000000004">
      <c r="A995" s="100">
        <v>7</v>
      </c>
      <c r="B995" s="101" t="s">
        <v>56</v>
      </c>
      <c r="C995" s="101" t="s">
        <v>561</v>
      </c>
      <c r="D995" s="101" t="s">
        <v>112</v>
      </c>
      <c r="E995" s="101" t="s">
        <v>562</v>
      </c>
      <c r="F995" s="101" t="s">
        <v>178</v>
      </c>
      <c r="G995" s="101" t="s">
        <v>1354</v>
      </c>
      <c r="H995" s="102">
        <v>1781</v>
      </c>
      <c r="I995" s="100">
        <v>2</v>
      </c>
      <c r="J995" s="103">
        <f>นครพนม!F94</f>
        <v>388611.3</v>
      </c>
      <c r="K995" s="104">
        <f>นครพนม!AN94</f>
        <v>397522.8</v>
      </c>
      <c r="L995" s="105">
        <f>นครพนม!AO94</f>
        <v>825934.39999999991</v>
      </c>
      <c r="M995" s="105">
        <f>นครพนม!AP94</f>
        <v>882934.35999999987</v>
      </c>
      <c r="N995" s="101"/>
      <c r="O995" s="101"/>
      <c r="P995" s="101"/>
      <c r="Q995" s="93">
        <f t="shared" si="36"/>
        <v>-56999.959999999963</v>
      </c>
      <c r="R995" s="94">
        <f t="shared" si="37"/>
        <v>463.74755755193706</v>
      </c>
    </row>
    <row r="996" spans="1:18" x14ac:dyDescent="0.55000000000000004">
      <c r="A996" s="100">
        <v>8</v>
      </c>
      <c r="B996" s="101" t="s">
        <v>56</v>
      </c>
      <c r="C996" s="101" t="s">
        <v>561</v>
      </c>
      <c r="D996" s="101" t="s">
        <v>112</v>
      </c>
      <c r="E996" s="101" t="s">
        <v>562</v>
      </c>
      <c r="F996" s="101" t="s">
        <v>178</v>
      </c>
      <c r="G996" s="101" t="s">
        <v>1355</v>
      </c>
      <c r="H996" s="102">
        <v>2682</v>
      </c>
      <c r="I996" s="100">
        <v>2</v>
      </c>
      <c r="J996" s="103">
        <f>นครพนม!F95</f>
        <v>537982.04</v>
      </c>
      <c r="K996" s="104">
        <f>นครพนม!AN95</f>
        <v>696314.41</v>
      </c>
      <c r="L996" s="105">
        <f>นครพนม!AO95</f>
        <v>1936939.7699999998</v>
      </c>
      <c r="M996" s="105">
        <f>นครพนม!AP95</f>
        <v>1379865.68</v>
      </c>
      <c r="N996" s="101"/>
      <c r="O996" s="101"/>
      <c r="P996" s="101"/>
      <c r="Q996" s="93">
        <f t="shared" si="36"/>
        <v>557074.08999999985</v>
      </c>
      <c r="R996" s="94">
        <f t="shared" si="37"/>
        <v>722.19976510067102</v>
      </c>
    </row>
    <row r="997" spans="1:18" x14ac:dyDescent="0.55000000000000004">
      <c r="A997" s="100">
        <v>9</v>
      </c>
      <c r="B997" s="101" t="s">
        <v>56</v>
      </c>
      <c r="C997" s="101" t="s">
        <v>561</v>
      </c>
      <c r="D997" s="101" t="s">
        <v>112</v>
      </c>
      <c r="E997" s="101" t="s">
        <v>562</v>
      </c>
      <c r="F997" s="101" t="s">
        <v>178</v>
      </c>
      <c r="G997" s="101" t="s">
        <v>1356</v>
      </c>
      <c r="H997" s="102">
        <v>1785</v>
      </c>
      <c r="I997" s="100">
        <v>2</v>
      </c>
      <c r="J997" s="103">
        <f>นครพนม!F96</f>
        <v>334942.78999999998</v>
      </c>
      <c r="K997" s="104">
        <f>นครพนม!AN96</f>
        <v>456477.11</v>
      </c>
      <c r="L997" s="105">
        <f>นครพนม!AO96</f>
        <v>1404646.23</v>
      </c>
      <c r="M997" s="105">
        <f>นครพนม!AP96</f>
        <v>1128982.6499999999</v>
      </c>
      <c r="N997" s="101"/>
      <c r="O997" s="101"/>
      <c r="P997" s="101"/>
      <c r="Q997" s="93">
        <f t="shared" si="36"/>
        <v>275663.58000000007</v>
      </c>
      <c r="R997" s="94">
        <f t="shared" si="37"/>
        <v>786.91665546218485</v>
      </c>
    </row>
    <row r="998" spans="1:18" x14ac:dyDescent="0.55000000000000004">
      <c r="A998" s="100">
        <v>10</v>
      </c>
      <c r="B998" s="101" t="s">
        <v>56</v>
      </c>
      <c r="C998" s="101" t="s">
        <v>561</v>
      </c>
      <c r="D998" s="101" t="s">
        <v>112</v>
      </c>
      <c r="E998" s="101" t="s">
        <v>562</v>
      </c>
      <c r="F998" s="101" t="s">
        <v>178</v>
      </c>
      <c r="G998" s="101" t="s">
        <v>1357</v>
      </c>
      <c r="H998" s="102">
        <v>3086</v>
      </c>
      <c r="I998" s="100">
        <v>3</v>
      </c>
      <c r="J998" s="103">
        <f>นครพนม!F97</f>
        <v>464293</v>
      </c>
      <c r="K998" s="104">
        <f>นครพนม!AN97</f>
        <v>618050.75</v>
      </c>
      <c r="L998" s="105">
        <f>นครพนม!AO97</f>
        <v>631701.14</v>
      </c>
      <c r="M998" s="105">
        <f>นครพนม!AP97</f>
        <v>273571.27</v>
      </c>
      <c r="N998" s="101"/>
      <c r="O998" s="101"/>
      <c r="P998" s="101"/>
      <c r="Q998" s="93">
        <f t="shared" si="36"/>
        <v>358129.87</v>
      </c>
      <c r="R998" s="94">
        <f t="shared" si="37"/>
        <v>204.69900842514582</v>
      </c>
    </row>
    <row r="999" spans="1:18" x14ac:dyDescent="0.55000000000000004">
      <c r="A999" s="100">
        <v>11</v>
      </c>
      <c r="B999" s="101" t="s">
        <v>56</v>
      </c>
      <c r="C999" s="101" t="s">
        <v>561</v>
      </c>
      <c r="D999" s="101" t="s">
        <v>112</v>
      </c>
      <c r="E999" s="101" t="s">
        <v>562</v>
      </c>
      <c r="F999" s="101" t="s">
        <v>178</v>
      </c>
      <c r="G999" s="101" t="s">
        <v>1358</v>
      </c>
      <c r="H999" s="102">
        <v>2935</v>
      </c>
      <c r="I999" s="100">
        <v>2</v>
      </c>
      <c r="J999" s="103">
        <f>นครพนม!F98</f>
        <v>535822.53</v>
      </c>
      <c r="K999" s="104">
        <f>นครพนม!AN98</f>
        <v>587209.88</v>
      </c>
      <c r="L999" s="105">
        <f>นครพนม!AO98</f>
        <v>1151930.04</v>
      </c>
      <c r="M999" s="105">
        <f>นครพนม!AP98</f>
        <v>996063.21</v>
      </c>
      <c r="N999" s="101"/>
      <c r="O999" s="101"/>
      <c r="P999" s="101"/>
      <c r="Q999" s="93">
        <f t="shared" si="36"/>
        <v>155866.83000000007</v>
      </c>
      <c r="R999" s="94">
        <f t="shared" si="37"/>
        <v>392.48042248722317</v>
      </c>
    </row>
    <row r="1000" spans="1:18" x14ac:dyDescent="0.55000000000000004">
      <c r="A1000" s="100">
        <v>12</v>
      </c>
      <c r="B1000" s="101" t="s">
        <v>56</v>
      </c>
      <c r="C1000" s="101" t="s">
        <v>561</v>
      </c>
      <c r="D1000" s="101" t="s">
        <v>112</v>
      </c>
      <c r="E1000" s="101" t="s">
        <v>562</v>
      </c>
      <c r="F1000" s="101" t="s">
        <v>178</v>
      </c>
      <c r="G1000" s="101" t="s">
        <v>1359</v>
      </c>
      <c r="H1000" s="102">
        <v>3083</v>
      </c>
      <c r="I1000" s="100">
        <v>3</v>
      </c>
      <c r="J1000" s="103">
        <f>นครพนม!F99</f>
        <v>456911.59</v>
      </c>
      <c r="K1000" s="104">
        <f>นครพนม!AN99</f>
        <v>612622.22</v>
      </c>
      <c r="L1000" s="105">
        <f>นครพนม!AO99</f>
        <v>1588706.1400000001</v>
      </c>
      <c r="M1000" s="105">
        <f>นครพนม!AP99</f>
        <v>1500350.34</v>
      </c>
      <c r="N1000" s="101"/>
      <c r="O1000" s="101"/>
      <c r="P1000" s="101"/>
      <c r="Q1000" s="93">
        <f t="shared" si="36"/>
        <v>88355.800000000047</v>
      </c>
      <c r="R1000" s="94">
        <f t="shared" si="37"/>
        <v>515.311754784301</v>
      </c>
    </row>
    <row r="1001" spans="1:18" x14ac:dyDescent="0.55000000000000004">
      <c r="A1001" s="100">
        <v>13</v>
      </c>
      <c r="B1001" s="101" t="s">
        <v>56</v>
      </c>
      <c r="C1001" s="101" t="s">
        <v>561</v>
      </c>
      <c r="D1001" s="101" t="s">
        <v>112</v>
      </c>
      <c r="E1001" s="101" t="s">
        <v>562</v>
      </c>
      <c r="F1001" s="101" t="s">
        <v>178</v>
      </c>
      <c r="G1001" s="101" t="s">
        <v>1360</v>
      </c>
      <c r="H1001" s="102">
        <v>2178</v>
      </c>
      <c r="I1001" s="100">
        <v>2</v>
      </c>
      <c r="J1001" s="103">
        <f>นครพนม!F100</f>
        <v>291027.76</v>
      </c>
      <c r="K1001" s="104">
        <f>นครพนม!AN100</f>
        <v>468312.86</v>
      </c>
      <c r="L1001" s="105">
        <f>นครพนม!AO100</f>
        <v>933100.99</v>
      </c>
      <c r="M1001" s="105">
        <f>นครพนม!AP100</f>
        <v>837275.87999999989</v>
      </c>
      <c r="N1001" s="101"/>
      <c r="O1001" s="101"/>
      <c r="P1001" s="101"/>
      <c r="Q1001" s="93">
        <f t="shared" si="36"/>
        <v>95825.110000000102</v>
      </c>
      <c r="R1001" s="94">
        <f t="shared" si="37"/>
        <v>428.42102387511477</v>
      </c>
    </row>
    <row r="1002" spans="1:18" x14ac:dyDescent="0.55000000000000004">
      <c r="A1002" s="100">
        <v>14</v>
      </c>
      <c r="B1002" s="101" t="s">
        <v>56</v>
      </c>
      <c r="C1002" s="101" t="s">
        <v>561</v>
      </c>
      <c r="D1002" s="101" t="s">
        <v>112</v>
      </c>
      <c r="E1002" s="101" t="s">
        <v>562</v>
      </c>
      <c r="F1002" s="101" t="s">
        <v>178</v>
      </c>
      <c r="G1002" s="101" t="s">
        <v>1361</v>
      </c>
      <c r="H1002" s="102">
        <v>1955</v>
      </c>
      <c r="I1002" s="100">
        <v>2</v>
      </c>
      <c r="J1002" s="103">
        <f>นครพนม!F101</f>
        <v>471885.94</v>
      </c>
      <c r="K1002" s="104">
        <f>นครพนม!AN101</f>
        <v>478878.14</v>
      </c>
      <c r="L1002" s="105">
        <f>นครพนม!AO101</f>
        <v>938468.06</v>
      </c>
      <c r="M1002" s="105">
        <f>นครพนม!AP101</f>
        <v>945496.16</v>
      </c>
      <c r="N1002" s="101"/>
      <c r="O1002" s="101"/>
      <c r="P1002" s="101"/>
      <c r="Q1002" s="93">
        <f t="shared" si="36"/>
        <v>-7028.0999999999767</v>
      </c>
      <c r="R1002" s="94">
        <f t="shared" si="37"/>
        <v>480.03481329923278</v>
      </c>
    </row>
    <row r="1003" spans="1:18" x14ac:dyDescent="0.55000000000000004">
      <c r="A1003" s="100">
        <v>15</v>
      </c>
      <c r="B1003" s="101" t="s">
        <v>56</v>
      </c>
      <c r="C1003" s="101" t="s">
        <v>561</v>
      </c>
      <c r="D1003" s="101" t="s">
        <v>112</v>
      </c>
      <c r="E1003" s="101" t="s">
        <v>562</v>
      </c>
      <c r="F1003" s="101" t="s">
        <v>178</v>
      </c>
      <c r="G1003" s="101" t="s">
        <v>1362</v>
      </c>
      <c r="H1003" s="102">
        <v>2753</v>
      </c>
      <c r="I1003" s="100">
        <v>2</v>
      </c>
      <c r="J1003" s="103">
        <f>นครพนม!F102</f>
        <v>389174.13</v>
      </c>
      <c r="K1003" s="104">
        <f>นครพนม!AN102</f>
        <v>1178600.96</v>
      </c>
      <c r="L1003" s="105">
        <f>นครพนม!AO102</f>
        <v>1321187.33</v>
      </c>
      <c r="M1003" s="105">
        <f>นครพนม!AP102</f>
        <v>1152602.29</v>
      </c>
      <c r="N1003" s="101"/>
      <c r="O1003" s="101"/>
      <c r="P1003" s="101"/>
      <c r="Q1003" s="93">
        <f t="shared" si="36"/>
        <v>168585.04000000004</v>
      </c>
      <c r="R1003" s="94">
        <f t="shared" si="37"/>
        <v>479.90822012350168</v>
      </c>
    </row>
    <row r="1004" spans="1:18" x14ac:dyDescent="0.55000000000000004">
      <c r="A1004" s="100">
        <v>16</v>
      </c>
      <c r="B1004" s="101" t="s">
        <v>56</v>
      </c>
      <c r="C1004" s="101" t="s">
        <v>561</v>
      </c>
      <c r="D1004" s="101" t="s">
        <v>112</v>
      </c>
      <c r="E1004" s="101" t="s">
        <v>562</v>
      </c>
      <c r="F1004" s="101" t="s">
        <v>178</v>
      </c>
      <c r="G1004" s="101" t="s">
        <v>1363</v>
      </c>
      <c r="H1004" s="102">
        <v>2934</v>
      </c>
      <c r="I1004" s="100">
        <v>2</v>
      </c>
      <c r="J1004" s="103">
        <f>นครพนม!F103</f>
        <v>375532.36</v>
      </c>
      <c r="K1004" s="104">
        <f>นครพนม!AN103</f>
        <v>531060.9</v>
      </c>
      <c r="L1004" s="105">
        <f>นครพนม!AO103</f>
        <v>1411784.27</v>
      </c>
      <c r="M1004" s="105">
        <f>นครพนม!AP103</f>
        <v>1258667.9099999999</v>
      </c>
      <c r="N1004" s="101"/>
      <c r="O1004" s="101"/>
      <c r="P1004" s="101"/>
      <c r="Q1004" s="93">
        <f t="shared" si="36"/>
        <v>153116.3600000001</v>
      </c>
      <c r="R1004" s="94">
        <f t="shared" si="37"/>
        <v>481.18073278800273</v>
      </c>
    </row>
    <row r="1005" spans="1:18" x14ac:dyDescent="0.55000000000000004">
      <c r="A1005" s="100">
        <v>17</v>
      </c>
      <c r="B1005" s="101" t="s">
        <v>56</v>
      </c>
      <c r="C1005" s="101" t="s">
        <v>561</v>
      </c>
      <c r="D1005" s="101" t="s">
        <v>112</v>
      </c>
      <c r="E1005" s="101" t="s">
        <v>562</v>
      </c>
      <c r="F1005" s="101" t="s">
        <v>178</v>
      </c>
      <c r="G1005" s="101" t="s">
        <v>1364</v>
      </c>
      <c r="H1005" s="102">
        <v>3440</v>
      </c>
      <c r="I1005" s="100">
        <v>3</v>
      </c>
      <c r="J1005" s="103">
        <f>นครพนม!F104</f>
        <v>447325.34</v>
      </c>
      <c r="K1005" s="104">
        <f>นครพนม!AN104</f>
        <v>787422.1100000001</v>
      </c>
      <c r="L1005" s="105">
        <f>นครพนม!AO104</f>
        <v>1431067.8</v>
      </c>
      <c r="M1005" s="105">
        <f>นครพนม!AP104</f>
        <v>1145591.56</v>
      </c>
      <c r="N1005" s="101"/>
      <c r="O1005" s="101"/>
      <c r="P1005" s="101"/>
      <c r="Q1005" s="93">
        <f t="shared" si="36"/>
        <v>285476.24</v>
      </c>
      <c r="R1005" s="94">
        <f t="shared" si="37"/>
        <v>416.00808139534882</v>
      </c>
    </row>
    <row r="1006" spans="1:18" x14ac:dyDescent="0.55000000000000004">
      <c r="A1006" s="100">
        <v>18</v>
      </c>
      <c r="B1006" s="101" t="s">
        <v>56</v>
      </c>
      <c r="C1006" s="101" t="s">
        <v>561</v>
      </c>
      <c r="D1006" s="101" t="s">
        <v>112</v>
      </c>
      <c r="E1006" s="101" t="s">
        <v>562</v>
      </c>
      <c r="F1006" s="101" t="s">
        <v>178</v>
      </c>
      <c r="G1006" s="101" t="s">
        <v>1365</v>
      </c>
      <c r="H1006" s="102">
        <v>1937</v>
      </c>
      <c r="I1006" s="100">
        <v>2</v>
      </c>
      <c r="J1006" s="103">
        <f>นครพนม!F105</f>
        <v>520155.64</v>
      </c>
      <c r="K1006" s="104">
        <f>นครพนม!AN105</f>
        <v>580149.95000000007</v>
      </c>
      <c r="L1006" s="105">
        <f>นครพนม!AO105</f>
        <v>1653346.42</v>
      </c>
      <c r="M1006" s="105">
        <f>นครพนม!AP105</f>
        <v>1288011.26</v>
      </c>
      <c r="N1006" s="101"/>
      <c r="O1006" s="101"/>
      <c r="P1006" s="101"/>
      <c r="Q1006" s="93">
        <f t="shared" si="36"/>
        <v>365335.15999999992</v>
      </c>
      <c r="R1006" s="94">
        <f t="shared" si="37"/>
        <v>853.56036138358286</v>
      </c>
    </row>
    <row r="1007" spans="1:18" x14ac:dyDescent="0.55000000000000004">
      <c r="A1007" s="100">
        <v>19</v>
      </c>
      <c r="B1007" s="101" t="s">
        <v>56</v>
      </c>
      <c r="C1007" s="101" t="s">
        <v>561</v>
      </c>
      <c r="D1007" s="101" t="s">
        <v>112</v>
      </c>
      <c r="E1007" s="101" t="s">
        <v>562</v>
      </c>
      <c r="F1007" s="101" t="s">
        <v>178</v>
      </c>
      <c r="G1007" s="101" t="s">
        <v>1366</v>
      </c>
      <c r="H1007" s="102">
        <v>2642</v>
      </c>
      <c r="I1007" s="100">
        <v>2</v>
      </c>
      <c r="J1007" s="103">
        <f>นครพนม!F106</f>
        <v>200598.46</v>
      </c>
      <c r="K1007" s="104">
        <f>นครพนม!AN106</f>
        <v>254208.37</v>
      </c>
      <c r="L1007" s="105">
        <f>นครพนม!AO106</f>
        <v>1292626.06</v>
      </c>
      <c r="M1007" s="105">
        <f>นครพนม!AP106</f>
        <v>1195838.1400000001</v>
      </c>
      <c r="N1007" s="101"/>
      <c r="O1007" s="101"/>
      <c r="P1007" s="101"/>
      <c r="Q1007" s="93">
        <f t="shared" si="36"/>
        <v>96787.919999999925</v>
      </c>
      <c r="R1007" s="94">
        <f t="shared" si="37"/>
        <v>489.26043149129447</v>
      </c>
    </row>
    <row r="1008" spans="1:18" x14ac:dyDescent="0.55000000000000004">
      <c r="A1008" s="100">
        <v>20</v>
      </c>
      <c r="B1008" s="101" t="s">
        <v>56</v>
      </c>
      <c r="C1008" s="101" t="s">
        <v>561</v>
      </c>
      <c r="D1008" s="101" t="s">
        <v>112</v>
      </c>
      <c r="E1008" s="101" t="s">
        <v>562</v>
      </c>
      <c r="F1008" s="101" t="s">
        <v>178</v>
      </c>
      <c r="G1008" s="101" t="s">
        <v>1367</v>
      </c>
      <c r="H1008" s="102">
        <v>2293</v>
      </c>
      <c r="I1008" s="100">
        <v>2</v>
      </c>
      <c r="J1008" s="103">
        <f>นครพนม!F107</f>
        <v>1035951.18</v>
      </c>
      <c r="K1008" s="104">
        <f>นครพนม!AN107</f>
        <v>960161.59000000008</v>
      </c>
      <c r="L1008" s="105">
        <f>นครพนม!AO107</f>
        <v>976561.19</v>
      </c>
      <c r="M1008" s="105">
        <f>นครพนม!AP107</f>
        <v>867511.94</v>
      </c>
      <c r="N1008" s="101"/>
      <c r="O1008" s="101"/>
      <c r="P1008" s="101"/>
      <c r="Q1008" s="93">
        <f t="shared" si="36"/>
        <v>109049.25</v>
      </c>
      <c r="R1008" s="94">
        <f t="shared" si="37"/>
        <v>425.88800261665938</v>
      </c>
    </row>
    <row r="1009" spans="1:18" s="112" customFormat="1" x14ac:dyDescent="0.55000000000000004">
      <c r="A1009" s="106">
        <v>7</v>
      </c>
      <c r="B1009" s="107" t="s">
        <v>56</v>
      </c>
      <c r="C1009" s="107"/>
      <c r="D1009" s="107"/>
      <c r="E1009" s="199" t="s">
        <v>75</v>
      </c>
      <c r="F1009" s="199"/>
      <c r="G1009" s="199" t="s">
        <v>564</v>
      </c>
      <c r="H1009" s="113">
        <f>SUM(H989:H1008)</f>
        <v>48894</v>
      </c>
      <c r="I1009" s="106"/>
      <c r="J1009" s="109">
        <f>SUM(J989:J1008)</f>
        <v>8456998.7899999991</v>
      </c>
      <c r="K1009" s="109">
        <f>SUM(K989:K1008)</f>
        <v>10781480.779999997</v>
      </c>
      <c r="L1009" s="109">
        <f>SUM(L989:L1008)</f>
        <v>23350403.330000006</v>
      </c>
      <c r="M1009" s="109">
        <f>SUM(M989:M1008)</f>
        <v>19711270.920000002</v>
      </c>
      <c r="N1009" s="107">
        <v>19</v>
      </c>
      <c r="O1009" s="107">
        <v>19</v>
      </c>
      <c r="P1009" s="107">
        <f>N1009-O1009</f>
        <v>0</v>
      </c>
      <c r="Q1009" s="110">
        <f t="shared" si="36"/>
        <v>3639132.4100000039</v>
      </c>
      <c r="R1009" s="111">
        <f>L1009/H1009</f>
        <v>477.57195831799413</v>
      </c>
    </row>
    <row r="1010" spans="1:18" x14ac:dyDescent="0.55000000000000004">
      <c r="A1010" s="100">
        <v>1</v>
      </c>
      <c r="B1010" s="101" t="s">
        <v>56</v>
      </c>
      <c r="C1010" s="101" t="s">
        <v>565</v>
      </c>
      <c r="D1010" s="101" t="s">
        <v>119</v>
      </c>
      <c r="E1010" s="101" t="s">
        <v>566</v>
      </c>
      <c r="F1010" s="101" t="s">
        <v>208</v>
      </c>
      <c r="G1010" s="101" t="s">
        <v>567</v>
      </c>
      <c r="H1010" s="102"/>
      <c r="I1010" s="100"/>
      <c r="J1010" s="103"/>
      <c r="K1010" s="104"/>
      <c r="L1010" s="105"/>
      <c r="M1010" s="105"/>
      <c r="N1010" s="101"/>
      <c r="O1010" s="101"/>
      <c r="P1010" s="101"/>
    </row>
    <row r="1011" spans="1:18" x14ac:dyDescent="0.55000000000000004">
      <c r="A1011" s="100">
        <v>2</v>
      </c>
      <c r="B1011" s="101" t="s">
        <v>56</v>
      </c>
      <c r="C1011" s="101" t="s">
        <v>565</v>
      </c>
      <c r="D1011" s="101" t="s">
        <v>119</v>
      </c>
      <c r="E1011" s="101" t="s">
        <v>566</v>
      </c>
      <c r="F1011" s="101" t="s">
        <v>178</v>
      </c>
      <c r="G1011" s="101" t="s">
        <v>1368</v>
      </c>
      <c r="H1011" s="102">
        <v>2877</v>
      </c>
      <c r="I1011" s="100">
        <v>2</v>
      </c>
      <c r="J1011" s="103">
        <f>นครพนม!F108</f>
        <v>221118.93</v>
      </c>
      <c r="K1011" s="104">
        <f>นครพนม!AN108</f>
        <v>257790.03</v>
      </c>
      <c r="L1011" s="105">
        <f>นครพนม!AO108</f>
        <v>1241442.24</v>
      </c>
      <c r="M1011" s="105">
        <f>นครพนม!AP108</f>
        <v>1296206.43</v>
      </c>
      <c r="N1011" s="101"/>
      <c r="O1011" s="101"/>
      <c r="P1011" s="101"/>
      <c r="Q1011" s="93">
        <f t="shared" si="36"/>
        <v>-54764.189999999944</v>
      </c>
      <c r="R1011" s="94">
        <f t="shared" si="37"/>
        <v>431.50581856100104</v>
      </c>
    </row>
    <row r="1012" spans="1:18" x14ac:dyDescent="0.55000000000000004">
      <c r="A1012" s="100">
        <v>3</v>
      </c>
      <c r="B1012" s="101" t="s">
        <v>56</v>
      </c>
      <c r="C1012" s="101" t="s">
        <v>565</v>
      </c>
      <c r="D1012" s="101" t="s">
        <v>119</v>
      </c>
      <c r="E1012" s="101" t="s">
        <v>566</v>
      </c>
      <c r="F1012" s="101" t="s">
        <v>178</v>
      </c>
      <c r="G1012" s="101" t="s">
        <v>1369</v>
      </c>
      <c r="H1012" s="102">
        <v>2927</v>
      </c>
      <c r="I1012" s="100">
        <v>2</v>
      </c>
      <c r="J1012" s="103">
        <f>นครพนม!F109</f>
        <v>532634.79</v>
      </c>
      <c r="K1012" s="104">
        <f>นครพนม!AN109</f>
        <v>549607.05000000005</v>
      </c>
      <c r="L1012" s="105">
        <f>นครพนม!AO109</f>
        <v>904692.39999999991</v>
      </c>
      <c r="M1012" s="105">
        <f>นครพนม!AP109</f>
        <v>919335.05999999994</v>
      </c>
      <c r="N1012" s="101"/>
      <c r="O1012" s="101"/>
      <c r="P1012" s="101"/>
      <c r="Q1012" s="93">
        <f t="shared" si="36"/>
        <v>-14642.660000000033</v>
      </c>
      <c r="R1012" s="94">
        <f t="shared" si="37"/>
        <v>309.08520669627603</v>
      </c>
    </row>
    <row r="1013" spans="1:18" x14ac:dyDescent="0.55000000000000004">
      <c r="A1013" s="100">
        <v>4</v>
      </c>
      <c r="B1013" s="101" t="s">
        <v>56</v>
      </c>
      <c r="C1013" s="101" t="s">
        <v>565</v>
      </c>
      <c r="D1013" s="101" t="s">
        <v>119</v>
      </c>
      <c r="E1013" s="101" t="s">
        <v>566</v>
      </c>
      <c r="F1013" s="101" t="s">
        <v>178</v>
      </c>
      <c r="G1013" s="101" t="s">
        <v>1370</v>
      </c>
      <c r="H1013" s="102">
        <v>4184</v>
      </c>
      <c r="I1013" s="100">
        <v>3</v>
      </c>
      <c r="J1013" s="103">
        <f>นครพนม!F110</f>
        <v>175845.26</v>
      </c>
      <c r="K1013" s="104">
        <f>นครพนม!AN110</f>
        <v>199077.55000000002</v>
      </c>
      <c r="L1013" s="105">
        <f>นครพนม!AO110</f>
        <v>1019054.54</v>
      </c>
      <c r="M1013" s="105">
        <f>นครพนม!AP110</f>
        <v>1290863.71</v>
      </c>
      <c r="N1013" s="101"/>
      <c r="O1013" s="101"/>
      <c r="P1013" s="101"/>
      <c r="Q1013" s="93">
        <f t="shared" si="36"/>
        <v>-271809.16999999993</v>
      </c>
      <c r="R1013" s="94">
        <f t="shared" si="37"/>
        <v>243.55988049713193</v>
      </c>
    </row>
    <row r="1014" spans="1:18" x14ac:dyDescent="0.55000000000000004">
      <c r="A1014" s="100">
        <v>5</v>
      </c>
      <c r="B1014" s="101" t="s">
        <v>56</v>
      </c>
      <c r="C1014" s="101" t="s">
        <v>565</v>
      </c>
      <c r="D1014" s="101" t="s">
        <v>119</v>
      </c>
      <c r="E1014" s="101" t="s">
        <v>566</v>
      </c>
      <c r="F1014" s="101" t="s">
        <v>178</v>
      </c>
      <c r="G1014" s="101" t="s">
        <v>1371</v>
      </c>
      <c r="H1014" s="102">
        <v>4677</v>
      </c>
      <c r="I1014" s="100">
        <v>4</v>
      </c>
      <c r="J1014" s="103">
        <f>นครพนม!F111</f>
        <v>274512.96999999997</v>
      </c>
      <c r="K1014" s="104">
        <f>นครพนม!AN111</f>
        <v>419552.29</v>
      </c>
      <c r="L1014" s="105">
        <f>นครพนม!AO111</f>
        <v>1171260.7</v>
      </c>
      <c r="M1014" s="105">
        <f>นครพนม!AP111</f>
        <v>1313781.1200000001</v>
      </c>
      <c r="N1014" s="101"/>
      <c r="O1014" s="101"/>
      <c r="P1014" s="101"/>
      <c r="Q1014" s="93">
        <f t="shared" si="36"/>
        <v>-142520.42000000016</v>
      </c>
      <c r="R1014" s="94">
        <f t="shared" si="37"/>
        <v>250.42991233696813</v>
      </c>
    </row>
    <row r="1015" spans="1:18" x14ac:dyDescent="0.55000000000000004">
      <c r="A1015" s="100">
        <v>6</v>
      </c>
      <c r="B1015" s="101" t="s">
        <v>56</v>
      </c>
      <c r="C1015" s="101" t="s">
        <v>565</v>
      </c>
      <c r="D1015" s="101" t="s">
        <v>119</v>
      </c>
      <c r="E1015" s="101" t="s">
        <v>566</v>
      </c>
      <c r="F1015" s="101" t="s">
        <v>178</v>
      </c>
      <c r="G1015" s="101" t="s">
        <v>1372</v>
      </c>
      <c r="H1015" s="102">
        <v>2227</v>
      </c>
      <c r="I1015" s="100">
        <v>2</v>
      </c>
      <c r="J1015" s="103">
        <f>นครพนม!F112</f>
        <v>362316.01</v>
      </c>
      <c r="K1015" s="104">
        <f>นครพนม!AN112</f>
        <v>419304.45999999996</v>
      </c>
      <c r="L1015" s="105">
        <f>นครพนม!AO112</f>
        <v>1065235.1200000001</v>
      </c>
      <c r="M1015" s="105">
        <f>นครพนม!AP112</f>
        <v>1194572.28</v>
      </c>
      <c r="N1015" s="101"/>
      <c r="O1015" s="101"/>
      <c r="P1015" s="101"/>
      <c r="Q1015" s="93">
        <f t="shared" si="36"/>
        <v>-129337.15999999992</v>
      </c>
      <c r="R1015" s="94">
        <f t="shared" si="37"/>
        <v>478.32740008980699</v>
      </c>
    </row>
    <row r="1016" spans="1:18" x14ac:dyDescent="0.55000000000000004">
      <c r="A1016" s="100">
        <v>7</v>
      </c>
      <c r="B1016" s="101" t="s">
        <v>56</v>
      </c>
      <c r="C1016" s="101" t="s">
        <v>565</v>
      </c>
      <c r="D1016" s="101" t="s">
        <v>119</v>
      </c>
      <c r="E1016" s="101" t="s">
        <v>566</v>
      </c>
      <c r="F1016" s="101" t="s">
        <v>178</v>
      </c>
      <c r="G1016" s="101" t="s">
        <v>1373</v>
      </c>
      <c r="H1016" s="102">
        <v>815</v>
      </c>
      <c r="I1016" s="100">
        <v>1</v>
      </c>
      <c r="J1016" s="103">
        <f>นครพนม!F113</f>
        <v>266120.76</v>
      </c>
      <c r="K1016" s="104">
        <f>นครพนม!AN113</f>
        <v>265144.81</v>
      </c>
      <c r="L1016" s="105">
        <f>นครพนม!AO113</f>
        <v>840361.21</v>
      </c>
      <c r="M1016" s="105">
        <f>นครพนม!AP113</f>
        <v>828665.54</v>
      </c>
      <c r="N1016" s="101"/>
      <c r="O1016" s="101"/>
      <c r="P1016" s="101"/>
      <c r="Q1016" s="93">
        <f t="shared" si="36"/>
        <v>11695.669999999925</v>
      </c>
      <c r="R1016" s="94">
        <f t="shared" si="37"/>
        <v>1031.1180490797547</v>
      </c>
    </row>
    <row r="1017" spans="1:18" x14ac:dyDescent="0.55000000000000004">
      <c r="A1017" s="100">
        <v>8</v>
      </c>
      <c r="B1017" s="101" t="s">
        <v>56</v>
      </c>
      <c r="C1017" s="101" t="s">
        <v>565</v>
      </c>
      <c r="D1017" s="101" t="s">
        <v>119</v>
      </c>
      <c r="E1017" s="101" t="s">
        <v>566</v>
      </c>
      <c r="F1017" s="101" t="s">
        <v>178</v>
      </c>
      <c r="G1017" s="101" t="s">
        <v>1374</v>
      </c>
      <c r="H1017" s="102">
        <v>3601</v>
      </c>
      <c r="I1017" s="100">
        <v>3</v>
      </c>
      <c r="J1017" s="103">
        <f>นครพนม!F114</f>
        <v>310182.68</v>
      </c>
      <c r="K1017" s="104">
        <f>นครพนม!AN114</f>
        <v>395414.74</v>
      </c>
      <c r="L1017" s="105">
        <f>นครพนม!AO114</f>
        <v>631161.84</v>
      </c>
      <c r="M1017" s="105">
        <f>นครพนม!AP114</f>
        <v>1326774.9099999999</v>
      </c>
      <c r="N1017" s="101"/>
      <c r="O1017" s="101"/>
      <c r="P1017" s="101"/>
      <c r="Q1017" s="93">
        <f t="shared" si="36"/>
        <v>-695613.07</v>
      </c>
      <c r="R1017" s="94">
        <f t="shared" si="37"/>
        <v>175.27404609830603</v>
      </c>
    </row>
    <row r="1018" spans="1:18" x14ac:dyDescent="0.55000000000000004">
      <c r="A1018" s="100">
        <v>9</v>
      </c>
      <c r="B1018" s="101" t="s">
        <v>56</v>
      </c>
      <c r="C1018" s="101" t="s">
        <v>565</v>
      </c>
      <c r="D1018" s="101" t="s">
        <v>119</v>
      </c>
      <c r="E1018" s="101" t="s">
        <v>566</v>
      </c>
      <c r="F1018" s="101" t="s">
        <v>178</v>
      </c>
      <c r="G1018" s="101" t="s">
        <v>1375</v>
      </c>
      <c r="H1018" s="102">
        <v>2371</v>
      </c>
      <c r="I1018" s="100">
        <v>2</v>
      </c>
      <c r="J1018" s="103">
        <f>นครพนม!F115</f>
        <v>409656.91</v>
      </c>
      <c r="K1018" s="104">
        <f>นครพนม!AN115</f>
        <v>454565.16</v>
      </c>
      <c r="L1018" s="105">
        <f>นครพนม!AO115</f>
        <v>1287093.3799999999</v>
      </c>
      <c r="M1018" s="105">
        <f>นครพนม!AP115</f>
        <v>1351111.9300000002</v>
      </c>
      <c r="N1018" s="101"/>
      <c r="O1018" s="101"/>
      <c r="P1018" s="101"/>
      <c r="Q1018" s="93">
        <f t="shared" si="36"/>
        <v>-64018.550000000279</v>
      </c>
      <c r="R1018" s="94">
        <f t="shared" si="37"/>
        <v>542.84832560101222</v>
      </c>
    </row>
    <row r="1019" spans="1:18" x14ac:dyDescent="0.55000000000000004">
      <c r="A1019" s="100">
        <v>10</v>
      </c>
      <c r="B1019" s="101" t="s">
        <v>56</v>
      </c>
      <c r="C1019" s="101" t="s">
        <v>565</v>
      </c>
      <c r="D1019" s="101" t="s">
        <v>119</v>
      </c>
      <c r="E1019" s="101" t="s">
        <v>566</v>
      </c>
      <c r="F1019" s="101" t="s">
        <v>178</v>
      </c>
      <c r="G1019" s="101" t="s">
        <v>1376</v>
      </c>
      <c r="H1019" s="102">
        <v>1293</v>
      </c>
      <c r="I1019" s="100">
        <v>1</v>
      </c>
      <c r="J1019" s="103">
        <f>นครพนม!F116</f>
        <v>418746.46</v>
      </c>
      <c r="K1019" s="104">
        <f>นครพนม!AN116</f>
        <v>444952.13000000006</v>
      </c>
      <c r="L1019" s="105">
        <f>นครพนม!AO116</f>
        <v>934715.65</v>
      </c>
      <c r="M1019" s="105">
        <f>นครพนม!AP116</f>
        <v>946212.19000000006</v>
      </c>
      <c r="N1019" s="101"/>
      <c r="O1019" s="101"/>
      <c r="P1019" s="101"/>
      <c r="Q1019" s="93">
        <f t="shared" si="36"/>
        <v>-11496.540000000037</v>
      </c>
      <c r="R1019" s="94">
        <f t="shared" si="37"/>
        <v>722.90460170146946</v>
      </c>
    </row>
    <row r="1020" spans="1:18" x14ac:dyDescent="0.55000000000000004">
      <c r="A1020" s="100">
        <v>11</v>
      </c>
      <c r="B1020" s="101" t="s">
        <v>56</v>
      </c>
      <c r="C1020" s="101" t="s">
        <v>565</v>
      </c>
      <c r="D1020" s="101" t="s">
        <v>119</v>
      </c>
      <c r="E1020" s="101" t="s">
        <v>566</v>
      </c>
      <c r="F1020" s="101" t="s">
        <v>178</v>
      </c>
      <c r="G1020" s="101" t="s">
        <v>1377</v>
      </c>
      <c r="H1020" s="102">
        <v>3237</v>
      </c>
      <c r="I1020" s="100">
        <v>3</v>
      </c>
      <c r="J1020" s="103">
        <f>นครพนม!F117</f>
        <v>446497.83</v>
      </c>
      <c r="K1020" s="104">
        <f>นครพนม!AN117</f>
        <v>440524.55000000005</v>
      </c>
      <c r="L1020" s="105">
        <f>นครพนม!AO117</f>
        <v>1982216.8</v>
      </c>
      <c r="M1020" s="105">
        <f>นครพนม!AP117</f>
        <v>1792039.99</v>
      </c>
      <c r="N1020" s="101"/>
      <c r="O1020" s="101"/>
      <c r="P1020" s="101"/>
      <c r="Q1020" s="93">
        <f t="shared" si="36"/>
        <v>190176.81000000006</v>
      </c>
      <c r="R1020" s="94">
        <f t="shared" si="37"/>
        <v>612.36231078158789</v>
      </c>
    </row>
    <row r="1021" spans="1:18" x14ac:dyDescent="0.55000000000000004">
      <c r="A1021" s="100">
        <v>12</v>
      </c>
      <c r="B1021" s="101" t="s">
        <v>56</v>
      </c>
      <c r="C1021" s="101" t="s">
        <v>565</v>
      </c>
      <c r="D1021" s="101" t="s">
        <v>119</v>
      </c>
      <c r="E1021" s="101" t="s">
        <v>566</v>
      </c>
      <c r="F1021" s="101" t="s">
        <v>178</v>
      </c>
      <c r="G1021" s="101" t="s">
        <v>1378</v>
      </c>
      <c r="H1021" s="102">
        <v>1500</v>
      </c>
      <c r="I1021" s="100">
        <v>1</v>
      </c>
      <c r="J1021" s="103">
        <f>นครพนม!F118</f>
        <v>146279.49</v>
      </c>
      <c r="K1021" s="104">
        <f>นครพนม!AN118</f>
        <v>167168.50999999998</v>
      </c>
      <c r="L1021" s="105">
        <f>นครพนม!AO118</f>
        <v>1081967.57</v>
      </c>
      <c r="M1021" s="105">
        <f>นครพนม!AP118</f>
        <v>1098995.8899999999</v>
      </c>
      <c r="N1021" s="101"/>
      <c r="O1021" s="101"/>
      <c r="P1021" s="101"/>
      <c r="Q1021" s="93">
        <f t="shared" si="36"/>
        <v>-17028.319999999832</v>
      </c>
      <c r="R1021" s="94">
        <f t="shared" si="37"/>
        <v>721.31171333333339</v>
      </c>
    </row>
    <row r="1022" spans="1:18" x14ac:dyDescent="0.55000000000000004">
      <c r="A1022" s="100">
        <v>13</v>
      </c>
      <c r="B1022" s="101" t="s">
        <v>56</v>
      </c>
      <c r="C1022" s="101" t="s">
        <v>565</v>
      </c>
      <c r="D1022" s="101" t="s">
        <v>119</v>
      </c>
      <c r="E1022" s="101" t="s">
        <v>566</v>
      </c>
      <c r="F1022" s="101" t="s">
        <v>178</v>
      </c>
      <c r="G1022" s="101" t="s">
        <v>1379</v>
      </c>
      <c r="H1022" s="102">
        <v>2077</v>
      </c>
      <c r="I1022" s="100">
        <v>2</v>
      </c>
      <c r="J1022" s="103">
        <f>นครพนม!F119</f>
        <v>95090.78</v>
      </c>
      <c r="K1022" s="104">
        <f>นครพนม!AN119</f>
        <v>141474.28</v>
      </c>
      <c r="L1022" s="105">
        <f>นครพนม!AO119</f>
        <v>1246906.77</v>
      </c>
      <c r="M1022" s="105">
        <f>นครพนม!AP119</f>
        <v>1287871.3799999999</v>
      </c>
      <c r="N1022" s="101"/>
      <c r="O1022" s="101"/>
      <c r="P1022" s="101"/>
      <c r="Q1022" s="93">
        <f t="shared" si="36"/>
        <v>-40964.60999999987</v>
      </c>
      <c r="R1022" s="94">
        <f t="shared" si="37"/>
        <v>600.34028406355321</v>
      </c>
    </row>
    <row r="1023" spans="1:18" x14ac:dyDescent="0.55000000000000004">
      <c r="A1023" s="100">
        <v>14</v>
      </c>
      <c r="B1023" s="101" t="s">
        <v>56</v>
      </c>
      <c r="C1023" s="101" t="s">
        <v>565</v>
      </c>
      <c r="D1023" s="101" t="s">
        <v>119</v>
      </c>
      <c r="E1023" s="101" t="s">
        <v>566</v>
      </c>
      <c r="F1023" s="101" t="s">
        <v>178</v>
      </c>
      <c r="G1023" s="101" t="s">
        <v>1380</v>
      </c>
      <c r="H1023" s="102">
        <v>2981</v>
      </c>
      <c r="I1023" s="100">
        <v>2</v>
      </c>
      <c r="J1023" s="103">
        <f>นครพนม!F120</f>
        <v>184601.83</v>
      </c>
      <c r="K1023" s="104">
        <f>นครพนม!AN120</f>
        <v>209453.21</v>
      </c>
      <c r="L1023" s="105">
        <f>นครพนม!AO120</f>
        <v>1059772.3500000001</v>
      </c>
      <c r="M1023" s="105">
        <f>นครพนม!AP120</f>
        <v>1084692.29</v>
      </c>
      <c r="N1023" s="101"/>
      <c r="O1023" s="101"/>
      <c r="P1023" s="101"/>
      <c r="Q1023" s="93">
        <f t="shared" si="36"/>
        <v>-24919.939999999944</v>
      </c>
      <c r="R1023" s="94">
        <f t="shared" si="37"/>
        <v>355.50900704461594</v>
      </c>
    </row>
    <row r="1024" spans="1:18" x14ac:dyDescent="0.55000000000000004">
      <c r="A1024" s="100">
        <v>15</v>
      </c>
      <c r="B1024" s="101" t="s">
        <v>56</v>
      </c>
      <c r="C1024" s="101" t="s">
        <v>565</v>
      </c>
      <c r="D1024" s="101" t="s">
        <v>119</v>
      </c>
      <c r="E1024" s="101" t="s">
        <v>566</v>
      </c>
      <c r="F1024" s="101" t="s">
        <v>178</v>
      </c>
      <c r="G1024" s="101" t="s">
        <v>1381</v>
      </c>
      <c r="H1024" s="102">
        <v>2573</v>
      </c>
      <c r="I1024" s="100">
        <v>2</v>
      </c>
      <c r="J1024" s="103">
        <f>นครพนม!F121</f>
        <v>361982.35</v>
      </c>
      <c r="K1024" s="104">
        <f>นครพนม!AN121</f>
        <v>233895.67999999999</v>
      </c>
      <c r="L1024" s="105">
        <f>นครพนม!AO121</f>
        <v>1075030.8400000001</v>
      </c>
      <c r="M1024" s="105">
        <f>นครพนม!AP121</f>
        <v>1136145.68</v>
      </c>
      <c r="N1024" s="101"/>
      <c r="O1024" s="101"/>
      <c r="P1024" s="101"/>
      <c r="Q1024" s="93">
        <f t="shared" si="36"/>
        <v>-61114.839999999851</v>
      </c>
      <c r="R1024" s="94">
        <f t="shared" si="37"/>
        <v>417.81221919937821</v>
      </c>
    </row>
    <row r="1025" spans="1:18" x14ac:dyDescent="0.55000000000000004">
      <c r="A1025" s="100">
        <v>16</v>
      </c>
      <c r="B1025" s="101" t="s">
        <v>56</v>
      </c>
      <c r="C1025" s="101" t="s">
        <v>565</v>
      </c>
      <c r="D1025" s="101" t="s">
        <v>119</v>
      </c>
      <c r="E1025" s="101" t="s">
        <v>566</v>
      </c>
      <c r="F1025" s="101" t="s">
        <v>178</v>
      </c>
      <c r="G1025" s="101" t="s">
        <v>1382</v>
      </c>
      <c r="H1025" s="102">
        <v>1978</v>
      </c>
      <c r="I1025" s="100">
        <v>2</v>
      </c>
      <c r="J1025" s="103">
        <f>นครพนม!F122</f>
        <v>132488.64000000001</v>
      </c>
      <c r="K1025" s="104">
        <f>นครพนม!AN122</f>
        <v>343626.43000000005</v>
      </c>
      <c r="L1025" s="105">
        <f>นครพนม!AO122</f>
        <v>762530.87</v>
      </c>
      <c r="M1025" s="105">
        <f>นครพนม!AP122</f>
        <v>673198.17</v>
      </c>
      <c r="N1025" s="101"/>
      <c r="O1025" s="101"/>
      <c r="P1025" s="101"/>
      <c r="Q1025" s="93">
        <f t="shared" si="36"/>
        <v>89332.699999999953</v>
      </c>
      <c r="R1025" s="94">
        <f t="shared" si="37"/>
        <v>385.50600101112235</v>
      </c>
    </row>
    <row r="1026" spans="1:18" x14ac:dyDescent="0.55000000000000004">
      <c r="A1026" s="100">
        <v>17</v>
      </c>
      <c r="B1026" s="101" t="s">
        <v>56</v>
      </c>
      <c r="C1026" s="101" t="s">
        <v>565</v>
      </c>
      <c r="D1026" s="101" t="s">
        <v>119</v>
      </c>
      <c r="E1026" s="101" t="s">
        <v>566</v>
      </c>
      <c r="F1026" s="101" t="s">
        <v>178</v>
      </c>
      <c r="G1026" s="101" t="s">
        <v>1383</v>
      </c>
      <c r="H1026" s="102">
        <v>2350</v>
      </c>
      <c r="I1026" s="100">
        <v>2</v>
      </c>
      <c r="J1026" s="103">
        <f>นครพนม!F123</f>
        <v>375365.35</v>
      </c>
      <c r="K1026" s="104">
        <f>นครพนม!AN123</f>
        <v>428058.68</v>
      </c>
      <c r="L1026" s="105">
        <f>นครพนม!AO123</f>
        <v>1119190.69</v>
      </c>
      <c r="M1026" s="105">
        <f>นครพนม!AP123</f>
        <v>1043759.8300000001</v>
      </c>
      <c r="N1026" s="101"/>
      <c r="O1026" s="101"/>
      <c r="P1026" s="101"/>
      <c r="Q1026" s="93">
        <f t="shared" si="36"/>
        <v>75430.85999999987</v>
      </c>
      <c r="R1026" s="94">
        <f t="shared" si="37"/>
        <v>476.25135744680847</v>
      </c>
    </row>
    <row r="1027" spans="1:18" x14ac:dyDescent="0.55000000000000004">
      <c r="A1027" s="100">
        <v>18</v>
      </c>
      <c r="B1027" s="101" t="s">
        <v>56</v>
      </c>
      <c r="C1027" s="101" t="s">
        <v>565</v>
      </c>
      <c r="D1027" s="101" t="s">
        <v>119</v>
      </c>
      <c r="E1027" s="101" t="s">
        <v>566</v>
      </c>
      <c r="F1027" s="101" t="s">
        <v>178</v>
      </c>
      <c r="G1027" s="101" t="s">
        <v>1384</v>
      </c>
      <c r="H1027" s="102">
        <v>1698</v>
      </c>
      <c r="I1027" s="100">
        <v>2</v>
      </c>
      <c r="J1027" s="103">
        <f>นครพนม!F124</f>
        <v>185538.19</v>
      </c>
      <c r="K1027" s="104">
        <f>นครพนม!AN124</f>
        <v>328401.63</v>
      </c>
      <c r="L1027" s="105">
        <f>นครพนม!AO124</f>
        <v>575573.56000000006</v>
      </c>
      <c r="M1027" s="105">
        <f>นครพนม!AP124</f>
        <v>476075.84</v>
      </c>
      <c r="N1027" s="101"/>
      <c r="O1027" s="101"/>
      <c r="P1027" s="101"/>
      <c r="Q1027" s="93">
        <f t="shared" si="36"/>
        <v>99497.72000000003</v>
      </c>
      <c r="R1027" s="94">
        <f t="shared" si="37"/>
        <v>338.97147232037696</v>
      </c>
    </row>
    <row r="1028" spans="1:18" x14ac:dyDescent="0.55000000000000004">
      <c r="A1028" s="100">
        <v>19</v>
      </c>
      <c r="B1028" s="101" t="s">
        <v>56</v>
      </c>
      <c r="C1028" s="101" t="s">
        <v>565</v>
      </c>
      <c r="D1028" s="101" t="s">
        <v>119</v>
      </c>
      <c r="E1028" s="101" t="s">
        <v>566</v>
      </c>
      <c r="F1028" s="101" t="s">
        <v>178</v>
      </c>
      <c r="G1028" s="101" t="s">
        <v>1385</v>
      </c>
      <c r="H1028" s="102">
        <v>2110</v>
      </c>
      <c r="I1028" s="100">
        <v>2</v>
      </c>
      <c r="J1028" s="103">
        <f>นครพนม!F125</f>
        <v>217869.81</v>
      </c>
      <c r="K1028" s="104">
        <f>นครพนม!AN125</f>
        <v>304233.59999999998</v>
      </c>
      <c r="L1028" s="105">
        <f>นครพนม!AO125</f>
        <v>854802.58999999985</v>
      </c>
      <c r="M1028" s="105">
        <f>นครพนม!AP125</f>
        <v>786790.72</v>
      </c>
      <c r="N1028" s="101"/>
      <c r="O1028" s="101"/>
      <c r="P1028" s="101"/>
      <c r="Q1028" s="93">
        <f t="shared" si="36"/>
        <v>68011.869999999879</v>
      </c>
      <c r="R1028" s="94">
        <f t="shared" si="37"/>
        <v>405.11971090047388</v>
      </c>
    </row>
    <row r="1029" spans="1:18" s="112" customFormat="1" x14ac:dyDescent="0.55000000000000004">
      <c r="A1029" s="106">
        <v>8</v>
      </c>
      <c r="B1029" s="107" t="s">
        <v>56</v>
      </c>
      <c r="C1029" s="107"/>
      <c r="D1029" s="107"/>
      <c r="E1029" s="107" t="s">
        <v>75</v>
      </c>
      <c r="F1029" s="107"/>
      <c r="G1029" s="107" t="s">
        <v>568</v>
      </c>
      <c r="H1029" s="113">
        <f>SUM(H1010:H1028)</f>
        <v>45476</v>
      </c>
      <c r="I1029" s="106"/>
      <c r="J1029" s="109">
        <f>SUM(J1010:J1028)</f>
        <v>5116849.0399999991</v>
      </c>
      <c r="K1029" s="144">
        <f>SUM(K1010:K1028)</f>
        <v>6002244.7899999982</v>
      </c>
      <c r="L1029" s="109">
        <f>SUM(L1010:L1028)</f>
        <v>18853009.119999997</v>
      </c>
      <c r="M1029" s="109">
        <f>SUM(M1010:M1028)</f>
        <v>19847092.959999997</v>
      </c>
      <c r="N1029" s="107">
        <v>18</v>
      </c>
      <c r="O1029" s="107">
        <v>18</v>
      </c>
      <c r="P1029" s="107">
        <f>N1029-O1029</f>
        <v>0</v>
      </c>
      <c r="Q1029" s="110">
        <f t="shared" si="36"/>
        <v>-994083.83999999985</v>
      </c>
      <c r="R1029" s="111">
        <f>L1029/H1029</f>
        <v>414.57052335297732</v>
      </c>
    </row>
    <row r="1030" spans="1:18" x14ac:dyDescent="0.55000000000000004">
      <c r="A1030" s="100">
        <v>1</v>
      </c>
      <c r="B1030" s="101" t="s">
        <v>56</v>
      </c>
      <c r="C1030" s="101" t="s">
        <v>569</v>
      </c>
      <c r="D1030" s="101" t="s">
        <v>125</v>
      </c>
      <c r="E1030" s="101" t="s">
        <v>570</v>
      </c>
      <c r="F1030" s="101" t="s">
        <v>208</v>
      </c>
      <c r="G1030" s="101" t="s">
        <v>571</v>
      </c>
      <c r="H1030" s="102"/>
      <c r="I1030" s="100"/>
      <c r="J1030" s="103"/>
      <c r="K1030" s="104"/>
      <c r="L1030" s="105"/>
      <c r="M1030" s="105"/>
      <c r="N1030" s="101"/>
      <c r="O1030" s="101"/>
      <c r="P1030" s="101"/>
    </row>
    <row r="1031" spans="1:18" x14ac:dyDescent="0.55000000000000004">
      <c r="A1031" s="100">
        <v>2</v>
      </c>
      <c r="B1031" s="101" t="s">
        <v>56</v>
      </c>
      <c r="C1031" s="101" t="s">
        <v>569</v>
      </c>
      <c r="D1031" s="101" t="s">
        <v>125</v>
      </c>
      <c r="E1031" s="101" t="s">
        <v>570</v>
      </c>
      <c r="F1031" s="101" t="s">
        <v>178</v>
      </c>
      <c r="G1031" s="101" t="s">
        <v>1386</v>
      </c>
      <c r="H1031" s="102">
        <v>3653</v>
      </c>
      <c r="I1031" s="100">
        <v>3</v>
      </c>
      <c r="J1031" s="103">
        <f>นครพนม!F126</f>
        <v>719041.23</v>
      </c>
      <c r="K1031" s="104">
        <f>นครพนม!AN126</f>
        <v>938486.25999999989</v>
      </c>
      <c r="L1031" s="105">
        <f>นครพนม!AO126</f>
        <v>2012661.76</v>
      </c>
      <c r="M1031" s="105">
        <f>นครพนม!AP126</f>
        <v>1677333.81</v>
      </c>
      <c r="N1031" s="101"/>
      <c r="O1031" s="101"/>
      <c r="P1031" s="101"/>
      <c r="Q1031" s="93">
        <f t="shared" ref="Q1031:Q1068" si="38">L1031-M1031</f>
        <v>335327.94999999995</v>
      </c>
      <c r="R1031" s="94">
        <f t="shared" ref="R1031:R1069" si="39">L1031/H1031</f>
        <v>550.96133588831094</v>
      </c>
    </row>
    <row r="1032" spans="1:18" x14ac:dyDescent="0.55000000000000004">
      <c r="A1032" s="100">
        <v>3</v>
      </c>
      <c r="B1032" s="101" t="s">
        <v>56</v>
      </c>
      <c r="C1032" s="101" t="s">
        <v>569</v>
      </c>
      <c r="D1032" s="101" t="s">
        <v>125</v>
      </c>
      <c r="E1032" s="101" t="s">
        <v>570</v>
      </c>
      <c r="F1032" s="101" t="s">
        <v>178</v>
      </c>
      <c r="G1032" s="101" t="s">
        <v>1387</v>
      </c>
      <c r="H1032" s="102">
        <v>1433</v>
      </c>
      <c r="I1032" s="100">
        <v>1</v>
      </c>
      <c r="J1032" s="103">
        <f>นครพนม!F127</f>
        <v>210213.4</v>
      </c>
      <c r="K1032" s="104">
        <f>นครพนม!AN127</f>
        <v>274172.98</v>
      </c>
      <c r="L1032" s="105">
        <f>นครพนม!AO127</f>
        <v>923305.2</v>
      </c>
      <c r="M1032" s="105">
        <f>นครพนม!AP127</f>
        <v>888346.48</v>
      </c>
      <c r="N1032" s="101"/>
      <c r="O1032" s="101"/>
      <c r="P1032" s="101"/>
      <c r="Q1032" s="93">
        <f t="shared" si="38"/>
        <v>34958.719999999972</v>
      </c>
      <c r="R1032" s="94">
        <f t="shared" si="39"/>
        <v>644.31625959525468</v>
      </c>
    </row>
    <row r="1033" spans="1:18" x14ac:dyDescent="0.55000000000000004">
      <c r="A1033" s="100">
        <v>4</v>
      </c>
      <c r="B1033" s="101" t="s">
        <v>56</v>
      </c>
      <c r="C1033" s="101" t="s">
        <v>569</v>
      </c>
      <c r="D1033" s="101" t="s">
        <v>125</v>
      </c>
      <c r="E1033" s="101" t="s">
        <v>570</v>
      </c>
      <c r="F1033" s="101" t="s">
        <v>178</v>
      </c>
      <c r="G1033" s="101" t="s">
        <v>1388</v>
      </c>
      <c r="H1033" s="102">
        <v>2145</v>
      </c>
      <c r="I1033" s="100">
        <v>2</v>
      </c>
      <c r="J1033" s="103">
        <f>นครพนม!F128</f>
        <v>369559.76</v>
      </c>
      <c r="K1033" s="104">
        <f>นครพนม!AN128</f>
        <v>641797.76</v>
      </c>
      <c r="L1033" s="105">
        <f>นครพนม!AO128</f>
        <v>1291930.71</v>
      </c>
      <c r="M1033" s="105">
        <f>นครพนม!AP128</f>
        <v>1330653.1300000001</v>
      </c>
      <c r="N1033" s="101"/>
      <c r="O1033" s="101"/>
      <c r="P1033" s="101"/>
      <c r="Q1033" s="93">
        <f t="shared" si="38"/>
        <v>-38722.420000000158</v>
      </c>
      <c r="R1033" s="94">
        <f t="shared" si="39"/>
        <v>602.29869930069924</v>
      </c>
    </row>
    <row r="1034" spans="1:18" x14ac:dyDescent="0.55000000000000004">
      <c r="A1034" s="100">
        <v>5</v>
      </c>
      <c r="B1034" s="101" t="s">
        <v>56</v>
      </c>
      <c r="C1034" s="101" t="s">
        <v>569</v>
      </c>
      <c r="D1034" s="101" t="s">
        <v>125</v>
      </c>
      <c r="E1034" s="101" t="s">
        <v>570</v>
      </c>
      <c r="F1034" s="101" t="s">
        <v>178</v>
      </c>
      <c r="G1034" s="101" t="s">
        <v>1389</v>
      </c>
      <c r="H1034" s="102">
        <v>2238</v>
      </c>
      <c r="I1034" s="100">
        <v>2</v>
      </c>
      <c r="J1034" s="103">
        <f>นครพนม!F129</f>
        <v>234167.77</v>
      </c>
      <c r="K1034" s="104">
        <f>นครพนม!AN129</f>
        <v>280941.25</v>
      </c>
      <c r="L1034" s="105">
        <f>นครพนม!AO129</f>
        <v>1218591.3799999999</v>
      </c>
      <c r="M1034" s="105">
        <f>นครพนม!AP129</f>
        <v>1227102.06</v>
      </c>
      <c r="N1034" s="101"/>
      <c r="O1034" s="101"/>
      <c r="P1034" s="101"/>
      <c r="Q1034" s="93">
        <f t="shared" si="38"/>
        <v>-8510.6800000001676</v>
      </c>
      <c r="R1034" s="94">
        <f t="shared" si="39"/>
        <v>544.50016979445934</v>
      </c>
    </row>
    <row r="1035" spans="1:18" x14ac:dyDescent="0.55000000000000004">
      <c r="A1035" s="100">
        <v>6</v>
      </c>
      <c r="B1035" s="101" t="s">
        <v>56</v>
      </c>
      <c r="C1035" s="101" t="s">
        <v>569</v>
      </c>
      <c r="D1035" s="101" t="s">
        <v>125</v>
      </c>
      <c r="E1035" s="101" t="s">
        <v>570</v>
      </c>
      <c r="F1035" s="101" t="s">
        <v>178</v>
      </c>
      <c r="G1035" s="101" t="s">
        <v>1390</v>
      </c>
      <c r="H1035" s="102">
        <v>2480</v>
      </c>
      <c r="I1035" s="100">
        <v>2</v>
      </c>
      <c r="J1035" s="103">
        <f>นครพนม!F130</f>
        <v>321316.27</v>
      </c>
      <c r="K1035" s="104">
        <f>นครพนม!AN130</f>
        <v>360514.79000000004</v>
      </c>
      <c r="L1035" s="105">
        <f>นครพนม!AO130</f>
        <v>1462715.8900000001</v>
      </c>
      <c r="M1035" s="105">
        <f>นครพนม!AP130</f>
        <v>1310879.24</v>
      </c>
      <c r="N1035" s="101"/>
      <c r="O1035" s="101"/>
      <c r="P1035" s="101"/>
      <c r="Q1035" s="93">
        <f t="shared" si="38"/>
        <v>151836.65000000014</v>
      </c>
      <c r="R1035" s="94">
        <f t="shared" si="39"/>
        <v>589.8047943548388</v>
      </c>
    </row>
    <row r="1036" spans="1:18" x14ac:dyDescent="0.55000000000000004">
      <c r="A1036" s="100">
        <v>7</v>
      </c>
      <c r="B1036" s="101" t="s">
        <v>56</v>
      </c>
      <c r="C1036" s="101" t="s">
        <v>569</v>
      </c>
      <c r="D1036" s="101" t="s">
        <v>125</v>
      </c>
      <c r="E1036" s="101" t="s">
        <v>570</v>
      </c>
      <c r="F1036" s="101" t="s">
        <v>178</v>
      </c>
      <c r="G1036" s="101" t="s">
        <v>1391</v>
      </c>
      <c r="H1036" s="102">
        <v>3442</v>
      </c>
      <c r="I1036" s="100">
        <v>3</v>
      </c>
      <c r="J1036" s="103">
        <f>นครพนม!F131</f>
        <v>513219.52</v>
      </c>
      <c r="K1036" s="104">
        <f>นครพนม!AN131</f>
        <v>550738.09</v>
      </c>
      <c r="L1036" s="105">
        <f>นครพนม!AO131</f>
        <v>1439030.58</v>
      </c>
      <c r="M1036" s="105">
        <f>นครพนม!AP131</f>
        <v>1348046</v>
      </c>
      <c r="N1036" s="101"/>
      <c r="O1036" s="101"/>
      <c r="P1036" s="101"/>
      <c r="Q1036" s="93">
        <f t="shared" si="38"/>
        <v>90984.580000000075</v>
      </c>
      <c r="R1036" s="94">
        <f t="shared" si="39"/>
        <v>418.07977338756541</v>
      </c>
    </row>
    <row r="1037" spans="1:18" x14ac:dyDescent="0.55000000000000004">
      <c r="A1037" s="100">
        <v>8</v>
      </c>
      <c r="B1037" s="101" t="s">
        <v>56</v>
      </c>
      <c r="C1037" s="101" t="s">
        <v>569</v>
      </c>
      <c r="D1037" s="101" t="s">
        <v>125</v>
      </c>
      <c r="E1037" s="101" t="s">
        <v>570</v>
      </c>
      <c r="F1037" s="101" t="s">
        <v>178</v>
      </c>
      <c r="G1037" s="101" t="s">
        <v>1392</v>
      </c>
      <c r="H1037" s="102">
        <v>3463</v>
      </c>
      <c r="I1037" s="100">
        <v>3</v>
      </c>
      <c r="J1037" s="103">
        <f>นครพนม!F132</f>
        <v>504289.86</v>
      </c>
      <c r="K1037" s="104">
        <f>นครพนม!AN132</f>
        <v>457396.89999999997</v>
      </c>
      <c r="L1037" s="105">
        <f>นครพนม!AO132</f>
        <v>1362112.06</v>
      </c>
      <c r="M1037" s="105">
        <f>นครพนม!AP132</f>
        <v>1579312.27</v>
      </c>
      <c r="N1037" s="101"/>
      <c r="O1037" s="101"/>
      <c r="P1037" s="101"/>
      <c r="Q1037" s="93">
        <f t="shared" si="38"/>
        <v>-217200.20999999996</v>
      </c>
      <c r="R1037" s="94">
        <f t="shared" si="39"/>
        <v>393.33296563673116</v>
      </c>
    </row>
    <row r="1038" spans="1:18" x14ac:dyDescent="0.55000000000000004">
      <c r="A1038" s="100">
        <v>9</v>
      </c>
      <c r="B1038" s="101" t="s">
        <v>56</v>
      </c>
      <c r="C1038" s="101" t="s">
        <v>569</v>
      </c>
      <c r="D1038" s="101" t="s">
        <v>125</v>
      </c>
      <c r="E1038" s="101" t="s">
        <v>570</v>
      </c>
      <c r="F1038" s="101" t="s">
        <v>178</v>
      </c>
      <c r="G1038" s="101" t="s">
        <v>1393</v>
      </c>
      <c r="H1038" s="102">
        <v>3634</v>
      </c>
      <c r="I1038" s="100">
        <v>3</v>
      </c>
      <c r="J1038" s="103">
        <f>นครพนม!F133</f>
        <v>433304.24</v>
      </c>
      <c r="K1038" s="104">
        <f>นครพนม!AN133</f>
        <v>584350.18000000005</v>
      </c>
      <c r="L1038" s="105">
        <f>นครพนม!AO133</f>
        <v>1313625.0499999998</v>
      </c>
      <c r="M1038" s="105">
        <f>นครพนม!AP133</f>
        <v>1156103.82</v>
      </c>
      <c r="N1038" s="101"/>
      <c r="O1038" s="101"/>
      <c r="P1038" s="101"/>
      <c r="Q1038" s="93">
        <f t="shared" si="38"/>
        <v>157521.22999999975</v>
      </c>
      <c r="R1038" s="94">
        <f t="shared" si="39"/>
        <v>361.48185195376988</v>
      </c>
    </row>
    <row r="1039" spans="1:18" x14ac:dyDescent="0.55000000000000004">
      <c r="A1039" s="100">
        <v>10</v>
      </c>
      <c r="B1039" s="101" t="s">
        <v>56</v>
      </c>
      <c r="C1039" s="101" t="s">
        <v>569</v>
      </c>
      <c r="D1039" s="101" t="s">
        <v>125</v>
      </c>
      <c r="E1039" s="101" t="s">
        <v>570</v>
      </c>
      <c r="F1039" s="101" t="s">
        <v>178</v>
      </c>
      <c r="G1039" s="101" t="s">
        <v>1394</v>
      </c>
      <c r="H1039" s="102">
        <v>4283</v>
      </c>
      <c r="I1039" s="100">
        <v>3</v>
      </c>
      <c r="J1039" s="103">
        <f>นครพนม!F134</f>
        <v>251180.66</v>
      </c>
      <c r="K1039" s="104">
        <f>นครพนม!AN134</f>
        <v>411472.43</v>
      </c>
      <c r="L1039" s="105">
        <f>นครพนม!AO134</f>
        <v>1259993.81</v>
      </c>
      <c r="M1039" s="105">
        <f>นครพนม!AP134</f>
        <v>1382854.75</v>
      </c>
      <c r="N1039" s="101"/>
      <c r="O1039" s="101"/>
      <c r="P1039" s="101"/>
      <c r="Q1039" s="93">
        <f t="shared" si="38"/>
        <v>-122860.93999999994</v>
      </c>
      <c r="R1039" s="94">
        <f t="shared" si="39"/>
        <v>294.18487275274344</v>
      </c>
    </row>
    <row r="1040" spans="1:18" s="112" customFormat="1" x14ac:dyDescent="0.55000000000000004">
      <c r="A1040" s="106">
        <v>9</v>
      </c>
      <c r="B1040" s="107" t="s">
        <v>56</v>
      </c>
      <c r="C1040" s="107"/>
      <c r="D1040" s="107"/>
      <c r="E1040" s="107" t="s">
        <v>75</v>
      </c>
      <c r="F1040" s="107"/>
      <c r="G1040" s="107" t="s">
        <v>572</v>
      </c>
      <c r="H1040" s="113">
        <f>SUM(H1030:H1039)</f>
        <v>26771</v>
      </c>
      <c r="I1040" s="106"/>
      <c r="J1040" s="109">
        <f>SUM(J1030:J1039)</f>
        <v>3556292.71</v>
      </c>
      <c r="K1040" s="109">
        <f>SUM(K1030:K1039)</f>
        <v>4499870.6399999997</v>
      </c>
      <c r="L1040" s="109">
        <f>SUM(L1030:L1039)</f>
        <v>12283966.439999999</v>
      </c>
      <c r="M1040" s="109">
        <f>SUM(M1030:M1039)</f>
        <v>11900631.560000001</v>
      </c>
      <c r="N1040" s="107">
        <v>9</v>
      </c>
      <c r="O1040" s="107">
        <v>9</v>
      </c>
      <c r="P1040" s="107">
        <f>N1040-O1040</f>
        <v>0</v>
      </c>
      <c r="Q1040" s="110">
        <f t="shared" si="38"/>
        <v>383334.87999999896</v>
      </c>
      <c r="R1040" s="111">
        <f>L1040/H1040</f>
        <v>458.85347727018041</v>
      </c>
    </row>
    <row r="1041" spans="1:18" x14ac:dyDescent="0.55000000000000004">
      <c r="A1041" s="100">
        <v>1</v>
      </c>
      <c r="B1041" s="101" t="s">
        <v>56</v>
      </c>
      <c r="C1041" s="101" t="s">
        <v>573</v>
      </c>
      <c r="D1041" s="101" t="s">
        <v>130</v>
      </c>
      <c r="E1041" s="101" t="s">
        <v>574</v>
      </c>
      <c r="F1041" s="101" t="s">
        <v>208</v>
      </c>
      <c r="G1041" s="101" t="s">
        <v>575</v>
      </c>
      <c r="H1041" s="102"/>
      <c r="I1041" s="100"/>
      <c r="J1041" s="103"/>
      <c r="K1041" s="104"/>
      <c r="L1041" s="105"/>
      <c r="M1041" s="105"/>
      <c r="N1041" s="101"/>
      <c r="O1041" s="101"/>
      <c r="P1041" s="101"/>
    </row>
    <row r="1042" spans="1:18" x14ac:dyDescent="0.55000000000000004">
      <c r="A1042" s="100">
        <v>2</v>
      </c>
      <c r="B1042" s="101" t="s">
        <v>56</v>
      </c>
      <c r="C1042" s="101" t="s">
        <v>573</v>
      </c>
      <c r="D1042" s="101" t="s">
        <v>130</v>
      </c>
      <c r="E1042" s="101" t="s">
        <v>574</v>
      </c>
      <c r="F1042" s="101" t="s">
        <v>178</v>
      </c>
      <c r="G1042" s="101" t="s">
        <v>1395</v>
      </c>
      <c r="H1042" s="102">
        <v>2029</v>
      </c>
      <c r="I1042" s="100">
        <v>2</v>
      </c>
      <c r="J1042" s="103">
        <f>นครพนม!F135</f>
        <v>483639.43</v>
      </c>
      <c r="K1042" s="104">
        <f>นครพนม!AN135</f>
        <v>883058.98</v>
      </c>
      <c r="L1042" s="105">
        <f>นครพนม!AO135</f>
        <v>1163533.02</v>
      </c>
      <c r="M1042" s="105">
        <f>นครพนม!AP135</f>
        <v>993338.7</v>
      </c>
      <c r="N1042" s="101"/>
      <c r="O1042" s="101"/>
      <c r="P1042" s="101"/>
      <c r="R1042" s="94">
        <f t="shared" si="39"/>
        <v>573.45146377525873</v>
      </c>
    </row>
    <row r="1043" spans="1:18" x14ac:dyDescent="0.55000000000000004">
      <c r="A1043" s="100">
        <v>3</v>
      </c>
      <c r="B1043" s="101" t="s">
        <v>56</v>
      </c>
      <c r="C1043" s="101" t="s">
        <v>573</v>
      </c>
      <c r="D1043" s="101" t="s">
        <v>130</v>
      </c>
      <c r="E1043" s="101" t="s">
        <v>574</v>
      </c>
      <c r="F1043" s="101" t="s">
        <v>178</v>
      </c>
      <c r="G1043" s="101" t="s">
        <v>1396</v>
      </c>
      <c r="H1043" s="102">
        <v>3205</v>
      </c>
      <c r="I1043" s="100">
        <v>3</v>
      </c>
      <c r="J1043" s="103">
        <f>นครพนม!F136</f>
        <v>461221.53</v>
      </c>
      <c r="K1043" s="104">
        <f>นครพนม!AN136</f>
        <v>750458.09000000008</v>
      </c>
      <c r="L1043" s="105">
        <f>นครพนม!AO136</f>
        <v>1128501.58</v>
      </c>
      <c r="M1043" s="105">
        <f>นครพนม!AP136</f>
        <v>904723.28</v>
      </c>
      <c r="N1043" s="101"/>
      <c r="O1043" s="101"/>
      <c r="P1043" s="101"/>
      <c r="Q1043" s="93">
        <f t="shared" si="38"/>
        <v>223778.30000000005</v>
      </c>
      <c r="R1043" s="94">
        <f t="shared" si="39"/>
        <v>352.10657722308895</v>
      </c>
    </row>
    <row r="1044" spans="1:18" x14ac:dyDescent="0.55000000000000004">
      <c r="A1044" s="100">
        <v>4</v>
      </c>
      <c r="B1044" s="101" t="s">
        <v>56</v>
      </c>
      <c r="C1044" s="101" t="s">
        <v>573</v>
      </c>
      <c r="D1044" s="101" t="s">
        <v>130</v>
      </c>
      <c r="E1044" s="101" t="s">
        <v>574</v>
      </c>
      <c r="F1044" s="101" t="s">
        <v>178</v>
      </c>
      <c r="G1044" s="101" t="s">
        <v>1397</v>
      </c>
      <c r="H1044" s="102">
        <v>1268</v>
      </c>
      <c r="I1044" s="100">
        <v>1</v>
      </c>
      <c r="J1044" s="103">
        <f>นครพนม!F137</f>
        <v>368101.53</v>
      </c>
      <c r="K1044" s="104">
        <f>นครพนม!AN137</f>
        <v>494100.87</v>
      </c>
      <c r="L1044" s="105">
        <f>นครพนม!AO137</f>
        <v>293698.19</v>
      </c>
      <c r="M1044" s="105">
        <f>นครพนม!AP137</f>
        <v>235127.97</v>
      </c>
      <c r="N1044" s="101"/>
      <c r="O1044" s="101"/>
      <c r="P1044" s="101"/>
      <c r="Q1044" s="93">
        <f t="shared" si="38"/>
        <v>58570.22</v>
      </c>
      <c r="R1044" s="94">
        <f t="shared" si="39"/>
        <v>231.62317823343849</v>
      </c>
    </row>
    <row r="1045" spans="1:18" x14ac:dyDescent="0.55000000000000004">
      <c r="A1045" s="100">
        <v>5</v>
      </c>
      <c r="B1045" s="101" t="s">
        <v>56</v>
      </c>
      <c r="C1045" s="101" t="s">
        <v>573</v>
      </c>
      <c r="D1045" s="101" t="s">
        <v>130</v>
      </c>
      <c r="E1045" s="101" t="s">
        <v>574</v>
      </c>
      <c r="F1045" s="101" t="s">
        <v>178</v>
      </c>
      <c r="G1045" s="101" t="s">
        <v>1398</v>
      </c>
      <c r="H1045" s="102">
        <v>2239</v>
      </c>
      <c r="I1045" s="100">
        <v>2</v>
      </c>
      <c r="J1045" s="103">
        <f>นครพนม!F138</f>
        <v>274480.06</v>
      </c>
      <c r="K1045" s="104">
        <f>นครพนม!AN138</f>
        <v>767717.90999999992</v>
      </c>
      <c r="L1045" s="105">
        <f>นครพนม!AO138</f>
        <v>416800.94</v>
      </c>
      <c r="M1045" s="105">
        <f>นครพนม!AP138</f>
        <v>265379.43</v>
      </c>
      <c r="N1045" s="101"/>
      <c r="O1045" s="101"/>
      <c r="P1045" s="101"/>
      <c r="Q1045" s="93">
        <f t="shared" si="38"/>
        <v>151421.51</v>
      </c>
      <c r="R1045" s="94">
        <f t="shared" si="39"/>
        <v>186.1549531040643</v>
      </c>
    </row>
    <row r="1046" spans="1:18" x14ac:dyDescent="0.55000000000000004">
      <c r="A1046" s="100">
        <v>6</v>
      </c>
      <c r="B1046" s="101" t="s">
        <v>56</v>
      </c>
      <c r="C1046" s="101" t="s">
        <v>573</v>
      </c>
      <c r="D1046" s="101" t="s">
        <v>130</v>
      </c>
      <c r="E1046" s="101" t="s">
        <v>574</v>
      </c>
      <c r="F1046" s="101" t="s">
        <v>178</v>
      </c>
      <c r="G1046" s="101" t="s">
        <v>1399</v>
      </c>
      <c r="H1046" s="102">
        <v>4836</v>
      </c>
      <c r="I1046" s="100">
        <v>4</v>
      </c>
      <c r="J1046" s="103">
        <f>นครพนม!F139</f>
        <v>599187.75</v>
      </c>
      <c r="K1046" s="104">
        <f>นครพนม!AN139</f>
        <v>848381.61</v>
      </c>
      <c r="L1046" s="105">
        <f>นครพนม!AO139</f>
        <v>1415654.8399999999</v>
      </c>
      <c r="M1046" s="105">
        <f>นครพนม!AP139</f>
        <v>1492239.3699999999</v>
      </c>
      <c r="N1046" s="101"/>
      <c r="O1046" s="101"/>
      <c r="P1046" s="101"/>
      <c r="Q1046" s="93">
        <f t="shared" si="38"/>
        <v>-76584.530000000028</v>
      </c>
      <c r="R1046" s="94">
        <f t="shared" si="39"/>
        <v>292.73259718775847</v>
      </c>
    </row>
    <row r="1047" spans="1:18" x14ac:dyDescent="0.55000000000000004">
      <c r="A1047" s="100">
        <v>7</v>
      </c>
      <c r="B1047" s="101" t="s">
        <v>56</v>
      </c>
      <c r="C1047" s="101" t="s">
        <v>573</v>
      </c>
      <c r="D1047" s="101" t="s">
        <v>130</v>
      </c>
      <c r="E1047" s="101" t="s">
        <v>574</v>
      </c>
      <c r="F1047" s="101" t="s">
        <v>178</v>
      </c>
      <c r="G1047" s="101" t="s">
        <v>1400</v>
      </c>
      <c r="H1047" s="102">
        <v>4185</v>
      </c>
      <c r="I1047" s="100">
        <v>3</v>
      </c>
      <c r="J1047" s="103">
        <f>นครพนม!F140</f>
        <v>278483.43</v>
      </c>
      <c r="K1047" s="104">
        <f>นครพนม!AN140</f>
        <v>750221.46</v>
      </c>
      <c r="L1047" s="105">
        <f>นครพนม!AO140</f>
        <v>966720.6</v>
      </c>
      <c r="M1047" s="105">
        <f>นครพนม!AP140</f>
        <v>822901.80999999994</v>
      </c>
      <c r="N1047" s="101"/>
      <c r="O1047" s="101"/>
      <c r="P1047" s="101"/>
      <c r="Q1047" s="93">
        <f t="shared" si="38"/>
        <v>143818.79000000004</v>
      </c>
      <c r="R1047" s="94">
        <f t="shared" si="39"/>
        <v>230.99655913978495</v>
      </c>
    </row>
    <row r="1048" spans="1:18" x14ac:dyDescent="0.55000000000000004">
      <c r="A1048" s="100">
        <v>8</v>
      </c>
      <c r="B1048" s="101" t="s">
        <v>56</v>
      </c>
      <c r="C1048" s="101" t="s">
        <v>573</v>
      </c>
      <c r="D1048" s="101" t="s">
        <v>130</v>
      </c>
      <c r="E1048" s="101" t="s">
        <v>574</v>
      </c>
      <c r="F1048" s="101" t="s">
        <v>178</v>
      </c>
      <c r="G1048" s="101" t="s">
        <v>1401</v>
      </c>
      <c r="H1048" s="102">
        <v>4152</v>
      </c>
      <c r="I1048" s="100">
        <v>3</v>
      </c>
      <c r="J1048" s="103">
        <f>นครพนม!F141</f>
        <v>951997.77</v>
      </c>
      <c r="K1048" s="104">
        <f>นครพนม!AN141</f>
        <v>1613173.83</v>
      </c>
      <c r="L1048" s="105">
        <f>นครพนม!AO141</f>
        <v>1237566.8999999999</v>
      </c>
      <c r="M1048" s="105">
        <f>นครพนม!AP141</f>
        <v>832564.59</v>
      </c>
      <c r="N1048" s="101"/>
      <c r="O1048" s="101"/>
      <c r="P1048" s="101"/>
      <c r="Q1048" s="93">
        <f t="shared" si="38"/>
        <v>405002.30999999994</v>
      </c>
      <c r="R1048" s="94">
        <f t="shared" si="39"/>
        <v>298.06524566473985</v>
      </c>
    </row>
    <row r="1049" spans="1:18" x14ac:dyDescent="0.55000000000000004">
      <c r="A1049" s="100">
        <v>9</v>
      </c>
      <c r="B1049" s="101" t="s">
        <v>56</v>
      </c>
      <c r="C1049" s="101" t="s">
        <v>573</v>
      </c>
      <c r="D1049" s="101" t="s">
        <v>130</v>
      </c>
      <c r="E1049" s="101" t="s">
        <v>574</v>
      </c>
      <c r="F1049" s="101" t="s">
        <v>178</v>
      </c>
      <c r="G1049" s="101" t="s">
        <v>1402</v>
      </c>
      <c r="H1049" s="102">
        <v>2523</v>
      </c>
      <c r="I1049" s="100">
        <v>2</v>
      </c>
      <c r="J1049" s="103">
        <f>นครพนม!F142</f>
        <v>421719.73</v>
      </c>
      <c r="K1049" s="103">
        <f>นครพนม!AN142</f>
        <v>450350.17</v>
      </c>
      <c r="L1049" s="105">
        <f>นครพนม!AO142</f>
        <v>1991772.7000000002</v>
      </c>
      <c r="M1049" s="105">
        <f>นครพนม!AP142</f>
        <v>1922521.97</v>
      </c>
      <c r="N1049" s="101"/>
      <c r="O1049" s="101"/>
      <c r="P1049" s="101"/>
      <c r="Q1049" s="93">
        <f t="shared" si="38"/>
        <v>69250.730000000214</v>
      </c>
      <c r="R1049" s="94">
        <f t="shared" si="39"/>
        <v>789.44617518826806</v>
      </c>
    </row>
    <row r="1050" spans="1:18" x14ac:dyDescent="0.55000000000000004">
      <c r="A1050" s="100">
        <v>10</v>
      </c>
      <c r="B1050" s="101" t="s">
        <v>56</v>
      </c>
      <c r="C1050" s="101" t="s">
        <v>573</v>
      </c>
      <c r="D1050" s="101" t="s">
        <v>130</v>
      </c>
      <c r="E1050" s="101" t="s">
        <v>574</v>
      </c>
      <c r="F1050" s="101" t="s">
        <v>178</v>
      </c>
      <c r="G1050" s="101" t="s">
        <v>1403</v>
      </c>
      <c r="H1050" s="102">
        <v>3309</v>
      </c>
      <c r="I1050" s="100">
        <v>3</v>
      </c>
      <c r="J1050" s="103">
        <f>นครพนม!F143</f>
        <v>744302.39</v>
      </c>
      <c r="K1050" s="103">
        <f>นครพนม!AN143</f>
        <v>786316.97</v>
      </c>
      <c r="L1050" s="105">
        <f>นครพนม!AO143</f>
        <v>1336237.69</v>
      </c>
      <c r="M1050" s="105">
        <f>นครพนม!AP143</f>
        <v>1161463.77</v>
      </c>
      <c r="N1050" s="101"/>
      <c r="O1050" s="101"/>
      <c r="P1050" s="101"/>
      <c r="Q1050" s="93">
        <f t="shared" si="38"/>
        <v>174773.91999999993</v>
      </c>
      <c r="R1050" s="94">
        <f t="shared" si="39"/>
        <v>403.81918706557872</v>
      </c>
    </row>
    <row r="1051" spans="1:18" x14ac:dyDescent="0.55000000000000004">
      <c r="A1051" s="100">
        <v>11</v>
      </c>
      <c r="B1051" s="101" t="s">
        <v>56</v>
      </c>
      <c r="C1051" s="101" t="s">
        <v>573</v>
      </c>
      <c r="D1051" s="101" t="s">
        <v>130</v>
      </c>
      <c r="E1051" s="101" t="s">
        <v>574</v>
      </c>
      <c r="F1051" s="101" t="s">
        <v>178</v>
      </c>
      <c r="G1051" s="101" t="s">
        <v>1404</v>
      </c>
      <c r="H1051" s="102">
        <v>3484</v>
      </c>
      <c r="I1051" s="100">
        <v>3</v>
      </c>
      <c r="J1051" s="103">
        <f>นครพนม!F144</f>
        <v>461453.26</v>
      </c>
      <c r="K1051" s="104">
        <f>นครพนม!AN144</f>
        <v>538529.11</v>
      </c>
      <c r="L1051" s="105">
        <f>นครพนม!AO144</f>
        <v>779799.92</v>
      </c>
      <c r="M1051" s="105">
        <f>นครพนม!AP144</f>
        <v>719439.29</v>
      </c>
      <c r="N1051" s="101"/>
      <c r="O1051" s="101"/>
      <c r="P1051" s="101"/>
      <c r="Q1051" s="93">
        <f t="shared" si="38"/>
        <v>60360.630000000005</v>
      </c>
      <c r="R1051" s="94">
        <f t="shared" si="39"/>
        <v>223.82316877152698</v>
      </c>
    </row>
    <row r="1052" spans="1:18" x14ac:dyDescent="0.55000000000000004">
      <c r="A1052" s="100">
        <v>12</v>
      </c>
      <c r="B1052" s="101" t="s">
        <v>56</v>
      </c>
      <c r="C1052" s="101" t="s">
        <v>573</v>
      </c>
      <c r="D1052" s="101" t="s">
        <v>130</v>
      </c>
      <c r="E1052" s="101" t="s">
        <v>574</v>
      </c>
      <c r="F1052" s="101" t="s">
        <v>178</v>
      </c>
      <c r="G1052" s="101" t="s">
        <v>1405</v>
      </c>
      <c r="H1052" s="102">
        <v>3542</v>
      </c>
      <c r="I1052" s="100">
        <v>3</v>
      </c>
      <c r="J1052" s="103">
        <f>นครพนม!F145</f>
        <v>970055.4</v>
      </c>
      <c r="K1052" s="104">
        <f>นครพนม!AN145</f>
        <v>1114645.46</v>
      </c>
      <c r="L1052" s="105">
        <f>นครพนม!AO145</f>
        <v>800208.68</v>
      </c>
      <c r="M1052" s="105">
        <f>นครพนม!AP145</f>
        <v>598880.11</v>
      </c>
      <c r="N1052" s="101"/>
      <c r="O1052" s="101"/>
      <c r="P1052" s="101"/>
      <c r="Q1052" s="93">
        <f t="shared" si="38"/>
        <v>201328.57000000007</v>
      </c>
      <c r="R1052" s="94">
        <f t="shared" si="39"/>
        <v>225.92001129305478</v>
      </c>
    </row>
    <row r="1053" spans="1:18" s="112" customFormat="1" x14ac:dyDescent="0.55000000000000004">
      <c r="A1053" s="106">
        <v>10</v>
      </c>
      <c r="B1053" s="107" t="s">
        <v>56</v>
      </c>
      <c r="C1053" s="107"/>
      <c r="D1053" s="107"/>
      <c r="E1053" s="107" t="s">
        <v>75</v>
      </c>
      <c r="F1053" s="107"/>
      <c r="G1053" s="107" t="s">
        <v>576</v>
      </c>
      <c r="H1053" s="113">
        <f>SUM(H1041:H1052)</f>
        <v>34772</v>
      </c>
      <c r="I1053" s="106"/>
      <c r="J1053" s="109">
        <f>SUM(J1041:J1052)</f>
        <v>6014642.2800000003</v>
      </c>
      <c r="K1053" s="144">
        <f>SUM(K1041:K1052)</f>
        <v>8996954.4600000009</v>
      </c>
      <c r="L1053" s="109">
        <f>SUM(L1041:L1052)</f>
        <v>11530495.059999999</v>
      </c>
      <c r="M1053" s="109">
        <f>SUM(M1041:M1052)</f>
        <v>9948580.2899999991</v>
      </c>
      <c r="N1053" s="107">
        <v>11</v>
      </c>
      <c r="O1053" s="107">
        <v>11</v>
      </c>
      <c r="P1053" s="107">
        <f>N1053-O1053</f>
        <v>0</v>
      </c>
      <c r="Q1053" s="110">
        <f t="shared" si="38"/>
        <v>1581914.7699999996</v>
      </c>
      <c r="R1053" s="111">
        <f>L1053/H1053</f>
        <v>331.60287185091448</v>
      </c>
    </row>
    <row r="1054" spans="1:18" x14ac:dyDescent="0.55000000000000004">
      <c r="A1054" s="100">
        <v>1</v>
      </c>
      <c r="B1054" s="101" t="s">
        <v>56</v>
      </c>
      <c r="C1054" s="101" t="s">
        <v>577</v>
      </c>
      <c r="D1054" s="101" t="s">
        <v>98</v>
      </c>
      <c r="E1054" s="101" t="s">
        <v>578</v>
      </c>
      <c r="F1054" s="101" t="s">
        <v>208</v>
      </c>
      <c r="G1054" s="101" t="s">
        <v>579</v>
      </c>
      <c r="H1054" s="102"/>
      <c r="I1054" s="100"/>
      <c r="J1054" s="103"/>
      <c r="K1054" s="104"/>
      <c r="L1054" s="105"/>
      <c r="M1054" s="105"/>
      <c r="N1054" s="101"/>
      <c r="O1054" s="101"/>
      <c r="P1054" s="101"/>
    </row>
    <row r="1055" spans="1:18" x14ac:dyDescent="0.55000000000000004">
      <c r="A1055" s="100">
        <v>2</v>
      </c>
      <c r="B1055" s="101" t="s">
        <v>56</v>
      </c>
      <c r="C1055" s="101" t="s">
        <v>577</v>
      </c>
      <c r="D1055" s="101" t="s">
        <v>98</v>
      </c>
      <c r="E1055" s="101" t="s">
        <v>578</v>
      </c>
      <c r="F1055" s="101" t="s">
        <v>178</v>
      </c>
      <c r="G1055" s="101" t="s">
        <v>1406</v>
      </c>
      <c r="H1055" s="102">
        <v>2245</v>
      </c>
      <c r="I1055" s="100">
        <v>2</v>
      </c>
      <c r="J1055" s="103">
        <f>นครพนม!F146</f>
        <v>501599.82</v>
      </c>
      <c r="K1055" s="104">
        <f>นครพนม!AN146</f>
        <v>850981.19000000006</v>
      </c>
      <c r="L1055" s="105">
        <f>นครพนม!AO146</f>
        <v>1635179.0899999999</v>
      </c>
      <c r="M1055" s="105">
        <f>นครพนม!AP146</f>
        <v>1218304.02</v>
      </c>
      <c r="N1055" s="101"/>
      <c r="O1055" s="101"/>
      <c r="P1055" s="101"/>
      <c r="Q1055" s="93">
        <f t="shared" si="38"/>
        <v>416875.06999999983</v>
      </c>
      <c r="R1055" s="94">
        <f t="shared" si="39"/>
        <v>728.36485077950999</v>
      </c>
    </row>
    <row r="1056" spans="1:18" x14ac:dyDescent="0.55000000000000004">
      <c r="A1056" s="100">
        <v>3</v>
      </c>
      <c r="B1056" s="101" t="s">
        <v>56</v>
      </c>
      <c r="C1056" s="101" t="s">
        <v>577</v>
      </c>
      <c r="D1056" s="101" t="s">
        <v>98</v>
      </c>
      <c r="E1056" s="101" t="s">
        <v>578</v>
      </c>
      <c r="F1056" s="101" t="s">
        <v>178</v>
      </c>
      <c r="G1056" s="101" t="s">
        <v>1407</v>
      </c>
      <c r="H1056" s="102">
        <v>3530</v>
      </c>
      <c r="I1056" s="100">
        <v>3</v>
      </c>
      <c r="J1056" s="103">
        <f>นครพนม!F147</f>
        <v>440610.12</v>
      </c>
      <c r="K1056" s="104">
        <f>นครพนม!AN147</f>
        <v>593818.21</v>
      </c>
      <c r="L1056" s="105">
        <f>นครพนม!AO147</f>
        <v>1484290.47</v>
      </c>
      <c r="M1056" s="105">
        <f>นครพนม!AP147</f>
        <v>1263605</v>
      </c>
      <c r="N1056" s="101"/>
      <c r="O1056" s="101"/>
      <c r="P1056" s="101"/>
      <c r="Q1056" s="93">
        <f t="shared" si="38"/>
        <v>220685.46999999997</v>
      </c>
      <c r="R1056" s="94">
        <f t="shared" si="39"/>
        <v>420.47888668555242</v>
      </c>
    </row>
    <row r="1057" spans="1:18" x14ac:dyDescent="0.55000000000000004">
      <c r="A1057" s="100">
        <v>4</v>
      </c>
      <c r="B1057" s="101" t="s">
        <v>56</v>
      </c>
      <c r="C1057" s="101" t="s">
        <v>577</v>
      </c>
      <c r="D1057" s="101" t="s">
        <v>98</v>
      </c>
      <c r="E1057" s="101" t="s">
        <v>578</v>
      </c>
      <c r="F1057" s="101" t="s">
        <v>178</v>
      </c>
      <c r="G1057" s="101" t="s">
        <v>1408</v>
      </c>
      <c r="H1057" s="102">
        <v>4925</v>
      </c>
      <c r="I1057" s="100">
        <v>4</v>
      </c>
      <c r="J1057" s="103">
        <f>นครพนม!F148</f>
        <v>316529.26</v>
      </c>
      <c r="K1057" s="104">
        <f>นครพนม!AN148</f>
        <v>323650.31</v>
      </c>
      <c r="L1057" s="105">
        <f>นครพนม!AO148</f>
        <v>1561583</v>
      </c>
      <c r="M1057" s="105">
        <f>นครพนม!AP148</f>
        <v>1307056.06</v>
      </c>
      <c r="N1057" s="101"/>
      <c r="O1057" s="101"/>
      <c r="P1057" s="101"/>
      <c r="Q1057" s="93">
        <f t="shared" si="38"/>
        <v>254526.93999999994</v>
      </c>
      <c r="R1057" s="94">
        <f t="shared" si="39"/>
        <v>317.07269035532994</v>
      </c>
    </row>
    <row r="1058" spans="1:18" x14ac:dyDescent="0.55000000000000004">
      <c r="A1058" s="100">
        <v>5</v>
      </c>
      <c r="B1058" s="101" t="s">
        <v>56</v>
      </c>
      <c r="C1058" s="101" t="s">
        <v>580</v>
      </c>
      <c r="D1058" s="101" t="s">
        <v>98</v>
      </c>
      <c r="E1058" s="101" t="s">
        <v>578</v>
      </c>
      <c r="F1058" s="101" t="s">
        <v>178</v>
      </c>
      <c r="G1058" s="101" t="s">
        <v>1409</v>
      </c>
      <c r="H1058" s="102">
        <v>2110</v>
      </c>
      <c r="I1058" s="100">
        <v>2</v>
      </c>
      <c r="J1058" s="103">
        <f>นครพนม!F149</f>
        <v>319830.01</v>
      </c>
      <c r="K1058" s="104">
        <f>นครพนม!AN149</f>
        <v>296079.87</v>
      </c>
      <c r="L1058" s="105">
        <f>นครพนม!AO149</f>
        <v>1274922.3</v>
      </c>
      <c r="M1058" s="105">
        <f>นครพนม!AP149</f>
        <v>1248228.25</v>
      </c>
      <c r="N1058" s="101"/>
      <c r="O1058" s="101"/>
      <c r="P1058" s="101"/>
      <c r="Q1058" s="93">
        <f t="shared" si="38"/>
        <v>26694.050000000047</v>
      </c>
      <c r="R1058" s="94">
        <f t="shared" si="39"/>
        <v>604.22857819905221</v>
      </c>
    </row>
    <row r="1059" spans="1:18" x14ac:dyDescent="0.55000000000000004">
      <c r="A1059" s="100">
        <v>6</v>
      </c>
      <c r="B1059" s="101" t="s">
        <v>56</v>
      </c>
      <c r="C1059" s="101" t="s">
        <v>581</v>
      </c>
      <c r="D1059" s="101" t="s">
        <v>98</v>
      </c>
      <c r="E1059" s="101" t="s">
        <v>578</v>
      </c>
      <c r="F1059" s="101" t="s">
        <v>178</v>
      </c>
      <c r="G1059" s="101" t="s">
        <v>1410</v>
      </c>
      <c r="H1059" s="102">
        <v>2011</v>
      </c>
      <c r="I1059" s="100">
        <v>2</v>
      </c>
      <c r="J1059" s="103">
        <f>นครพนม!F150</f>
        <v>380249.51</v>
      </c>
      <c r="K1059" s="104">
        <f>นครพนม!AN150</f>
        <v>405125.06</v>
      </c>
      <c r="L1059" s="105">
        <f>นครพนม!AO150</f>
        <v>1097187.3999999999</v>
      </c>
      <c r="M1059" s="105">
        <f>นครพนม!AP150</f>
        <v>922192.47</v>
      </c>
      <c r="N1059" s="101"/>
      <c r="O1059" s="101"/>
      <c r="P1059" s="101"/>
      <c r="Q1059" s="93">
        <f>L1059-M1059</f>
        <v>174994.92999999993</v>
      </c>
      <c r="R1059" s="94">
        <f>L1059/H1059</f>
        <v>545.59293883639975</v>
      </c>
    </row>
    <row r="1060" spans="1:18" s="112" customFormat="1" x14ac:dyDescent="0.55000000000000004">
      <c r="A1060" s="106">
        <v>11</v>
      </c>
      <c r="B1060" s="107" t="s">
        <v>56</v>
      </c>
      <c r="C1060" s="107"/>
      <c r="D1060" s="107"/>
      <c r="E1060" s="107" t="s">
        <v>75</v>
      </c>
      <c r="F1060" s="107"/>
      <c r="G1060" s="107" t="s">
        <v>582</v>
      </c>
      <c r="H1060" s="113">
        <f>SUM(H1055:H1059)</f>
        <v>14821</v>
      </c>
      <c r="I1060" s="106"/>
      <c r="J1060" s="109">
        <f>SUM(J1054:J1059)</f>
        <v>1958818.72</v>
      </c>
      <c r="K1060" s="144">
        <f>SUM(K1054:K1059)</f>
        <v>2469654.64</v>
      </c>
      <c r="L1060" s="109">
        <f>SUM(L1055:L1059)</f>
        <v>7053162.2599999998</v>
      </c>
      <c r="M1060" s="109">
        <f>SUM(M1055:M1059)</f>
        <v>5959385.7999999998</v>
      </c>
      <c r="N1060" s="107">
        <v>5</v>
      </c>
      <c r="O1060" s="107">
        <v>5</v>
      </c>
      <c r="P1060" s="107">
        <f>N1060-O1060</f>
        <v>0</v>
      </c>
      <c r="Q1060" s="110">
        <f t="shared" si="38"/>
        <v>1093776.46</v>
      </c>
      <c r="R1060" s="111">
        <f>L1060/H1060</f>
        <v>475.88976857162135</v>
      </c>
    </row>
    <row r="1061" spans="1:18" x14ac:dyDescent="0.55000000000000004">
      <c r="A1061" s="100">
        <v>1</v>
      </c>
      <c r="B1061" s="101" t="s">
        <v>56</v>
      </c>
      <c r="C1061" s="101" t="s">
        <v>561</v>
      </c>
      <c r="D1061" s="101" t="s">
        <v>112</v>
      </c>
      <c r="E1061" s="101" t="s">
        <v>583</v>
      </c>
      <c r="F1061" s="101" t="s">
        <v>208</v>
      </c>
      <c r="G1061" s="101" t="s">
        <v>584</v>
      </c>
      <c r="H1061" s="102"/>
      <c r="I1061" s="100"/>
      <c r="J1061" s="103"/>
      <c r="K1061" s="104"/>
      <c r="L1061" s="105"/>
      <c r="M1061" s="105"/>
      <c r="N1061" s="101"/>
      <c r="O1061" s="101"/>
      <c r="P1061" s="101"/>
    </row>
    <row r="1062" spans="1:18" x14ac:dyDescent="0.55000000000000004">
      <c r="A1062" s="100">
        <v>2</v>
      </c>
      <c r="B1062" s="101" t="s">
        <v>56</v>
      </c>
      <c r="C1062" s="101" t="s">
        <v>561</v>
      </c>
      <c r="D1062" s="101" t="s">
        <v>112</v>
      </c>
      <c r="E1062" s="101" t="s">
        <v>583</v>
      </c>
      <c r="F1062" s="101" t="s">
        <v>178</v>
      </c>
      <c r="G1062" s="101" t="s">
        <v>1411</v>
      </c>
      <c r="H1062" s="102">
        <v>2552</v>
      </c>
      <c r="I1062" s="100">
        <v>2</v>
      </c>
      <c r="J1062" s="103">
        <f>นครพนม!F151</f>
        <v>264091.71999999997</v>
      </c>
      <c r="K1062" s="104">
        <f>นครพนม!AN151</f>
        <v>406360.26</v>
      </c>
      <c r="L1062" s="105">
        <f>นครพนม!AO151</f>
        <v>1407503.25</v>
      </c>
      <c r="M1062" s="105">
        <f>นครพนม!AP151</f>
        <v>1461297.4</v>
      </c>
      <c r="N1062" s="101"/>
      <c r="O1062" s="101"/>
      <c r="P1062" s="101"/>
      <c r="Q1062" s="93">
        <f t="shared" si="38"/>
        <v>-53794.149999999907</v>
      </c>
      <c r="R1062" s="94">
        <f t="shared" si="39"/>
        <v>551.52948667711598</v>
      </c>
    </row>
    <row r="1063" spans="1:18" x14ac:dyDescent="0.55000000000000004">
      <c r="A1063" s="100">
        <v>3</v>
      </c>
      <c r="B1063" s="101" t="s">
        <v>56</v>
      </c>
      <c r="C1063" s="101" t="s">
        <v>561</v>
      </c>
      <c r="D1063" s="101" t="s">
        <v>112</v>
      </c>
      <c r="E1063" s="101" t="s">
        <v>583</v>
      </c>
      <c r="F1063" s="101" t="s">
        <v>178</v>
      </c>
      <c r="G1063" s="101" t="s">
        <v>1412</v>
      </c>
      <c r="H1063" s="102">
        <v>996</v>
      </c>
      <c r="I1063" s="100">
        <v>1</v>
      </c>
      <c r="J1063" s="103">
        <f>นครพนม!F152</f>
        <v>498510</v>
      </c>
      <c r="K1063" s="104">
        <f>นครพนม!AN152</f>
        <v>662047.17000000004</v>
      </c>
      <c r="L1063" s="105">
        <f>นครพนม!AO152</f>
        <v>1255062.1299999999</v>
      </c>
      <c r="M1063" s="105">
        <f>นครพนม!AP152</f>
        <v>845559.53</v>
      </c>
      <c r="N1063" s="101"/>
      <c r="O1063" s="101"/>
      <c r="P1063" s="101"/>
      <c r="Q1063" s="93">
        <f t="shared" si="38"/>
        <v>409502.59999999986</v>
      </c>
      <c r="R1063" s="94">
        <f t="shared" si="39"/>
        <v>1260.1025401606425</v>
      </c>
    </row>
    <row r="1064" spans="1:18" x14ac:dyDescent="0.55000000000000004">
      <c r="A1064" s="100">
        <v>4</v>
      </c>
      <c r="B1064" s="101" t="s">
        <v>56</v>
      </c>
      <c r="C1064" s="101" t="s">
        <v>561</v>
      </c>
      <c r="D1064" s="101" t="s">
        <v>112</v>
      </c>
      <c r="E1064" s="101" t="s">
        <v>583</v>
      </c>
      <c r="F1064" s="101" t="s">
        <v>178</v>
      </c>
      <c r="G1064" s="101" t="s">
        <v>1413</v>
      </c>
      <c r="H1064" s="102">
        <v>3861</v>
      </c>
      <c r="I1064" s="100">
        <v>3</v>
      </c>
      <c r="J1064" s="103">
        <f>นครพนม!F153</f>
        <v>788706.21</v>
      </c>
      <c r="K1064" s="104">
        <f>นครพนม!AN153</f>
        <v>736306.14999999991</v>
      </c>
      <c r="L1064" s="105">
        <f>นครพนม!AO153</f>
        <v>1240457.78</v>
      </c>
      <c r="M1064" s="105">
        <f>นครพนม!AP153</f>
        <v>1318117.24</v>
      </c>
      <c r="N1064" s="101"/>
      <c r="O1064" s="101"/>
      <c r="P1064" s="101"/>
      <c r="Q1064" s="93">
        <f t="shared" si="38"/>
        <v>-77659.459999999963</v>
      </c>
      <c r="R1064" s="94">
        <f t="shared" si="39"/>
        <v>321.27888629888633</v>
      </c>
    </row>
    <row r="1065" spans="1:18" x14ac:dyDescent="0.55000000000000004">
      <c r="A1065" s="100">
        <v>5</v>
      </c>
      <c r="B1065" s="101" t="s">
        <v>56</v>
      </c>
      <c r="C1065" s="101" t="s">
        <v>561</v>
      </c>
      <c r="D1065" s="101" t="s">
        <v>112</v>
      </c>
      <c r="E1065" s="101" t="s">
        <v>583</v>
      </c>
      <c r="F1065" s="101" t="s">
        <v>178</v>
      </c>
      <c r="G1065" s="101" t="s">
        <v>1414</v>
      </c>
      <c r="H1065" s="102">
        <v>1812</v>
      </c>
      <c r="I1065" s="100">
        <v>2</v>
      </c>
      <c r="J1065" s="103">
        <f>นครพนม!F154</f>
        <v>207317.64</v>
      </c>
      <c r="K1065" s="104">
        <f>นครพนม!AN154</f>
        <v>300567.5</v>
      </c>
      <c r="L1065" s="105">
        <f>นครพนม!AO154</f>
        <v>1271365.8999999999</v>
      </c>
      <c r="M1065" s="105">
        <f>นครพนม!AP154</f>
        <v>1042510.48</v>
      </c>
      <c r="N1065" s="101"/>
      <c r="O1065" s="101"/>
      <c r="P1065" s="101"/>
      <c r="Q1065" s="93">
        <f t="shared" si="38"/>
        <v>228855.41999999993</v>
      </c>
      <c r="R1065" s="94">
        <f t="shared" si="39"/>
        <v>701.63681015452528</v>
      </c>
    </row>
    <row r="1066" spans="1:18" s="112" customFormat="1" x14ac:dyDescent="0.55000000000000004">
      <c r="A1066" s="106">
        <v>12</v>
      </c>
      <c r="B1066" s="107" t="s">
        <v>56</v>
      </c>
      <c r="C1066" s="107"/>
      <c r="D1066" s="107"/>
      <c r="E1066" s="107" t="s">
        <v>75</v>
      </c>
      <c r="F1066" s="107"/>
      <c r="G1066" s="107" t="s">
        <v>585</v>
      </c>
      <c r="H1066" s="113">
        <f>SUM(H1062:H1065)</f>
        <v>9221</v>
      </c>
      <c r="I1066" s="106"/>
      <c r="J1066" s="109">
        <f>SUM(J1061:J1065)</f>
        <v>1758625.5699999998</v>
      </c>
      <c r="K1066" s="144">
        <f>SUM(K1061:K1065)</f>
        <v>2105281.08</v>
      </c>
      <c r="L1066" s="109">
        <f>SUM(L1061:L1065)</f>
        <v>5174389.0600000005</v>
      </c>
      <c r="M1066" s="109">
        <f>SUM(M1061:M1065)</f>
        <v>4667484.6500000004</v>
      </c>
      <c r="N1066" s="107">
        <v>4</v>
      </c>
      <c r="O1066" s="107">
        <v>4</v>
      </c>
      <c r="P1066" s="107">
        <f>N1066-O1066</f>
        <v>0</v>
      </c>
      <c r="Q1066" s="110">
        <f t="shared" si="38"/>
        <v>506904.41000000015</v>
      </c>
      <c r="R1066" s="111">
        <f t="shared" si="39"/>
        <v>561.1527014423599</v>
      </c>
    </row>
    <row r="1067" spans="1:18" s="112" customFormat="1" x14ac:dyDescent="0.55000000000000004">
      <c r="A1067" s="179"/>
      <c r="B1067" s="180" t="s">
        <v>56</v>
      </c>
      <c r="C1067" s="180" t="s">
        <v>56</v>
      </c>
      <c r="D1067" s="180" t="s">
        <v>56</v>
      </c>
      <c r="E1067" s="180" t="s">
        <v>56</v>
      </c>
      <c r="F1067" s="180"/>
      <c r="G1067" s="180" t="s">
        <v>586</v>
      </c>
      <c r="H1067" s="181">
        <f>H918+H929+H948+H959+H976+H988+H1009+H1029+H1040+H1053+H1060+H1066</f>
        <v>429728</v>
      </c>
      <c r="I1067" s="179"/>
      <c r="J1067" s="182">
        <f t="shared" ref="J1067:O1067" si="40">J918+J929+J948+J959+J976+J988+J1009+J1029+J1040+J1053+J1060+J1066</f>
        <v>71765378.549999982</v>
      </c>
      <c r="K1067" s="183">
        <f t="shared" si="40"/>
        <v>82911049.929999977</v>
      </c>
      <c r="L1067" s="182">
        <f t="shared" si="40"/>
        <v>180769504.06</v>
      </c>
      <c r="M1067" s="182">
        <f t="shared" si="40"/>
        <v>160184612.98999998</v>
      </c>
      <c r="N1067" s="180">
        <f t="shared" si="40"/>
        <v>151</v>
      </c>
      <c r="O1067" s="180">
        <f t="shared" si="40"/>
        <v>151</v>
      </c>
      <c r="P1067" s="180">
        <f>N1067-O1067</f>
        <v>0</v>
      </c>
      <c r="Q1067" s="110">
        <f t="shared" si="38"/>
        <v>20584891.070000023</v>
      </c>
      <c r="R1067" s="111">
        <f t="shared" si="39"/>
        <v>420.6602875772582</v>
      </c>
    </row>
    <row r="1068" spans="1:18" x14ac:dyDescent="0.55000000000000004">
      <c r="A1068" s="200"/>
      <c r="B1068" s="201"/>
      <c r="C1068" s="201"/>
      <c r="D1068" s="201"/>
      <c r="E1068" s="409" t="s">
        <v>587</v>
      </c>
      <c r="F1068" s="410"/>
      <c r="G1068" s="411"/>
      <c r="H1068" s="202"/>
      <c r="I1068" s="200"/>
      <c r="J1068" s="203">
        <f>J1067/O1067</f>
        <v>475267.40761589393</v>
      </c>
      <c r="K1068" s="204">
        <f>K1067/O1067</f>
        <v>549079.80086092697</v>
      </c>
      <c r="L1068" s="203">
        <f>L1067/O1067</f>
        <v>1197149.0335099339</v>
      </c>
      <c r="M1068" s="203">
        <f>M1067/O1067</f>
        <v>1060825.251589404</v>
      </c>
      <c r="N1068" s="205"/>
      <c r="O1068" s="205"/>
      <c r="P1068" s="201"/>
      <c r="Q1068" s="93">
        <f t="shared" si="38"/>
        <v>136323.7819205299</v>
      </c>
      <c r="R1068" s="111"/>
    </row>
    <row r="1069" spans="1:18" s="112" customFormat="1" x14ac:dyDescent="0.55000000000000004">
      <c r="A1069" s="205"/>
      <c r="B1069" s="205"/>
      <c r="C1069" s="205"/>
      <c r="D1069" s="205"/>
      <c r="E1069" s="384" t="s">
        <v>592</v>
      </c>
      <c r="F1069" s="385"/>
      <c r="G1069" s="386"/>
      <c r="H1069" s="206">
        <f>H82+H179+H433+H590+H684+H890+H1067</f>
        <v>3414136</v>
      </c>
      <c r="I1069" s="207"/>
      <c r="J1069" s="203">
        <f t="shared" ref="J1069:P1069" si="41">J82+J179+J433+J590+J684+J890+J1067</f>
        <v>584197169.98000002</v>
      </c>
      <c r="K1069" s="204">
        <f t="shared" si="41"/>
        <v>622518100.21999991</v>
      </c>
      <c r="L1069" s="203">
        <f t="shared" si="41"/>
        <v>1445463583.6499999</v>
      </c>
      <c r="M1069" s="203">
        <f t="shared" si="41"/>
        <v>1303673752.23</v>
      </c>
      <c r="N1069" s="208">
        <f t="shared" si="41"/>
        <v>874</v>
      </c>
      <c r="O1069" s="208">
        <f t="shared" si="41"/>
        <v>874</v>
      </c>
      <c r="P1069" s="208">
        <f t="shared" si="41"/>
        <v>0</v>
      </c>
      <c r="Q1069" s="110">
        <f>L1069-M1069</f>
        <v>141789831.41999984</v>
      </c>
      <c r="R1069" s="111">
        <f t="shared" si="39"/>
        <v>423.37609973650723</v>
      </c>
    </row>
    <row r="1070" spans="1:18" s="112" customFormat="1" x14ac:dyDescent="0.55000000000000004">
      <c r="A1070" s="205"/>
      <c r="B1070" s="205"/>
      <c r="C1070" s="205"/>
      <c r="D1070" s="205"/>
      <c r="E1070" s="384" t="s">
        <v>593</v>
      </c>
      <c r="F1070" s="385"/>
      <c r="G1070" s="386"/>
      <c r="H1070" s="206"/>
      <c r="I1070" s="207"/>
      <c r="J1070" s="203">
        <f>J1069/O1069</f>
        <v>668417.81462242571</v>
      </c>
      <c r="K1070" s="203">
        <f>K1069/O1069</f>
        <v>712263.27256292896</v>
      </c>
      <c r="L1070" s="203">
        <f>L1069/O1069</f>
        <v>1653848.4938787185</v>
      </c>
      <c r="M1070" s="203">
        <f>M1069/O1069</f>
        <v>1491617.5654805491</v>
      </c>
      <c r="N1070" s="205"/>
      <c r="O1070" s="205"/>
      <c r="P1070" s="205"/>
      <c r="Q1070" s="110">
        <f>L1070-M1070</f>
        <v>162230.92839816934</v>
      </c>
      <c r="R1070" s="111"/>
    </row>
    <row r="1073" spans="11:13" x14ac:dyDescent="0.55000000000000004">
      <c r="K1073" s="210"/>
      <c r="M1073" s="210"/>
    </row>
    <row r="1074" spans="11:13" x14ac:dyDescent="0.55000000000000004">
      <c r="K1074" s="210"/>
      <c r="M1074" s="210"/>
    </row>
    <row r="1075" spans="11:13" x14ac:dyDescent="0.55000000000000004">
      <c r="K1075" s="210"/>
      <c r="M1075" s="210"/>
    </row>
    <row r="1076" spans="11:13" x14ac:dyDescent="0.55000000000000004">
      <c r="K1076" s="210"/>
      <c r="M1076" s="210"/>
    </row>
    <row r="1077" spans="11:13" x14ac:dyDescent="0.55000000000000004">
      <c r="K1077" s="210"/>
      <c r="M1077" s="210"/>
    </row>
    <row r="1078" spans="11:13" x14ac:dyDescent="0.55000000000000004">
      <c r="K1078" s="210"/>
      <c r="M1078" s="210"/>
    </row>
    <row r="1079" spans="11:13" x14ac:dyDescent="0.55000000000000004">
      <c r="K1079" s="210"/>
      <c r="M1079" s="210"/>
    </row>
    <row r="1080" spans="11:13" x14ac:dyDescent="0.55000000000000004">
      <c r="K1080" s="210"/>
      <c r="M1080" s="210"/>
    </row>
    <row r="1081" spans="11:13" x14ac:dyDescent="0.55000000000000004">
      <c r="K1081" s="210"/>
      <c r="M1081" s="210"/>
    </row>
  </sheetData>
  <autoFilter ref="A4:WVM1070"/>
  <mergeCells count="27">
    <mergeCell ref="R3:R4"/>
    <mergeCell ref="N3:P3"/>
    <mergeCell ref="M3:M4"/>
    <mergeCell ref="Q3:Q4"/>
    <mergeCell ref="E1069:G1069"/>
    <mergeCell ref="E83:G83"/>
    <mergeCell ref="J3:J4"/>
    <mergeCell ref="K3:K4"/>
    <mergeCell ref="F3:F4"/>
    <mergeCell ref="G3:G4"/>
    <mergeCell ref="H3:H4"/>
    <mergeCell ref="I3:I4"/>
    <mergeCell ref="E1068:G1068"/>
    <mergeCell ref="E1070:G1070"/>
    <mergeCell ref="A1:L1"/>
    <mergeCell ref="A2:L2"/>
    <mergeCell ref="E685:G685"/>
    <mergeCell ref="E891:G891"/>
    <mergeCell ref="E591:G591"/>
    <mergeCell ref="A3:A4"/>
    <mergeCell ref="B3:B4"/>
    <mergeCell ref="C3:C4"/>
    <mergeCell ref="D3:D4"/>
    <mergeCell ref="E3:E4"/>
    <mergeCell ref="E180:G180"/>
    <mergeCell ref="E434:G434"/>
    <mergeCell ref="L3:L4"/>
  </mergeCells>
  <conditionalFormatting sqref="L1061:M1061 L21:M21 L35:M35 L48:M48 L53:M53 L59:M59 L67:M67 L75:M75 L1071:M1048576 L417:M418 L420:M425 L3:M19 L84:M104 L106:M118 L120:M134 L136:M153 L155:M168 L170:M177 L181:M209 L211:M222 L224:M235 L255:M264 L266:M280 L282:M288 L290:M294 L296:M308 L310:M320 L322:M337 L339:M359 L361:M370 L372:M385 L387:M392 L394:M398 L400:M409 L411:M415 L427:M431 L435:M454 L456:M461 L463:M477 L479:M489 L491:M504 L506:M511 L513:M519 L521:M530 L532:M549 L551:M556 L558:M563 L565:M571 L573:M581 L583:M588 L592:M609 L611:M621 L623:M638 L640:M646 L648:M653 L655:M658 L660:M667 L669:M675 L677:M682 L686:M710 L712:M718 L720:M725 L727:M741 L743:M750 L752:M761 L763:M767 L769:M787 L789:M795 L797:M807 L809:M820 L822:M842 L844:M848 L850:M854 L856:M861 L863:M869 L892:M917 L919:M928 L930:M947 L949:M958 L960:M975 L977:M987 L989:M1008 L1010:M1028 L1030:M1039 L1041:M1052 L1054:M1059 L237:M253 L880:M888 L871:M878">
    <cfRule type="containsText" dxfId="7" priority="14" operator="containsText" text="น้อยกว่ากลุ่ม">
      <formula>NOT(ISERROR(SEARCH("น้อยกว่ากลุ่ม",L3)))</formula>
    </cfRule>
  </conditionalFormatting>
  <conditionalFormatting sqref="L1062:M1065">
    <cfRule type="containsText" dxfId="6" priority="10" operator="containsText" text="น้อยกว่ากลุ่ม">
      <formula>NOT(ISERROR(SEARCH("น้อยกว่ากลุ่ม",L1062)))</formula>
    </cfRule>
  </conditionalFormatting>
  <conditionalFormatting sqref="L22:M33">
    <cfRule type="containsText" dxfId="5" priority="9" operator="containsText" text="น้อยกว่ากลุ่ม">
      <formula>NOT(ISERROR(SEARCH("น้อยกว่ากลุ่ม",L22)))</formula>
    </cfRule>
  </conditionalFormatting>
  <conditionalFormatting sqref="L36:M46">
    <cfRule type="containsText" dxfId="4" priority="8" operator="containsText" text="น้อยกว่ากลุ่ม">
      <formula>NOT(ISERROR(SEARCH("น้อยกว่ากลุ่ม",L36)))</formula>
    </cfRule>
  </conditionalFormatting>
  <conditionalFormatting sqref="L49:M51">
    <cfRule type="containsText" dxfId="3" priority="7" operator="containsText" text="น้อยกว่ากลุ่ม">
      <formula>NOT(ISERROR(SEARCH("น้อยกว่ากลุ่ม",L49)))</formula>
    </cfRule>
  </conditionalFormatting>
  <conditionalFormatting sqref="L54:M57">
    <cfRule type="containsText" dxfId="2" priority="6" operator="containsText" text="น้อยกว่ากลุ่ม">
      <formula>NOT(ISERROR(SEARCH("น้อยกว่ากลุ่ม",L54)))</formula>
    </cfRule>
  </conditionalFormatting>
  <conditionalFormatting sqref="L60:M64">
    <cfRule type="containsText" dxfId="1" priority="2" operator="containsText" text="น้อยกว่ากลุ่ม">
      <formula>NOT(ISERROR(SEARCH("น้อยกว่ากลุ่ม",L60)))</formula>
    </cfRule>
  </conditionalFormatting>
  <conditionalFormatting sqref="L68:M73">
    <cfRule type="containsText" dxfId="0" priority="1" operator="containsText" text="น้อยกว่ากลุ่ม">
      <formula>NOT(ISERROR(SEARCH("น้อยกว่ากลุ่ม",L68)))</formula>
    </cfRule>
  </conditionalFormatting>
  <pageMargins left="0.23622047244094491" right="3.937007874015748E-2" top="0.51181102362204722" bottom="0.35433070866141736" header="0.31496062992125984" footer="0.19685039370078741"/>
  <pageSetup paperSize="9" scale="60" orientation="portrait" r:id="rId1"/>
  <headerFooter>
    <oddFooter>หน้าที่ &amp;P จาก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AO151"/>
  <sheetViews>
    <sheetView zoomScale="62" zoomScaleNormal="62" workbookViewId="0">
      <selection activeCell="G26" sqref="G26"/>
    </sheetView>
  </sheetViews>
  <sheetFormatPr defaultColWidth="4.875" defaultRowHeight="14.25" x14ac:dyDescent="0.2"/>
  <cols>
    <col min="1" max="1" width="6.125" style="261" bestFit="1" customWidth="1"/>
    <col min="2" max="2" width="13.25" style="261" bestFit="1" customWidth="1"/>
    <col min="3" max="3" width="8.25" style="261" bestFit="1" customWidth="1"/>
    <col min="4" max="5" width="27.375" style="261" bestFit="1" customWidth="1"/>
    <col min="6" max="8" width="27.375" style="244"/>
    <col min="9" max="11" width="27.375" style="249"/>
    <col min="12" max="16" width="27.375" style="245"/>
    <col min="17" max="20" width="27.375" style="249"/>
    <col min="21" max="28" width="27.375" style="412"/>
    <col min="29" max="35" width="27.375" style="414"/>
    <col min="36" max="36" width="15.125" style="263" bestFit="1" customWidth="1"/>
    <col min="37" max="37" width="15.75" style="276" bestFit="1" customWidth="1"/>
    <col min="38" max="38" width="14" style="265" bestFit="1" customWidth="1"/>
    <col min="39" max="39" width="15.875" style="277" bestFit="1" customWidth="1"/>
    <col min="40" max="40" width="16.625" style="278" bestFit="1" customWidth="1"/>
    <col min="41" max="41" width="14.875" style="265" bestFit="1" customWidth="1"/>
    <col min="42" max="16384" width="4.875" style="269"/>
  </cols>
  <sheetData>
    <row r="1" spans="1:41" x14ac:dyDescent="0.2">
      <c r="E1" s="261" t="s">
        <v>2459</v>
      </c>
      <c r="F1" s="244" t="s">
        <v>2460</v>
      </c>
      <c r="G1" s="244" t="s">
        <v>2461</v>
      </c>
      <c r="H1" s="244" t="s">
        <v>2462</v>
      </c>
      <c r="I1" s="249" t="s">
        <v>2463</v>
      </c>
      <c r="J1" s="249" t="s">
        <v>2464</v>
      </c>
      <c r="K1" s="249" t="s">
        <v>2465</v>
      </c>
      <c r="L1" s="245" t="s">
        <v>2466</v>
      </c>
      <c r="M1" s="245" t="s">
        <v>2467</v>
      </c>
      <c r="N1" s="245" t="s">
        <v>2468</v>
      </c>
      <c r="O1" s="245" t="s">
        <v>2469</v>
      </c>
      <c r="P1" s="245" t="s">
        <v>2470</v>
      </c>
      <c r="Q1" s="249" t="s">
        <v>2471</v>
      </c>
      <c r="R1" s="249" t="s">
        <v>2472</v>
      </c>
      <c r="S1" s="249" t="s">
        <v>2473</v>
      </c>
      <c r="T1" s="249" t="s">
        <v>2474</v>
      </c>
      <c r="U1" s="412" t="s">
        <v>2475</v>
      </c>
      <c r="V1" s="412" t="s">
        <v>2476</v>
      </c>
      <c r="W1" s="412" t="s">
        <v>2477</v>
      </c>
      <c r="X1" s="412" t="s">
        <v>2478</v>
      </c>
      <c r="Y1" s="412" t="s">
        <v>2479</v>
      </c>
      <c r="Z1" s="412" t="s">
        <v>2480</v>
      </c>
      <c r="AA1" s="412" t="s">
        <v>2481</v>
      </c>
      <c r="AB1" s="412" t="s">
        <v>2482</v>
      </c>
      <c r="AC1" s="414" t="s">
        <v>2483</v>
      </c>
      <c r="AD1" s="414" t="s">
        <v>2484</v>
      </c>
      <c r="AE1" s="414" t="s">
        <v>2485</v>
      </c>
      <c r="AF1" s="414" t="s">
        <v>2486</v>
      </c>
      <c r="AG1" s="414" t="s">
        <v>2487</v>
      </c>
      <c r="AH1" s="414" t="s">
        <v>2488</v>
      </c>
      <c r="AI1" s="414" t="s">
        <v>2489</v>
      </c>
      <c r="AJ1" s="263" t="s">
        <v>6</v>
      </c>
      <c r="AK1" s="264" t="s">
        <v>7</v>
      </c>
      <c r="AL1" s="265" t="s">
        <v>8</v>
      </c>
      <c r="AM1" s="266" t="s">
        <v>9</v>
      </c>
      <c r="AN1" s="267" t="s">
        <v>10</v>
      </c>
      <c r="AO1" s="268" t="s">
        <v>11</v>
      </c>
    </row>
    <row r="2" spans="1:41" x14ac:dyDescent="0.2">
      <c r="E2" s="261" t="s">
        <v>2490</v>
      </c>
      <c r="F2" s="244" t="s">
        <v>2491</v>
      </c>
      <c r="G2" s="244" t="s">
        <v>2492</v>
      </c>
      <c r="H2" s="244" t="s">
        <v>2493</v>
      </c>
      <c r="I2" s="249" t="s">
        <v>2494</v>
      </c>
      <c r="J2" s="249" t="s">
        <v>2495</v>
      </c>
      <c r="K2" s="249" t="s">
        <v>2496</v>
      </c>
      <c r="L2" s="245" t="s">
        <v>2497</v>
      </c>
      <c r="M2" s="245" t="s">
        <v>2498</v>
      </c>
      <c r="N2" s="245" t="s">
        <v>2499</v>
      </c>
      <c r="O2" s="245" t="s">
        <v>2500</v>
      </c>
      <c r="P2" s="245" t="s">
        <v>2501</v>
      </c>
      <c r="Q2" s="249" t="s">
        <v>2502</v>
      </c>
      <c r="R2" s="249" t="s">
        <v>2503</v>
      </c>
      <c r="S2" s="249" t="s">
        <v>2504</v>
      </c>
      <c r="T2" s="249" t="s">
        <v>2505</v>
      </c>
      <c r="U2" s="412" t="s">
        <v>2506</v>
      </c>
      <c r="V2" s="412" t="s">
        <v>2507</v>
      </c>
      <c r="W2" s="412" t="s">
        <v>2508</v>
      </c>
      <c r="X2" s="412" t="s">
        <v>2509</v>
      </c>
      <c r="Y2" s="412" t="s">
        <v>2510</v>
      </c>
      <c r="Z2" s="412" t="s">
        <v>2511</v>
      </c>
      <c r="AA2" s="412" t="s">
        <v>2512</v>
      </c>
      <c r="AB2" s="412" t="s">
        <v>2513</v>
      </c>
      <c r="AC2" s="414" t="s">
        <v>2514</v>
      </c>
      <c r="AD2" s="414" t="s">
        <v>2515</v>
      </c>
      <c r="AE2" s="414" t="s">
        <v>2516</v>
      </c>
      <c r="AF2" s="414" t="s">
        <v>2517</v>
      </c>
      <c r="AG2" s="414" t="s">
        <v>2518</v>
      </c>
      <c r="AH2" s="414" t="s">
        <v>2519</v>
      </c>
      <c r="AI2" s="414" t="s">
        <v>2520</v>
      </c>
    </row>
    <row r="3" spans="1:41" x14ac:dyDescent="0.2">
      <c r="E3" s="261" t="s">
        <v>2521</v>
      </c>
      <c r="F3" s="244">
        <v>35316611.649999999</v>
      </c>
      <c r="G3" s="244">
        <v>775003</v>
      </c>
      <c r="H3" s="244">
        <v>4483919.2300000004</v>
      </c>
      <c r="I3" s="249">
        <v>64142979.210000001</v>
      </c>
      <c r="J3" s="249">
        <v>29166115.260000002</v>
      </c>
      <c r="K3" s="249">
        <v>73999</v>
      </c>
      <c r="L3" s="245">
        <v>93490</v>
      </c>
      <c r="M3" s="245">
        <v>1180139.58</v>
      </c>
      <c r="N3" s="245">
        <v>175560</v>
      </c>
      <c r="O3" s="245">
        <v>12688385.550000001</v>
      </c>
      <c r="P3" s="245">
        <v>164293.57999999999</v>
      </c>
      <c r="Q3" s="249">
        <v>55259</v>
      </c>
      <c r="R3" s="249">
        <v>-8985331.3499999996</v>
      </c>
      <c r="S3" s="249">
        <v>9443643.4100000001</v>
      </c>
      <c r="T3" s="249">
        <v>127804996.01000001</v>
      </c>
      <c r="U3" s="412">
        <v>1268</v>
      </c>
      <c r="V3" s="412">
        <v>51055254.240000002</v>
      </c>
      <c r="W3" s="412">
        <v>1411041.49</v>
      </c>
      <c r="X3" s="412">
        <v>35620.019999999997</v>
      </c>
      <c r="Y3" s="412">
        <v>2000</v>
      </c>
      <c r="Z3" s="412">
        <v>33170841.18</v>
      </c>
      <c r="AA3" s="412">
        <v>50000</v>
      </c>
      <c r="AB3" s="412">
        <v>8633420.2899999991</v>
      </c>
      <c r="AC3" s="414">
        <v>46314348.899999999</v>
      </c>
      <c r="AD3" s="414">
        <v>65242</v>
      </c>
      <c r="AE3" s="414">
        <v>196340.12</v>
      </c>
      <c r="AF3" s="414">
        <v>31604375.93</v>
      </c>
      <c r="AG3" s="414">
        <v>7864803.7800000003</v>
      </c>
      <c r="AH3" s="414">
        <v>11600</v>
      </c>
      <c r="AI3" s="414">
        <v>1811085</v>
      </c>
      <c r="AJ3" s="263">
        <f t="shared" ref="AJ3:AO3" si="0">SUM(AJ4:AJ71)</f>
        <v>40575533.880000003</v>
      </c>
      <c r="AK3" s="270">
        <f t="shared" si="0"/>
        <v>14301868.709999999</v>
      </c>
      <c r="AL3" s="265">
        <f t="shared" si="0"/>
        <v>26273665.169999998</v>
      </c>
      <c r="AM3" s="271">
        <f t="shared" si="0"/>
        <v>88474998.37999998</v>
      </c>
      <c r="AN3" s="272">
        <f t="shared" si="0"/>
        <v>93752242.569999993</v>
      </c>
      <c r="AO3" s="265">
        <f t="shared" si="0"/>
        <v>-5277244.1900000004</v>
      </c>
    </row>
    <row r="4" spans="1:41" x14ac:dyDescent="0.2">
      <c r="E4" s="261" t="s">
        <v>2522</v>
      </c>
      <c r="F4" s="244">
        <v>16066.59</v>
      </c>
      <c r="H4" s="244">
        <v>3640</v>
      </c>
      <c r="I4" s="249">
        <v>2616737</v>
      </c>
      <c r="J4" s="249">
        <v>26468.83</v>
      </c>
      <c r="P4" s="245">
        <v>16960</v>
      </c>
      <c r="S4" s="249">
        <v>1876562.09</v>
      </c>
      <c r="T4" s="249">
        <v>840540.25</v>
      </c>
      <c r="Z4" s="412">
        <v>3972921</v>
      </c>
      <c r="AB4" s="412">
        <v>43760</v>
      </c>
      <c r="AC4" s="414">
        <v>3972921</v>
      </c>
      <c r="AE4" s="414">
        <v>43760</v>
      </c>
      <c r="AG4" s="414">
        <v>71149.919999999998</v>
      </c>
      <c r="AJ4" s="263">
        <f>SUM(F4:H4)</f>
        <v>19706.59</v>
      </c>
      <c r="AK4" s="270">
        <f>SUM(L4:P4)</f>
        <v>16960</v>
      </c>
      <c r="AL4" s="265">
        <f>AJ4-AK4</f>
        <v>2746.59</v>
      </c>
      <c r="AM4" s="271">
        <f>SUM(U4:Y4)</f>
        <v>0</v>
      </c>
      <c r="AN4" s="272">
        <f>SUM(Z4:AI4)</f>
        <v>8104511.9199999999</v>
      </c>
      <c r="AO4" s="265">
        <f>AM4-AN4</f>
        <v>-8104511.9199999999</v>
      </c>
    </row>
    <row r="5" spans="1:41" x14ac:dyDescent="0.2">
      <c r="E5" s="261" t="s">
        <v>2523</v>
      </c>
      <c r="F5" s="244">
        <v>13699.64</v>
      </c>
      <c r="I5" s="249">
        <v>486170.8</v>
      </c>
      <c r="J5" s="249">
        <v>3</v>
      </c>
      <c r="O5" s="245">
        <v>13200</v>
      </c>
      <c r="S5" s="249">
        <v>-1596232.72</v>
      </c>
      <c r="T5" s="249">
        <v>2129382.7599999998</v>
      </c>
      <c r="X5" s="412">
        <v>43.36</v>
      </c>
      <c r="Z5" s="412">
        <v>437449.98</v>
      </c>
      <c r="AB5" s="412">
        <v>223810.21</v>
      </c>
      <c r="AC5" s="414">
        <v>594406.48</v>
      </c>
      <c r="AF5" s="414">
        <v>66853.710000000006</v>
      </c>
      <c r="AG5" s="414">
        <v>48519.96</v>
      </c>
      <c r="AJ5" s="263">
        <f>SUM(F5:H5)</f>
        <v>13699.64</v>
      </c>
      <c r="AK5" s="270">
        <f>SUM(L5:P5)</f>
        <v>13200</v>
      </c>
      <c r="AL5" s="265">
        <f t="shared" ref="AL5:AL68" si="1">AJ5-AK5</f>
        <v>499.63999999999942</v>
      </c>
      <c r="AM5" s="271">
        <f>SUM(U5:Y5)</f>
        <v>43.36</v>
      </c>
      <c r="AN5" s="272">
        <f>SUM(Z5:AI5)</f>
        <v>1371040.3399999999</v>
      </c>
      <c r="AO5" s="265">
        <f t="shared" ref="AO5:AO69" si="2">AM5-AN5</f>
        <v>-1370996.9799999997</v>
      </c>
    </row>
    <row r="6" spans="1:41" x14ac:dyDescent="0.2">
      <c r="E6" s="261" t="s">
        <v>2524</v>
      </c>
      <c r="F6" s="244">
        <v>5120</v>
      </c>
      <c r="I6" s="249">
        <v>5173172.2300000004</v>
      </c>
      <c r="J6" s="249">
        <v>8337.17</v>
      </c>
      <c r="O6" s="245">
        <v>5120</v>
      </c>
      <c r="S6" s="249">
        <v>1669309.27</v>
      </c>
      <c r="Z6" s="412">
        <v>1111927.6499999999</v>
      </c>
      <c r="AB6" s="412">
        <v>94578</v>
      </c>
      <c r="AC6" s="414">
        <v>1143887.6499999999</v>
      </c>
      <c r="AE6" s="414">
        <v>6748</v>
      </c>
      <c r="AF6" s="414">
        <v>58030</v>
      </c>
      <c r="AG6" s="414">
        <v>106629.18</v>
      </c>
      <c r="AJ6" s="263">
        <f>SUM(F6:H6)</f>
        <v>5120</v>
      </c>
      <c r="AK6" s="270">
        <f>SUM(L6:P6)</f>
        <v>5120</v>
      </c>
      <c r="AL6" s="265">
        <f t="shared" si="1"/>
        <v>0</v>
      </c>
      <c r="AM6" s="271">
        <f>SUM(U6:Y6)</f>
        <v>0</v>
      </c>
      <c r="AN6" s="272">
        <f>SUM(Z6:AI6)</f>
        <v>2521800.48</v>
      </c>
      <c r="AO6" s="265">
        <f t="shared" si="2"/>
        <v>-2521800.48</v>
      </c>
    </row>
    <row r="7" spans="1:41" x14ac:dyDescent="0.2">
      <c r="AJ7" s="263">
        <f>SUM(F7:H7)</f>
        <v>0</v>
      </c>
      <c r="AK7" s="270">
        <f>SUM(L7:P7)</f>
        <v>0</v>
      </c>
      <c r="AL7" s="265">
        <f t="shared" si="1"/>
        <v>0</v>
      </c>
      <c r="AM7" s="271">
        <f>SUM(U7:Y7)</f>
        <v>0</v>
      </c>
      <c r="AN7" s="272">
        <f>SUM(Z7:AI7)</f>
        <v>0</v>
      </c>
      <c r="AO7" s="265">
        <f t="shared" si="2"/>
        <v>0</v>
      </c>
    </row>
    <row r="8" spans="1:41" x14ac:dyDescent="0.2">
      <c r="AJ8" s="263">
        <f>SUM(F8:H8)</f>
        <v>0</v>
      </c>
      <c r="AK8" s="270">
        <f>SUM(L8:P8)</f>
        <v>0</v>
      </c>
      <c r="AL8" s="265">
        <f t="shared" si="1"/>
        <v>0</v>
      </c>
      <c r="AM8" s="271">
        <f>SUM(U8:Y8)</f>
        <v>0</v>
      </c>
      <c r="AN8" s="272">
        <f>SUM(Z8:AI8)</f>
        <v>0</v>
      </c>
      <c r="AO8" s="265">
        <f t="shared" si="2"/>
        <v>0</v>
      </c>
    </row>
    <row r="9" spans="1:41" x14ac:dyDescent="0.2">
      <c r="AJ9" s="263">
        <f>SUM(F9:H9)</f>
        <v>0</v>
      </c>
      <c r="AK9" s="270">
        <f>SUM(L9:P9)</f>
        <v>0</v>
      </c>
      <c r="AL9" s="265">
        <f t="shared" si="1"/>
        <v>0</v>
      </c>
      <c r="AM9" s="271">
        <f>SUM(U9:Y9)</f>
        <v>0</v>
      </c>
      <c r="AN9" s="272">
        <f>SUM(Z9:AI9)</f>
        <v>0</v>
      </c>
      <c r="AO9" s="265">
        <f t="shared" si="2"/>
        <v>0</v>
      </c>
    </row>
    <row r="10" spans="1:41" x14ac:dyDescent="0.2">
      <c r="A10" s="261" t="s">
        <v>173</v>
      </c>
      <c r="B10" s="261" t="s">
        <v>174</v>
      </c>
      <c r="C10" s="261">
        <v>9017</v>
      </c>
      <c r="D10" s="261" t="s">
        <v>179</v>
      </c>
      <c r="E10" s="261" t="s">
        <v>179</v>
      </c>
      <c r="F10" s="244">
        <v>1873205.23</v>
      </c>
      <c r="G10" s="244">
        <v>14832</v>
      </c>
      <c r="H10" s="244">
        <v>137496.44</v>
      </c>
      <c r="I10" s="249">
        <v>262752.5</v>
      </c>
      <c r="J10" s="249">
        <v>377547.33</v>
      </c>
      <c r="M10" s="245">
        <v>13099.62</v>
      </c>
      <c r="O10" s="245">
        <v>548778</v>
      </c>
      <c r="P10" s="245">
        <v>104.11</v>
      </c>
      <c r="S10" s="249">
        <v>-0.01</v>
      </c>
      <c r="T10" s="249">
        <v>2551638.71</v>
      </c>
      <c r="V10" s="412">
        <v>1773534.52</v>
      </c>
      <c r="X10" s="412">
        <v>1548.09</v>
      </c>
      <c r="Z10" s="412">
        <v>615565.88</v>
      </c>
      <c r="AB10" s="412">
        <v>24000</v>
      </c>
      <c r="AC10" s="414">
        <v>918571.88</v>
      </c>
      <c r="AE10" s="414">
        <v>5736</v>
      </c>
      <c r="AF10" s="414">
        <v>771994.73</v>
      </c>
      <c r="AG10" s="414">
        <v>180936.3</v>
      </c>
      <c r="AI10" s="414">
        <v>161730</v>
      </c>
      <c r="AJ10" s="263">
        <f>SUM(F10:H10)</f>
        <v>2025533.67</v>
      </c>
      <c r="AK10" s="270">
        <f>SUM(L10:P10)</f>
        <v>561981.73</v>
      </c>
      <c r="AL10" s="265">
        <f>AJ10-AK10</f>
        <v>1463551.94</v>
      </c>
      <c r="AM10" s="271">
        <f>SUM(U10:AB10)</f>
        <v>2414648.4900000002</v>
      </c>
      <c r="AN10" s="272">
        <f>SUM(AC10:AI10)</f>
        <v>2038968.91</v>
      </c>
      <c r="AO10" s="265">
        <f t="shared" si="2"/>
        <v>375679.58000000031</v>
      </c>
    </row>
    <row r="11" spans="1:41" x14ac:dyDescent="0.2">
      <c r="A11" s="261" t="s">
        <v>173</v>
      </c>
      <c r="B11" s="261" t="s">
        <v>174</v>
      </c>
      <c r="C11" s="261">
        <v>4386</v>
      </c>
      <c r="D11" s="261" t="s">
        <v>181</v>
      </c>
      <c r="E11" s="261" t="s">
        <v>181</v>
      </c>
      <c r="F11" s="244">
        <v>528200.19999999995</v>
      </c>
      <c r="H11" s="244">
        <v>258280.91</v>
      </c>
      <c r="I11" s="249">
        <v>2124695.7999999998</v>
      </c>
      <c r="J11" s="249">
        <v>830321.84</v>
      </c>
      <c r="M11" s="245">
        <v>15146.18</v>
      </c>
      <c r="O11" s="245">
        <v>206000</v>
      </c>
      <c r="P11" s="245">
        <v>171.52</v>
      </c>
      <c r="S11" s="249">
        <v>97370.41</v>
      </c>
      <c r="T11" s="249">
        <v>2241809.08</v>
      </c>
      <c r="V11" s="412">
        <v>861833.78</v>
      </c>
      <c r="W11" s="412">
        <v>38100</v>
      </c>
      <c r="X11" s="412">
        <v>385.85</v>
      </c>
      <c r="Z11" s="412">
        <v>529630</v>
      </c>
      <c r="AB11" s="412">
        <v>527000</v>
      </c>
      <c r="AC11" s="414">
        <v>724144</v>
      </c>
      <c r="AD11" s="414">
        <v>4680</v>
      </c>
      <c r="AF11" s="414">
        <v>428174.44</v>
      </c>
      <c r="AG11" s="414">
        <v>230038.83</v>
      </c>
      <c r="AI11" s="414">
        <v>48000</v>
      </c>
      <c r="AJ11" s="263">
        <f t="shared" ref="AJ11:AJ71" si="3">SUM(F11:H11)</f>
        <v>786481.11</v>
      </c>
      <c r="AK11" s="270">
        <f t="shared" ref="AK11:AK71" si="4">SUM(L11:P11)</f>
        <v>221317.69999999998</v>
      </c>
      <c r="AL11" s="265">
        <f t="shared" si="1"/>
        <v>565163.41</v>
      </c>
      <c r="AM11" s="271">
        <f t="shared" ref="AM11:AM71" si="5">SUM(U11:AB11)</f>
        <v>1956949.63</v>
      </c>
      <c r="AN11" s="272">
        <f t="shared" ref="AN11:AN71" si="6">SUM(AC11:AI11)</f>
        <v>1435037.27</v>
      </c>
      <c r="AO11" s="265">
        <f t="shared" si="2"/>
        <v>521912.35999999987</v>
      </c>
    </row>
    <row r="12" spans="1:41" x14ac:dyDescent="0.2">
      <c r="A12" s="261" t="s">
        <v>173</v>
      </c>
      <c r="B12" s="261" t="s">
        <v>174</v>
      </c>
      <c r="C12" s="261">
        <v>3088</v>
      </c>
      <c r="D12" s="261" t="s">
        <v>183</v>
      </c>
      <c r="E12" s="261" t="s">
        <v>183</v>
      </c>
      <c r="F12" s="244">
        <v>661132.01</v>
      </c>
      <c r="H12" s="244">
        <v>43225.97</v>
      </c>
      <c r="I12" s="249">
        <v>1172903.22</v>
      </c>
      <c r="J12" s="249">
        <v>774261.11</v>
      </c>
      <c r="L12" s="245">
        <v>0</v>
      </c>
      <c r="M12" s="245">
        <v>24112.89</v>
      </c>
      <c r="O12" s="245">
        <v>302715.32</v>
      </c>
      <c r="P12" s="245">
        <v>878.01</v>
      </c>
      <c r="S12" s="249">
        <v>0.04</v>
      </c>
      <c r="T12" s="249">
        <v>-1390481.55</v>
      </c>
      <c r="V12" s="412">
        <v>1280865.1100000001</v>
      </c>
      <c r="W12" s="412">
        <v>36761.49</v>
      </c>
      <c r="X12" s="412">
        <v>63.17</v>
      </c>
      <c r="Z12" s="412">
        <v>582240</v>
      </c>
      <c r="AB12" s="412">
        <v>500</v>
      </c>
      <c r="AC12" s="414">
        <v>890997</v>
      </c>
      <c r="AE12" s="414">
        <v>29501</v>
      </c>
      <c r="AF12" s="414">
        <v>1064887.6499999999</v>
      </c>
      <c r="AG12" s="414">
        <v>167653.35999999999</v>
      </c>
      <c r="AI12" s="414">
        <v>3384</v>
      </c>
      <c r="AJ12" s="263">
        <f t="shared" si="3"/>
        <v>704357.98</v>
      </c>
      <c r="AK12" s="270">
        <f t="shared" si="4"/>
        <v>327706.22000000003</v>
      </c>
      <c r="AL12" s="265">
        <f t="shared" si="1"/>
        <v>376651.75999999995</v>
      </c>
      <c r="AM12" s="271">
        <f t="shared" si="5"/>
        <v>1900429.77</v>
      </c>
      <c r="AN12" s="272">
        <f t="shared" si="6"/>
        <v>2156423.0099999998</v>
      </c>
      <c r="AO12" s="265">
        <f t="shared" si="2"/>
        <v>-255993.23999999976</v>
      </c>
    </row>
    <row r="13" spans="1:41" x14ac:dyDescent="0.2">
      <c r="A13" s="261" t="s">
        <v>173</v>
      </c>
      <c r="B13" s="261" t="s">
        <v>174</v>
      </c>
      <c r="C13" s="261">
        <v>2345</v>
      </c>
      <c r="D13" s="261" t="s">
        <v>185</v>
      </c>
      <c r="E13" s="261" t="s">
        <v>185</v>
      </c>
      <c r="F13" s="244">
        <v>1283854.08</v>
      </c>
      <c r="G13" s="244">
        <v>0</v>
      </c>
      <c r="H13" s="244">
        <v>72170.53</v>
      </c>
      <c r="I13" s="249">
        <v>372090.51</v>
      </c>
      <c r="J13" s="249">
        <v>549767.19999999995</v>
      </c>
      <c r="L13" s="245">
        <v>0</v>
      </c>
      <c r="M13" s="245">
        <v>53657.64</v>
      </c>
      <c r="O13" s="245">
        <v>148663.37</v>
      </c>
      <c r="P13" s="245">
        <v>1500.51</v>
      </c>
      <c r="S13" s="249">
        <v>699111.86</v>
      </c>
      <c r="T13" s="249">
        <v>1997230.39</v>
      </c>
      <c r="V13" s="412">
        <v>634185.51</v>
      </c>
      <c r="W13" s="412">
        <v>41800</v>
      </c>
      <c r="X13" s="412">
        <v>1585.35</v>
      </c>
      <c r="Z13" s="412">
        <v>512097.08</v>
      </c>
      <c r="AB13" s="412">
        <v>53800</v>
      </c>
      <c r="AC13" s="414">
        <v>746700.08</v>
      </c>
      <c r="AE13" s="414">
        <v>1215</v>
      </c>
      <c r="AF13" s="414">
        <v>662415.07999999996</v>
      </c>
      <c r="AG13" s="414">
        <v>186201.76</v>
      </c>
      <c r="AJ13" s="263">
        <f t="shared" si="3"/>
        <v>1356024.61</v>
      </c>
      <c r="AK13" s="270">
        <f t="shared" si="4"/>
        <v>203821.52000000002</v>
      </c>
      <c r="AL13" s="265">
        <f t="shared" si="1"/>
        <v>1152203.0900000001</v>
      </c>
      <c r="AM13" s="271">
        <f t="shared" si="5"/>
        <v>1243467.94</v>
      </c>
      <c r="AN13" s="272">
        <f t="shared" si="6"/>
        <v>1596531.92</v>
      </c>
      <c r="AO13" s="265">
        <f t="shared" si="2"/>
        <v>-353063.98</v>
      </c>
    </row>
    <row r="14" spans="1:41" s="273" customFormat="1" x14ac:dyDescent="0.2">
      <c r="A14" s="261" t="s">
        <v>173</v>
      </c>
      <c r="B14" s="261" t="s">
        <v>174</v>
      </c>
      <c r="C14" s="261">
        <v>6935</v>
      </c>
      <c r="D14" s="261" t="s">
        <v>187</v>
      </c>
      <c r="E14" s="261" t="s">
        <v>187</v>
      </c>
      <c r="F14" s="244">
        <v>1087072.1499999999</v>
      </c>
      <c r="G14" s="244"/>
      <c r="H14" s="244">
        <v>92399.5</v>
      </c>
      <c r="I14" s="249">
        <v>498537.36</v>
      </c>
      <c r="J14" s="249">
        <v>372146.7</v>
      </c>
      <c r="K14" s="249"/>
      <c r="L14" s="245">
        <v>0</v>
      </c>
      <c r="M14" s="245">
        <v>18640</v>
      </c>
      <c r="N14" s="245"/>
      <c r="O14" s="245">
        <v>495762.12</v>
      </c>
      <c r="P14" s="245">
        <v>450.82</v>
      </c>
      <c r="Q14" s="249"/>
      <c r="R14" s="249"/>
      <c r="S14" s="249">
        <v>788971.91</v>
      </c>
      <c r="T14" s="249">
        <v>2502473.91</v>
      </c>
      <c r="U14" s="412"/>
      <c r="V14" s="412">
        <v>790778.29</v>
      </c>
      <c r="W14" s="412">
        <v>119910</v>
      </c>
      <c r="X14" s="412">
        <v>933.45</v>
      </c>
      <c r="Y14" s="412"/>
      <c r="Z14" s="412">
        <v>871063.15</v>
      </c>
      <c r="AA14" s="412"/>
      <c r="AB14" s="412"/>
      <c r="AC14" s="414">
        <v>1216888.1499999999</v>
      </c>
      <c r="AD14" s="414"/>
      <c r="AE14" s="414">
        <v>1215</v>
      </c>
      <c r="AF14" s="414">
        <v>852992.68</v>
      </c>
      <c r="AG14" s="414">
        <v>164926.95000000001</v>
      </c>
      <c r="AH14" s="414"/>
      <c r="AI14" s="414"/>
      <c r="AJ14" s="263">
        <f t="shared" si="3"/>
        <v>1179471.6499999999</v>
      </c>
      <c r="AK14" s="270">
        <f t="shared" si="4"/>
        <v>514852.94</v>
      </c>
      <c r="AL14" s="265">
        <f t="shared" si="1"/>
        <v>664618.71</v>
      </c>
      <c r="AM14" s="271">
        <f t="shared" si="5"/>
        <v>1782684.8900000001</v>
      </c>
      <c r="AN14" s="272">
        <f t="shared" si="6"/>
        <v>2236022.7800000003</v>
      </c>
      <c r="AO14" s="265">
        <f t="shared" si="2"/>
        <v>-453337.89000000013</v>
      </c>
    </row>
    <row r="15" spans="1:41" x14ac:dyDescent="0.2">
      <c r="A15" s="261" t="s">
        <v>173</v>
      </c>
      <c r="B15" s="261" t="s">
        <v>174</v>
      </c>
      <c r="C15" s="261">
        <v>5524</v>
      </c>
      <c r="D15" s="261" t="s">
        <v>189</v>
      </c>
      <c r="E15" s="261" t="s">
        <v>189</v>
      </c>
      <c r="F15" s="244">
        <v>1124738.3500000001</v>
      </c>
      <c r="H15" s="244">
        <v>305404.19</v>
      </c>
      <c r="I15" s="249">
        <v>304931.77</v>
      </c>
      <c r="J15" s="249">
        <v>291457.15999999997</v>
      </c>
      <c r="L15" s="245">
        <v>0</v>
      </c>
      <c r="M15" s="245">
        <v>23447.13</v>
      </c>
      <c r="O15" s="245">
        <v>287678.77</v>
      </c>
      <c r="P15" s="245">
        <v>385.78</v>
      </c>
      <c r="S15" s="249">
        <v>186584.87</v>
      </c>
      <c r="T15" s="249">
        <v>2525004.41</v>
      </c>
      <c r="V15" s="412">
        <v>418772.4</v>
      </c>
      <c r="W15" s="412">
        <v>88260</v>
      </c>
      <c r="Z15" s="412">
        <v>862747.36</v>
      </c>
      <c r="AB15" s="412">
        <v>6000</v>
      </c>
      <c r="AC15" s="414">
        <v>996229.36</v>
      </c>
      <c r="AE15" s="414">
        <v>3000</v>
      </c>
      <c r="AF15" s="414">
        <v>375295.35</v>
      </c>
      <c r="AG15" s="414">
        <v>184499.29</v>
      </c>
      <c r="AJ15" s="263">
        <f t="shared" si="3"/>
        <v>1430142.54</v>
      </c>
      <c r="AK15" s="270">
        <f t="shared" si="4"/>
        <v>311511.68000000005</v>
      </c>
      <c r="AL15" s="265">
        <f t="shared" si="1"/>
        <v>1118630.8599999999</v>
      </c>
      <c r="AM15" s="271">
        <f t="shared" si="5"/>
        <v>1375779.76</v>
      </c>
      <c r="AN15" s="272">
        <f t="shared" si="6"/>
        <v>1559024</v>
      </c>
      <c r="AO15" s="265">
        <f t="shared" si="2"/>
        <v>-183244.24</v>
      </c>
    </row>
    <row r="16" spans="1:41" x14ac:dyDescent="0.2">
      <c r="A16" s="261" t="s">
        <v>173</v>
      </c>
      <c r="B16" s="261" t="s">
        <v>174</v>
      </c>
      <c r="C16" s="261">
        <v>5657</v>
      </c>
      <c r="D16" s="261" t="s">
        <v>191</v>
      </c>
      <c r="E16" s="261" t="s">
        <v>191</v>
      </c>
      <c r="F16" s="244">
        <v>761583.76</v>
      </c>
      <c r="G16" s="244">
        <v>63700</v>
      </c>
      <c r="H16" s="244">
        <v>107654.8</v>
      </c>
      <c r="I16" s="249">
        <v>245839.73</v>
      </c>
      <c r="J16" s="249">
        <v>687303.41</v>
      </c>
      <c r="M16" s="245">
        <v>10400</v>
      </c>
      <c r="O16" s="245">
        <v>220000</v>
      </c>
      <c r="P16" s="245">
        <v>99</v>
      </c>
      <c r="R16" s="249">
        <v>-3085696.91</v>
      </c>
      <c r="T16" s="249">
        <v>4613167.97</v>
      </c>
      <c r="V16" s="412">
        <v>1105074.03</v>
      </c>
      <c r="Z16" s="412">
        <v>376842</v>
      </c>
      <c r="AB16" s="412">
        <v>9000</v>
      </c>
      <c r="AC16" s="414">
        <v>544554</v>
      </c>
      <c r="AD16" s="414">
        <v>4942</v>
      </c>
      <c r="AF16" s="414">
        <v>600888.94999999995</v>
      </c>
      <c r="AG16" s="414">
        <v>103978.44</v>
      </c>
      <c r="AJ16" s="263">
        <f t="shared" si="3"/>
        <v>932938.56</v>
      </c>
      <c r="AK16" s="270">
        <f t="shared" si="4"/>
        <v>230499</v>
      </c>
      <c r="AL16" s="265">
        <f t="shared" si="1"/>
        <v>702439.56</v>
      </c>
      <c r="AM16" s="271">
        <f t="shared" si="5"/>
        <v>1490916.03</v>
      </c>
      <c r="AN16" s="272">
        <f t="shared" si="6"/>
        <v>1254363.3899999999</v>
      </c>
      <c r="AO16" s="265">
        <f t="shared" si="2"/>
        <v>236552.64000000013</v>
      </c>
    </row>
    <row r="17" spans="1:41" x14ac:dyDescent="0.2">
      <c r="A17" s="261" t="s">
        <v>173</v>
      </c>
      <c r="B17" s="261" t="s">
        <v>174</v>
      </c>
      <c r="C17" s="261">
        <v>4057</v>
      </c>
      <c r="D17" s="261" t="s">
        <v>193</v>
      </c>
      <c r="E17" s="261" t="s">
        <v>193</v>
      </c>
      <c r="F17" s="244">
        <v>578466.32999999996</v>
      </c>
      <c r="H17" s="244">
        <v>160053.16</v>
      </c>
      <c r="I17" s="249">
        <v>1695695.5</v>
      </c>
      <c r="J17" s="249">
        <v>737518.83</v>
      </c>
      <c r="L17" s="245">
        <v>8700</v>
      </c>
      <c r="M17" s="245">
        <v>10400</v>
      </c>
      <c r="O17" s="245">
        <v>289428.36</v>
      </c>
      <c r="S17" s="249">
        <v>-471767.59</v>
      </c>
      <c r="T17" s="249">
        <v>2841083.43</v>
      </c>
      <c r="V17" s="412">
        <v>1237572.76</v>
      </c>
      <c r="X17" s="412">
        <v>685.56</v>
      </c>
      <c r="Z17" s="412">
        <v>646200</v>
      </c>
      <c r="AB17" s="412">
        <v>103821.63</v>
      </c>
      <c r="AC17" s="414">
        <v>898946</v>
      </c>
      <c r="AE17" s="414">
        <v>2728</v>
      </c>
      <c r="AF17" s="414">
        <v>514765.7</v>
      </c>
      <c r="AG17" s="414">
        <v>74093.100000000006</v>
      </c>
      <c r="AJ17" s="263">
        <f t="shared" si="3"/>
        <v>738519.49</v>
      </c>
      <c r="AK17" s="270">
        <f t="shared" si="4"/>
        <v>308528.36</v>
      </c>
      <c r="AL17" s="265">
        <f t="shared" si="1"/>
        <v>429991.13</v>
      </c>
      <c r="AM17" s="271">
        <f t="shared" si="5"/>
        <v>1988279.9500000002</v>
      </c>
      <c r="AN17" s="272">
        <f t="shared" si="6"/>
        <v>1490532.8</v>
      </c>
      <c r="AO17" s="265">
        <f t="shared" si="2"/>
        <v>497747.15000000014</v>
      </c>
    </row>
    <row r="18" spans="1:41" x14ac:dyDescent="0.2">
      <c r="A18" s="261" t="s">
        <v>173</v>
      </c>
      <c r="B18" s="261" t="s">
        <v>174</v>
      </c>
      <c r="C18" s="261">
        <v>2737</v>
      </c>
      <c r="D18" s="261" t="s">
        <v>195</v>
      </c>
      <c r="E18" s="261" t="s">
        <v>195</v>
      </c>
      <c r="F18" s="244">
        <v>808489.12</v>
      </c>
      <c r="H18" s="244">
        <v>45055.44</v>
      </c>
      <c r="I18" s="249">
        <v>2553260.2599999998</v>
      </c>
      <c r="J18" s="249">
        <v>191445.86</v>
      </c>
      <c r="L18" s="245">
        <v>9550</v>
      </c>
      <c r="M18" s="245">
        <v>7600</v>
      </c>
      <c r="O18" s="245">
        <v>245652.61</v>
      </c>
      <c r="S18" s="249">
        <v>182912.82</v>
      </c>
      <c r="T18" s="249">
        <v>675062.61</v>
      </c>
      <c r="V18" s="412">
        <v>440695.41</v>
      </c>
      <c r="W18" s="412">
        <v>12400</v>
      </c>
      <c r="X18" s="412">
        <v>711.62</v>
      </c>
      <c r="Z18" s="412">
        <v>431604.64</v>
      </c>
      <c r="AC18" s="414">
        <v>530262.64</v>
      </c>
      <c r="AF18" s="414">
        <v>287786.34000000003</v>
      </c>
      <c r="AG18" s="414">
        <v>140936.14000000001</v>
      </c>
      <c r="AJ18" s="263">
        <f t="shared" si="3"/>
        <v>853544.56</v>
      </c>
      <c r="AK18" s="270">
        <f t="shared" si="4"/>
        <v>262802.61</v>
      </c>
      <c r="AL18" s="265">
        <f t="shared" si="1"/>
        <v>590741.95000000007</v>
      </c>
      <c r="AM18" s="271">
        <f t="shared" si="5"/>
        <v>885411.66999999993</v>
      </c>
      <c r="AN18" s="272">
        <f t="shared" si="6"/>
        <v>958985.12</v>
      </c>
      <c r="AO18" s="265">
        <f t="shared" si="2"/>
        <v>-73573.45000000007</v>
      </c>
    </row>
    <row r="19" spans="1:41" x14ac:dyDescent="0.2">
      <c r="A19" s="261" t="s">
        <v>173</v>
      </c>
      <c r="B19" s="261" t="s">
        <v>174</v>
      </c>
      <c r="C19" s="261">
        <v>4167</v>
      </c>
      <c r="D19" s="261" t="s">
        <v>197</v>
      </c>
      <c r="E19" s="261" t="s">
        <v>197</v>
      </c>
      <c r="F19" s="244">
        <v>558104.87</v>
      </c>
      <c r="H19" s="244">
        <v>64165.32</v>
      </c>
      <c r="I19" s="249">
        <v>282138.23999999999</v>
      </c>
      <c r="J19" s="249">
        <v>476473.23</v>
      </c>
      <c r="L19" s="245">
        <v>0</v>
      </c>
      <c r="M19" s="245">
        <v>0</v>
      </c>
      <c r="O19" s="245">
        <v>225077.81</v>
      </c>
      <c r="P19" s="245">
        <v>5260.48</v>
      </c>
      <c r="S19" s="249">
        <v>919540</v>
      </c>
      <c r="T19" s="249">
        <v>1767990.24</v>
      </c>
      <c r="V19" s="412">
        <v>940078.89</v>
      </c>
      <c r="Z19" s="412">
        <v>572970</v>
      </c>
      <c r="AC19" s="414">
        <v>726868</v>
      </c>
      <c r="AE19" s="414">
        <v>6978</v>
      </c>
      <c r="AF19" s="414">
        <v>919209.65</v>
      </c>
      <c r="AG19" s="414">
        <v>109432.66</v>
      </c>
      <c r="AJ19" s="263">
        <f t="shared" si="3"/>
        <v>622270.18999999994</v>
      </c>
      <c r="AK19" s="270">
        <f t="shared" si="4"/>
        <v>230338.29</v>
      </c>
      <c r="AL19" s="265">
        <f t="shared" si="1"/>
        <v>391931.89999999991</v>
      </c>
      <c r="AM19" s="271">
        <f t="shared" si="5"/>
        <v>1513048.8900000001</v>
      </c>
      <c r="AN19" s="272">
        <f t="shared" si="6"/>
        <v>1762488.3099999998</v>
      </c>
      <c r="AO19" s="265">
        <f t="shared" si="2"/>
        <v>-249439.41999999969</v>
      </c>
    </row>
    <row r="20" spans="1:41" x14ac:dyDescent="0.2">
      <c r="A20" s="261" t="s">
        <v>173</v>
      </c>
      <c r="B20" s="261" t="s">
        <v>174</v>
      </c>
      <c r="C20" s="261">
        <v>7036</v>
      </c>
      <c r="D20" s="261" t="s">
        <v>199</v>
      </c>
      <c r="E20" s="261" t="s">
        <v>199</v>
      </c>
      <c r="F20" s="244">
        <v>1525437.93</v>
      </c>
      <c r="H20" s="244">
        <v>42166.67</v>
      </c>
      <c r="I20" s="249">
        <v>3123038.39</v>
      </c>
      <c r="J20" s="249">
        <v>626755.77</v>
      </c>
      <c r="L20" s="245">
        <v>2000</v>
      </c>
      <c r="M20" s="245">
        <v>6462.6</v>
      </c>
      <c r="O20" s="245">
        <v>760852.65</v>
      </c>
      <c r="P20" s="245">
        <v>125.13</v>
      </c>
      <c r="T20" s="249">
        <v>938360.62</v>
      </c>
      <c r="V20" s="412">
        <v>1148392.6000000001</v>
      </c>
      <c r="X20" s="412">
        <v>2094.3200000000002</v>
      </c>
      <c r="Z20" s="412">
        <v>1073038.56</v>
      </c>
      <c r="AC20" s="414">
        <v>1240730.56</v>
      </c>
      <c r="AE20" s="414">
        <v>720</v>
      </c>
      <c r="AF20" s="414">
        <v>744901.4</v>
      </c>
      <c r="AG20" s="414">
        <v>142035.29999999999</v>
      </c>
      <c r="AJ20" s="263">
        <f t="shared" si="3"/>
        <v>1567604.5999999999</v>
      </c>
      <c r="AK20" s="270">
        <f t="shared" si="4"/>
        <v>769440.38</v>
      </c>
      <c r="AL20" s="265">
        <f t="shared" si="1"/>
        <v>798164.21999999986</v>
      </c>
      <c r="AM20" s="271">
        <f t="shared" si="5"/>
        <v>2223525.4800000004</v>
      </c>
      <c r="AN20" s="272">
        <f t="shared" si="6"/>
        <v>2128387.2599999998</v>
      </c>
      <c r="AO20" s="265">
        <f t="shared" si="2"/>
        <v>95138.220000000671</v>
      </c>
    </row>
    <row r="21" spans="1:41" x14ac:dyDescent="0.2">
      <c r="A21" s="261" t="s">
        <v>173</v>
      </c>
      <c r="B21" s="261" t="s">
        <v>174</v>
      </c>
      <c r="C21" s="261">
        <v>4248</v>
      </c>
      <c r="D21" s="261" t="s">
        <v>201</v>
      </c>
      <c r="E21" s="261" t="s">
        <v>201</v>
      </c>
      <c r="F21" s="244">
        <v>459006.16</v>
      </c>
      <c r="H21" s="244">
        <v>64015.76</v>
      </c>
      <c r="I21" s="249">
        <v>300426.78999999998</v>
      </c>
      <c r="J21" s="249">
        <v>696276.71</v>
      </c>
      <c r="M21" s="245">
        <v>0</v>
      </c>
      <c r="P21" s="245">
        <v>88.79</v>
      </c>
      <c r="S21" s="249">
        <v>440030.84</v>
      </c>
      <c r="T21" s="249">
        <v>909939.73</v>
      </c>
      <c r="V21" s="412">
        <v>817855.74</v>
      </c>
      <c r="X21" s="412">
        <v>12.63</v>
      </c>
      <c r="Z21" s="412">
        <v>803410</v>
      </c>
      <c r="AC21" s="414">
        <v>1044700</v>
      </c>
      <c r="AD21" s="414">
        <v>8640</v>
      </c>
      <c r="AE21" s="414">
        <v>3800</v>
      </c>
      <c r="AF21" s="414">
        <v>412076.61</v>
      </c>
      <c r="AG21" s="414">
        <v>100176.35</v>
      </c>
      <c r="AJ21" s="263">
        <f t="shared" si="3"/>
        <v>523021.92</v>
      </c>
      <c r="AK21" s="270">
        <f t="shared" si="4"/>
        <v>88.79</v>
      </c>
      <c r="AL21" s="265">
        <f t="shared" si="1"/>
        <v>522933.13</v>
      </c>
      <c r="AM21" s="271">
        <f t="shared" si="5"/>
        <v>1621278.37</v>
      </c>
      <c r="AN21" s="272">
        <f t="shared" si="6"/>
        <v>1569392.96</v>
      </c>
      <c r="AO21" s="265">
        <f t="shared" si="2"/>
        <v>51885.410000000149</v>
      </c>
    </row>
    <row r="22" spans="1:41" x14ac:dyDescent="0.2">
      <c r="A22" s="261" t="s">
        <v>173</v>
      </c>
      <c r="B22" s="261" t="s">
        <v>174</v>
      </c>
      <c r="C22" s="261">
        <v>4016</v>
      </c>
      <c r="D22" s="261" t="s">
        <v>203</v>
      </c>
      <c r="E22" s="261" t="s">
        <v>203</v>
      </c>
      <c r="F22" s="244">
        <v>1141596.3400000001</v>
      </c>
      <c r="G22" s="244">
        <v>218928</v>
      </c>
      <c r="H22" s="244">
        <v>672155.65</v>
      </c>
      <c r="I22" s="249">
        <v>553846.13</v>
      </c>
      <c r="J22" s="249">
        <v>325488.40999999997</v>
      </c>
      <c r="M22" s="245">
        <v>-42518.99</v>
      </c>
      <c r="O22" s="245">
        <v>752105</v>
      </c>
      <c r="P22" s="245">
        <v>-48.6</v>
      </c>
      <c r="T22" s="249">
        <v>1741975.93</v>
      </c>
      <c r="V22" s="412">
        <v>916899.14</v>
      </c>
      <c r="Z22" s="412">
        <v>266810</v>
      </c>
      <c r="AC22" s="414">
        <v>452961</v>
      </c>
      <c r="AF22" s="414">
        <v>381312.16</v>
      </c>
      <c r="AG22" s="414">
        <v>87152.46</v>
      </c>
      <c r="AJ22" s="263">
        <f t="shared" si="3"/>
        <v>2032679.9900000002</v>
      </c>
      <c r="AK22" s="270">
        <f t="shared" si="4"/>
        <v>709537.41</v>
      </c>
      <c r="AL22" s="265">
        <f t="shared" si="1"/>
        <v>1323142.58</v>
      </c>
      <c r="AM22" s="271">
        <f t="shared" si="5"/>
        <v>1183709.1400000001</v>
      </c>
      <c r="AN22" s="272">
        <f t="shared" si="6"/>
        <v>921425.61999999988</v>
      </c>
      <c r="AO22" s="265">
        <f t="shared" si="2"/>
        <v>262283.52000000025</v>
      </c>
    </row>
    <row r="23" spans="1:41" x14ac:dyDescent="0.2">
      <c r="A23" s="261" t="s">
        <v>173</v>
      </c>
      <c r="B23" s="261" t="s">
        <v>174</v>
      </c>
      <c r="C23" s="261">
        <v>1202</v>
      </c>
      <c r="D23" s="261" t="s">
        <v>205</v>
      </c>
      <c r="E23" s="261" t="s">
        <v>205</v>
      </c>
      <c r="F23" s="244">
        <v>774290.48</v>
      </c>
      <c r="G23" s="244">
        <v>23540</v>
      </c>
      <c r="H23" s="244">
        <v>148034.75</v>
      </c>
      <c r="I23" s="249">
        <v>1861585.01</v>
      </c>
      <c r="J23" s="249">
        <v>574175.37</v>
      </c>
      <c r="M23" s="245">
        <v>14080</v>
      </c>
      <c r="O23" s="245">
        <v>351150.43</v>
      </c>
      <c r="P23" s="245">
        <v>0.42</v>
      </c>
      <c r="S23" s="249">
        <v>13000</v>
      </c>
      <c r="T23" s="249">
        <v>2083742</v>
      </c>
      <c r="V23" s="412">
        <v>776535.15</v>
      </c>
      <c r="X23" s="412">
        <v>1765.16</v>
      </c>
      <c r="Z23" s="412">
        <v>357654</v>
      </c>
      <c r="AC23" s="414">
        <v>581754</v>
      </c>
      <c r="AE23" s="414">
        <v>1520</v>
      </c>
      <c r="AF23" s="414">
        <v>341454.2</v>
      </c>
      <c r="AG23" s="414">
        <v>125261.98</v>
      </c>
      <c r="AJ23" s="263">
        <f t="shared" si="3"/>
        <v>945865.23</v>
      </c>
      <c r="AK23" s="270">
        <f t="shared" si="4"/>
        <v>365230.85</v>
      </c>
      <c r="AL23" s="265">
        <f t="shared" si="1"/>
        <v>580634.38</v>
      </c>
      <c r="AM23" s="271">
        <f t="shared" si="5"/>
        <v>1135954.31</v>
      </c>
      <c r="AN23" s="272">
        <f t="shared" si="6"/>
        <v>1049990.18</v>
      </c>
      <c r="AO23" s="265">
        <f t="shared" si="2"/>
        <v>85964.130000000121</v>
      </c>
    </row>
    <row r="24" spans="1:41" x14ac:dyDescent="0.2">
      <c r="A24" s="261" t="s">
        <v>177</v>
      </c>
      <c r="B24" s="261" t="s">
        <v>207</v>
      </c>
      <c r="C24" s="261">
        <v>6244</v>
      </c>
      <c r="D24" s="261" t="s">
        <v>210</v>
      </c>
      <c r="E24" s="261" t="s">
        <v>210</v>
      </c>
      <c r="F24" s="244">
        <v>146050.46</v>
      </c>
      <c r="G24" s="244">
        <v>73400</v>
      </c>
      <c r="H24" s="244">
        <v>25389.49</v>
      </c>
      <c r="I24" s="249">
        <v>109874.38</v>
      </c>
      <c r="J24" s="249">
        <v>104321.27</v>
      </c>
      <c r="R24" s="249">
        <v>-1004325.38</v>
      </c>
      <c r="S24" s="249">
        <v>654578</v>
      </c>
      <c r="V24" s="412">
        <v>947817.02</v>
      </c>
      <c r="X24" s="412">
        <v>1540.15</v>
      </c>
      <c r="Z24" s="412">
        <v>783224</v>
      </c>
      <c r="AB24" s="412">
        <v>6000</v>
      </c>
      <c r="AC24" s="414">
        <v>1154724</v>
      </c>
      <c r="AD24" s="414">
        <v>1608</v>
      </c>
      <c r="AF24" s="414">
        <v>611425.19999999995</v>
      </c>
      <c r="AG24" s="414">
        <v>56506.5</v>
      </c>
      <c r="AJ24" s="263">
        <f t="shared" si="3"/>
        <v>244839.94999999998</v>
      </c>
      <c r="AK24" s="270">
        <f t="shared" si="4"/>
        <v>0</v>
      </c>
      <c r="AL24" s="265">
        <f t="shared" si="1"/>
        <v>244839.94999999998</v>
      </c>
      <c r="AM24" s="271">
        <f t="shared" si="5"/>
        <v>1738581.17</v>
      </c>
      <c r="AN24" s="272">
        <f t="shared" si="6"/>
        <v>1824263.7</v>
      </c>
      <c r="AO24" s="265">
        <f t="shared" si="2"/>
        <v>-85682.530000000028</v>
      </c>
    </row>
    <row r="25" spans="1:41" x14ac:dyDescent="0.2">
      <c r="A25" s="261" t="s">
        <v>177</v>
      </c>
      <c r="B25" s="261" t="s">
        <v>207</v>
      </c>
      <c r="C25" s="261">
        <v>4760</v>
      </c>
      <c r="D25" s="261" t="s">
        <v>211</v>
      </c>
      <c r="E25" s="261" t="s">
        <v>211</v>
      </c>
      <c r="F25" s="244">
        <v>36839.74</v>
      </c>
      <c r="H25" s="244">
        <v>590.35</v>
      </c>
      <c r="I25" s="249">
        <v>1036743.08</v>
      </c>
      <c r="J25" s="249">
        <v>1477184.94</v>
      </c>
      <c r="R25" s="249">
        <v>-160236.91</v>
      </c>
      <c r="T25" s="249">
        <v>1812784.26</v>
      </c>
      <c r="V25" s="412">
        <v>547446.96</v>
      </c>
      <c r="X25" s="412">
        <v>26.31</v>
      </c>
      <c r="Z25" s="412">
        <v>926879.99</v>
      </c>
      <c r="AB25" s="412">
        <v>9000</v>
      </c>
      <c r="AC25" s="414">
        <v>1098190.24</v>
      </c>
      <c r="AE25" s="414">
        <v>2544</v>
      </c>
      <c r="AF25" s="414">
        <v>533217.9</v>
      </c>
      <c r="AG25" s="414">
        <v>131552.51999999999</v>
      </c>
      <c r="AJ25" s="263">
        <f t="shared" si="3"/>
        <v>37430.089999999997</v>
      </c>
      <c r="AK25" s="270">
        <f t="shared" si="4"/>
        <v>0</v>
      </c>
      <c r="AL25" s="265">
        <f t="shared" si="1"/>
        <v>37430.089999999997</v>
      </c>
      <c r="AM25" s="271">
        <f t="shared" si="5"/>
        <v>1483353.26</v>
      </c>
      <c r="AN25" s="272">
        <f t="shared" si="6"/>
        <v>1765504.6600000001</v>
      </c>
      <c r="AO25" s="265">
        <f t="shared" si="2"/>
        <v>-282151.40000000014</v>
      </c>
    </row>
    <row r="26" spans="1:41" x14ac:dyDescent="0.2">
      <c r="A26" s="261" t="s">
        <v>177</v>
      </c>
      <c r="B26" s="261" t="s">
        <v>207</v>
      </c>
      <c r="C26" s="261">
        <v>3665</v>
      </c>
      <c r="D26" s="261" t="s">
        <v>212</v>
      </c>
      <c r="E26" s="261" t="s">
        <v>212</v>
      </c>
      <c r="F26" s="244">
        <v>13224.12</v>
      </c>
      <c r="H26" s="244">
        <v>41906.25</v>
      </c>
      <c r="I26" s="249">
        <v>156915.16</v>
      </c>
      <c r="J26" s="249">
        <v>522253.73</v>
      </c>
      <c r="M26" s="245">
        <v>3900</v>
      </c>
      <c r="O26" s="245">
        <v>232636</v>
      </c>
      <c r="P26" s="245">
        <v>28543.58</v>
      </c>
      <c r="Q26" s="249">
        <v>30000</v>
      </c>
      <c r="S26" s="249">
        <v>1267</v>
      </c>
      <c r="T26" s="249">
        <v>1839928.23</v>
      </c>
      <c r="U26" s="412">
        <v>530.19000000000005</v>
      </c>
      <c r="V26" s="412">
        <v>4190983.18</v>
      </c>
      <c r="X26" s="412">
        <v>29.73</v>
      </c>
      <c r="Z26" s="412">
        <v>317499</v>
      </c>
      <c r="AC26" s="414">
        <v>481683</v>
      </c>
      <c r="AE26" s="414">
        <v>3784</v>
      </c>
      <c r="AF26" s="414">
        <v>383861.38</v>
      </c>
      <c r="AG26" s="414">
        <v>52432.480000000003</v>
      </c>
      <c r="AJ26" s="263">
        <f t="shared" si="3"/>
        <v>55130.37</v>
      </c>
      <c r="AK26" s="270">
        <f t="shared" si="4"/>
        <v>265079.58</v>
      </c>
      <c r="AL26" s="265">
        <f t="shared" si="1"/>
        <v>-209949.21000000002</v>
      </c>
      <c r="AM26" s="271">
        <f t="shared" si="5"/>
        <v>4509042.0999999996</v>
      </c>
      <c r="AN26" s="272">
        <f t="shared" si="6"/>
        <v>921760.86</v>
      </c>
      <c r="AO26" s="265">
        <f t="shared" si="2"/>
        <v>3587281.2399999998</v>
      </c>
    </row>
    <row r="27" spans="1:41" x14ac:dyDescent="0.2">
      <c r="A27" s="261" t="s">
        <v>177</v>
      </c>
      <c r="B27" s="261" t="s">
        <v>207</v>
      </c>
      <c r="C27" s="261">
        <v>4355</v>
      </c>
      <c r="D27" s="261" t="s">
        <v>213</v>
      </c>
      <c r="E27" s="261" t="s">
        <v>213</v>
      </c>
      <c r="F27" s="244">
        <v>168037.22</v>
      </c>
      <c r="H27" s="244">
        <v>8863.4</v>
      </c>
      <c r="I27" s="249">
        <v>2151946.7000000002</v>
      </c>
      <c r="J27" s="249">
        <v>743603.3</v>
      </c>
      <c r="O27" s="245">
        <v>64216</v>
      </c>
      <c r="T27" s="249">
        <v>3263098.4</v>
      </c>
      <c r="V27" s="412">
        <v>570665.56000000006</v>
      </c>
      <c r="Z27" s="412">
        <v>720060</v>
      </c>
      <c r="AC27" s="414">
        <v>1028499</v>
      </c>
      <c r="AF27" s="414">
        <v>336906.65</v>
      </c>
      <c r="AG27" s="414">
        <v>107901.6</v>
      </c>
      <c r="AJ27" s="263">
        <f t="shared" si="3"/>
        <v>176900.62</v>
      </c>
      <c r="AK27" s="270">
        <f t="shared" si="4"/>
        <v>64216</v>
      </c>
      <c r="AL27" s="265">
        <f t="shared" si="1"/>
        <v>112684.62</v>
      </c>
      <c r="AM27" s="271">
        <f t="shared" si="5"/>
        <v>1290725.56</v>
      </c>
      <c r="AN27" s="272">
        <f t="shared" si="6"/>
        <v>1473307.25</v>
      </c>
      <c r="AO27" s="265">
        <f t="shared" si="2"/>
        <v>-182581.68999999994</v>
      </c>
    </row>
    <row r="28" spans="1:41" x14ac:dyDescent="0.2">
      <c r="A28" s="261" t="s">
        <v>177</v>
      </c>
      <c r="B28" s="261" t="s">
        <v>207</v>
      </c>
      <c r="C28" s="261">
        <v>2703</v>
      </c>
      <c r="D28" s="261" t="s">
        <v>214</v>
      </c>
      <c r="E28" s="261" t="s">
        <v>214</v>
      </c>
      <c r="F28" s="244">
        <v>98736.04</v>
      </c>
      <c r="H28" s="244">
        <v>57992.92</v>
      </c>
      <c r="I28" s="249">
        <v>2210339.5299999998</v>
      </c>
      <c r="J28" s="249">
        <v>315379.83</v>
      </c>
      <c r="Q28" s="249">
        <v>24608</v>
      </c>
      <c r="T28" s="249">
        <v>3122820.6</v>
      </c>
      <c r="V28" s="412">
        <v>691463.71</v>
      </c>
      <c r="X28" s="412">
        <v>186.52</v>
      </c>
      <c r="Z28" s="412">
        <v>388956</v>
      </c>
      <c r="AC28" s="414">
        <v>598266</v>
      </c>
      <c r="AD28" s="414">
        <v>1300</v>
      </c>
      <c r="AF28" s="414">
        <v>346429.25</v>
      </c>
      <c r="AG28" s="414">
        <v>157382.76</v>
      </c>
      <c r="AJ28" s="263">
        <f t="shared" si="3"/>
        <v>156728.95999999999</v>
      </c>
      <c r="AK28" s="270">
        <f t="shared" si="4"/>
        <v>0</v>
      </c>
      <c r="AL28" s="265">
        <f t="shared" si="1"/>
        <v>156728.95999999999</v>
      </c>
      <c r="AM28" s="271">
        <f t="shared" si="5"/>
        <v>1080606.23</v>
      </c>
      <c r="AN28" s="272">
        <f t="shared" si="6"/>
        <v>1103378.01</v>
      </c>
      <c r="AO28" s="265">
        <f t="shared" si="2"/>
        <v>-22771.780000000028</v>
      </c>
    </row>
    <row r="29" spans="1:41" x14ac:dyDescent="0.2">
      <c r="A29" s="261" t="s">
        <v>177</v>
      </c>
      <c r="B29" s="261" t="s">
        <v>207</v>
      </c>
      <c r="C29" s="261">
        <v>3283</v>
      </c>
      <c r="D29" s="261" t="s">
        <v>215</v>
      </c>
      <c r="E29" s="261" t="s">
        <v>215</v>
      </c>
      <c r="F29" s="244">
        <v>179194.81</v>
      </c>
      <c r="H29" s="244">
        <v>17029.71</v>
      </c>
      <c r="I29" s="249">
        <v>1177649.96</v>
      </c>
      <c r="J29" s="249">
        <v>958564.66</v>
      </c>
      <c r="S29" s="249">
        <v>-71572.44</v>
      </c>
      <c r="V29" s="412">
        <v>3129705.67</v>
      </c>
      <c r="Z29" s="412">
        <v>153870</v>
      </c>
      <c r="AB29" s="412">
        <v>11160</v>
      </c>
      <c r="AC29" s="414">
        <v>471335.98</v>
      </c>
      <c r="AF29" s="414">
        <v>350492.49</v>
      </c>
      <c r="AG29" s="414">
        <v>56185.62</v>
      </c>
      <c r="AJ29" s="263">
        <f t="shared" si="3"/>
        <v>196224.52</v>
      </c>
      <c r="AK29" s="270">
        <f t="shared" si="4"/>
        <v>0</v>
      </c>
      <c r="AL29" s="265">
        <f>AJ29-AK29</f>
        <v>196224.52</v>
      </c>
      <c r="AM29" s="271">
        <f t="shared" si="5"/>
        <v>3294735.67</v>
      </c>
      <c r="AN29" s="272">
        <f t="shared" si="6"/>
        <v>878014.09</v>
      </c>
      <c r="AO29" s="265">
        <f t="shared" si="2"/>
        <v>2416721.58</v>
      </c>
    </row>
    <row r="30" spans="1:41" x14ac:dyDescent="0.2">
      <c r="A30" s="261" t="s">
        <v>177</v>
      </c>
      <c r="B30" s="261" t="s">
        <v>207</v>
      </c>
      <c r="C30" s="261">
        <v>1804</v>
      </c>
      <c r="D30" s="261" t="s">
        <v>216</v>
      </c>
      <c r="E30" s="261" t="s">
        <v>216</v>
      </c>
      <c r="F30" s="244">
        <v>221401.52</v>
      </c>
      <c r="H30" s="244">
        <v>53354.73</v>
      </c>
      <c r="I30" s="249">
        <v>573274.18999999994</v>
      </c>
      <c r="J30" s="249">
        <v>79239.64</v>
      </c>
      <c r="O30" s="245">
        <v>231674</v>
      </c>
      <c r="P30" s="245">
        <v>-1060</v>
      </c>
      <c r="R30" s="249">
        <v>-210876.62</v>
      </c>
      <c r="T30" s="249">
        <v>1260515.6599999999</v>
      </c>
      <c r="V30" s="412">
        <v>653344.09</v>
      </c>
      <c r="Z30" s="412">
        <v>388812.6</v>
      </c>
      <c r="AC30" s="414">
        <v>540528.62</v>
      </c>
      <c r="AF30" s="414">
        <v>231214.19</v>
      </c>
      <c r="AG30" s="414">
        <v>121386.18</v>
      </c>
      <c r="AJ30" s="263">
        <f t="shared" si="3"/>
        <v>274756.25</v>
      </c>
      <c r="AK30" s="270">
        <f t="shared" si="4"/>
        <v>230614</v>
      </c>
      <c r="AL30" s="265">
        <f t="shared" si="1"/>
        <v>44142.25</v>
      </c>
      <c r="AM30" s="271">
        <f t="shared" si="5"/>
        <v>1042156.69</v>
      </c>
      <c r="AN30" s="272">
        <f t="shared" si="6"/>
        <v>893128.99</v>
      </c>
      <c r="AO30" s="265">
        <f t="shared" si="2"/>
        <v>149027.69999999995</v>
      </c>
    </row>
    <row r="31" spans="1:41" x14ac:dyDescent="0.2">
      <c r="A31" s="261" t="s">
        <v>177</v>
      </c>
      <c r="B31" s="261" t="s">
        <v>207</v>
      </c>
      <c r="C31" s="261">
        <v>2904</v>
      </c>
      <c r="D31" s="261" t="s">
        <v>217</v>
      </c>
      <c r="E31" s="261" t="s">
        <v>217</v>
      </c>
      <c r="F31" s="244">
        <v>134943.29999999999</v>
      </c>
      <c r="G31" s="244">
        <v>2469</v>
      </c>
      <c r="H31" s="244">
        <v>2967.87</v>
      </c>
      <c r="I31" s="249">
        <v>238115</v>
      </c>
      <c r="J31" s="249">
        <v>446284.27</v>
      </c>
      <c r="O31" s="245">
        <v>198400</v>
      </c>
      <c r="P31" s="245">
        <v>20000</v>
      </c>
      <c r="Q31" s="249">
        <v>551</v>
      </c>
      <c r="R31" s="249">
        <v>-2190280.75</v>
      </c>
      <c r="S31" s="249">
        <v>-173021.66</v>
      </c>
      <c r="T31" s="249">
        <v>3095144.84</v>
      </c>
      <c r="V31" s="412">
        <v>465144.69</v>
      </c>
      <c r="X31" s="412">
        <v>788.86</v>
      </c>
      <c r="Z31" s="412">
        <v>804097</v>
      </c>
      <c r="AB31" s="412">
        <v>44907</v>
      </c>
      <c r="AC31" s="414">
        <v>1050749</v>
      </c>
      <c r="AF31" s="414">
        <v>258833.54</v>
      </c>
      <c r="AG31" s="414">
        <v>123036</v>
      </c>
      <c r="AJ31" s="263">
        <f t="shared" si="3"/>
        <v>140380.16999999998</v>
      </c>
      <c r="AK31" s="270">
        <f t="shared" si="4"/>
        <v>218400</v>
      </c>
      <c r="AL31" s="265">
        <f t="shared" si="1"/>
        <v>-78019.830000000016</v>
      </c>
      <c r="AM31" s="271">
        <f t="shared" si="5"/>
        <v>1314937.55</v>
      </c>
      <c r="AN31" s="272">
        <f t="shared" si="6"/>
        <v>1432618.54</v>
      </c>
      <c r="AO31" s="265">
        <f t="shared" si="2"/>
        <v>-117680.98999999999</v>
      </c>
    </row>
    <row r="32" spans="1:41" x14ac:dyDescent="0.2">
      <c r="A32" s="261" t="s">
        <v>177</v>
      </c>
      <c r="B32" s="261" t="s">
        <v>207</v>
      </c>
      <c r="C32" s="261">
        <v>6953</v>
      </c>
      <c r="D32" s="261" t="s">
        <v>218</v>
      </c>
      <c r="E32" s="261" t="s">
        <v>218</v>
      </c>
      <c r="F32" s="244">
        <v>875593.43</v>
      </c>
      <c r="H32" s="244">
        <v>53275</v>
      </c>
      <c r="I32" s="249">
        <v>843034.38</v>
      </c>
      <c r="J32" s="249">
        <v>3052396</v>
      </c>
      <c r="M32" s="245">
        <v>280960</v>
      </c>
      <c r="T32" s="249">
        <v>11903501.289999999</v>
      </c>
      <c r="V32" s="412">
        <v>1541513.04</v>
      </c>
      <c r="Z32" s="412">
        <v>831521.44</v>
      </c>
      <c r="AB32" s="412">
        <v>250000</v>
      </c>
      <c r="AC32" s="414">
        <v>1286153.44</v>
      </c>
      <c r="AF32" s="414">
        <v>1098456.3400000001</v>
      </c>
      <c r="AG32" s="414">
        <v>757773.26</v>
      </c>
      <c r="AJ32" s="263">
        <f t="shared" si="3"/>
        <v>928868.43</v>
      </c>
      <c r="AK32" s="270">
        <f t="shared" si="4"/>
        <v>280960</v>
      </c>
      <c r="AL32" s="265">
        <f t="shared" si="1"/>
        <v>647908.43000000005</v>
      </c>
      <c r="AM32" s="271">
        <f t="shared" si="5"/>
        <v>2623034.48</v>
      </c>
      <c r="AN32" s="272">
        <f t="shared" si="6"/>
        <v>3142383.04</v>
      </c>
      <c r="AO32" s="265">
        <f t="shared" si="2"/>
        <v>-519348.56000000006</v>
      </c>
    </row>
    <row r="33" spans="1:41" x14ac:dyDescent="0.2">
      <c r="A33" s="261" t="s">
        <v>177</v>
      </c>
      <c r="B33" s="261" t="s">
        <v>207</v>
      </c>
      <c r="C33" s="261">
        <v>5358</v>
      </c>
      <c r="D33" s="261" t="s">
        <v>219</v>
      </c>
      <c r="E33" s="261" t="s">
        <v>219</v>
      </c>
      <c r="F33" s="244">
        <v>137466.63</v>
      </c>
      <c r="H33" s="244">
        <v>22566.720000000001</v>
      </c>
      <c r="I33" s="249">
        <v>1326275.22</v>
      </c>
      <c r="J33" s="249">
        <v>15</v>
      </c>
      <c r="T33" s="249">
        <v>1455376.69</v>
      </c>
      <c r="V33" s="412">
        <v>508110.36</v>
      </c>
      <c r="Z33" s="412">
        <v>18000</v>
      </c>
      <c r="AC33" s="414">
        <v>324472</v>
      </c>
      <c r="AF33" s="414">
        <v>106858.54</v>
      </c>
      <c r="AG33" s="414">
        <v>56594.94</v>
      </c>
      <c r="AJ33" s="263">
        <f t="shared" si="3"/>
        <v>160033.35</v>
      </c>
      <c r="AK33" s="270">
        <f t="shared" si="4"/>
        <v>0</v>
      </c>
      <c r="AL33" s="265">
        <f t="shared" si="1"/>
        <v>160033.35</v>
      </c>
      <c r="AM33" s="271">
        <f t="shared" si="5"/>
        <v>526110.36</v>
      </c>
      <c r="AN33" s="272">
        <f t="shared" si="6"/>
        <v>487925.48</v>
      </c>
      <c r="AO33" s="265">
        <f t="shared" si="2"/>
        <v>38184.880000000005</v>
      </c>
    </row>
    <row r="34" spans="1:41" x14ac:dyDescent="0.2">
      <c r="A34" s="261" t="s">
        <v>177</v>
      </c>
      <c r="B34" s="261" t="s">
        <v>207</v>
      </c>
      <c r="C34" s="261">
        <v>1450</v>
      </c>
      <c r="D34" s="261" t="s">
        <v>220</v>
      </c>
      <c r="E34" s="261" t="s">
        <v>220</v>
      </c>
      <c r="F34" s="244">
        <v>293004.59000000003</v>
      </c>
      <c r="G34" s="244">
        <v>6000</v>
      </c>
      <c r="H34" s="244">
        <v>270181.90000000002</v>
      </c>
      <c r="I34" s="249">
        <v>644375.87</v>
      </c>
      <c r="J34" s="249">
        <v>480584.73</v>
      </c>
      <c r="S34" s="249">
        <v>264048.64000000001</v>
      </c>
      <c r="T34" s="249">
        <v>1829621.52</v>
      </c>
      <c r="V34" s="412">
        <v>917987.78</v>
      </c>
      <c r="X34" s="412">
        <v>485.33</v>
      </c>
      <c r="AC34" s="414">
        <v>301585.46999999997</v>
      </c>
      <c r="AE34" s="414">
        <v>1088</v>
      </c>
      <c r="AF34" s="414">
        <v>345661.08</v>
      </c>
      <c r="AG34" s="414">
        <v>304456.63</v>
      </c>
      <c r="AJ34" s="263">
        <f t="shared" si="3"/>
        <v>569186.49</v>
      </c>
      <c r="AK34" s="270">
        <f t="shared" si="4"/>
        <v>0</v>
      </c>
      <c r="AL34" s="265">
        <f t="shared" si="1"/>
        <v>569186.49</v>
      </c>
      <c r="AM34" s="271">
        <f t="shared" si="5"/>
        <v>918473.11</v>
      </c>
      <c r="AN34" s="272">
        <f t="shared" si="6"/>
        <v>952791.18</v>
      </c>
      <c r="AO34" s="265">
        <f t="shared" si="2"/>
        <v>-34318.070000000065</v>
      </c>
    </row>
    <row r="35" spans="1:41" x14ac:dyDescent="0.2">
      <c r="A35" s="261" t="s">
        <v>177</v>
      </c>
      <c r="B35" s="261" t="s">
        <v>207</v>
      </c>
      <c r="C35" s="261">
        <v>1590</v>
      </c>
      <c r="D35" s="261" t="s">
        <v>221</v>
      </c>
      <c r="E35" s="261" t="s">
        <v>221</v>
      </c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 s="413"/>
      <c r="V35" s="413"/>
      <c r="W35" s="413"/>
      <c r="X35" s="413"/>
      <c r="Y35" s="413"/>
      <c r="Z35" s="413"/>
      <c r="AA35" s="413"/>
      <c r="AB35" s="413"/>
      <c r="AC35" s="415"/>
      <c r="AD35" s="415"/>
      <c r="AE35" s="415"/>
      <c r="AF35" s="415"/>
      <c r="AG35" s="415"/>
      <c r="AH35" s="415"/>
      <c r="AI35" s="415"/>
      <c r="AJ35" s="263">
        <f t="shared" si="3"/>
        <v>0</v>
      </c>
      <c r="AK35" s="270">
        <f t="shared" si="4"/>
        <v>0</v>
      </c>
      <c r="AL35" s="265">
        <f t="shared" si="1"/>
        <v>0</v>
      </c>
      <c r="AM35" s="271">
        <f t="shared" si="5"/>
        <v>0</v>
      </c>
      <c r="AN35" s="272">
        <f t="shared" si="6"/>
        <v>0</v>
      </c>
      <c r="AO35" s="265">
        <f t="shared" si="2"/>
        <v>0</v>
      </c>
    </row>
    <row r="36" spans="1:41" x14ac:dyDescent="0.2">
      <c r="A36" s="261" t="s">
        <v>180</v>
      </c>
      <c r="B36" s="261" t="s">
        <v>223</v>
      </c>
      <c r="C36" s="261">
        <v>6255</v>
      </c>
      <c r="D36" s="261" t="s">
        <v>225</v>
      </c>
      <c r="E36" s="261" t="s">
        <v>225</v>
      </c>
      <c r="F36" s="244">
        <v>966336.87</v>
      </c>
      <c r="H36" s="244">
        <v>35869.1</v>
      </c>
      <c r="I36" s="249">
        <v>602102.12</v>
      </c>
      <c r="J36" s="249">
        <v>123811.15</v>
      </c>
      <c r="M36" s="245">
        <v>12010.6</v>
      </c>
      <c r="O36" s="245">
        <v>623176</v>
      </c>
      <c r="P36" s="245">
        <v>0</v>
      </c>
      <c r="S36" s="249">
        <v>-121503.09</v>
      </c>
      <c r="T36" s="249">
        <v>3551030.77</v>
      </c>
      <c r="V36" s="412">
        <v>877413.34</v>
      </c>
      <c r="W36" s="412">
        <v>50180</v>
      </c>
      <c r="X36" s="412">
        <v>1015.93</v>
      </c>
      <c r="Z36" s="412">
        <v>1011455.6</v>
      </c>
      <c r="AC36" s="414">
        <v>1395773.6</v>
      </c>
      <c r="AF36" s="414">
        <v>632690.75</v>
      </c>
      <c r="AG36" s="414">
        <v>91611.75</v>
      </c>
      <c r="AJ36" s="263">
        <f t="shared" si="3"/>
        <v>1002205.97</v>
      </c>
      <c r="AK36" s="270">
        <f t="shared" si="4"/>
        <v>635186.6</v>
      </c>
      <c r="AL36" s="265">
        <f t="shared" si="1"/>
        <v>367019.37</v>
      </c>
      <c r="AM36" s="271">
        <f t="shared" si="5"/>
        <v>1940064.87</v>
      </c>
      <c r="AN36" s="272">
        <f t="shared" si="6"/>
        <v>2120076.1</v>
      </c>
      <c r="AO36" s="265">
        <f t="shared" si="2"/>
        <v>-180011.22999999998</v>
      </c>
    </row>
    <row r="37" spans="1:41" x14ac:dyDescent="0.2">
      <c r="A37" s="261" t="s">
        <v>180</v>
      </c>
      <c r="B37" s="261" t="s">
        <v>223</v>
      </c>
      <c r="C37" s="261">
        <v>4295</v>
      </c>
      <c r="D37" s="261" t="s">
        <v>226</v>
      </c>
      <c r="E37" s="261" t="s">
        <v>226</v>
      </c>
      <c r="F37" s="244">
        <v>750865.81</v>
      </c>
      <c r="G37" s="244">
        <v>16510</v>
      </c>
      <c r="H37" s="244">
        <v>19797.98</v>
      </c>
      <c r="I37" s="249">
        <v>315830.40000000002</v>
      </c>
      <c r="J37" s="249">
        <v>143450.79999999999</v>
      </c>
      <c r="M37" s="245">
        <v>12633.02</v>
      </c>
      <c r="O37" s="245">
        <v>62018</v>
      </c>
      <c r="P37" s="245">
        <v>19.899999999999999</v>
      </c>
      <c r="T37" s="249">
        <v>1997207.95</v>
      </c>
      <c r="V37" s="412">
        <v>713789.74</v>
      </c>
      <c r="X37" s="412">
        <v>988.27</v>
      </c>
      <c r="Z37" s="412">
        <v>450124.5</v>
      </c>
      <c r="AC37" s="414">
        <v>580587.5</v>
      </c>
      <c r="AF37" s="414">
        <v>613426.32999999996</v>
      </c>
      <c r="AG37" s="414">
        <v>143330.94</v>
      </c>
      <c r="AJ37" s="263">
        <f t="shared" si="3"/>
        <v>787173.79</v>
      </c>
      <c r="AK37" s="270">
        <f t="shared" si="4"/>
        <v>74670.92</v>
      </c>
      <c r="AL37" s="265">
        <f t="shared" si="1"/>
        <v>712502.87</v>
      </c>
      <c r="AM37" s="271">
        <f t="shared" si="5"/>
        <v>1164902.51</v>
      </c>
      <c r="AN37" s="272">
        <f t="shared" si="6"/>
        <v>1337344.77</v>
      </c>
      <c r="AO37" s="265">
        <f t="shared" si="2"/>
        <v>-172442.26</v>
      </c>
    </row>
    <row r="38" spans="1:41" x14ac:dyDescent="0.2">
      <c r="A38" s="261" t="s">
        <v>180</v>
      </c>
      <c r="B38" s="261" t="s">
        <v>223</v>
      </c>
      <c r="C38" s="261">
        <v>5791</v>
      </c>
      <c r="D38" s="261" t="s">
        <v>227</v>
      </c>
      <c r="E38" s="261" t="s">
        <v>227</v>
      </c>
      <c r="F38" s="244">
        <v>220077.35</v>
      </c>
      <c r="G38" s="244">
        <v>63400</v>
      </c>
      <c r="H38" s="244">
        <v>8731.69</v>
      </c>
      <c r="I38" s="249">
        <v>178838.54</v>
      </c>
      <c r="J38" s="249">
        <v>46090.91</v>
      </c>
      <c r="M38" s="245">
        <v>13060.54</v>
      </c>
      <c r="O38" s="245">
        <v>297680</v>
      </c>
      <c r="P38" s="245">
        <v>2337.7800000000002</v>
      </c>
      <c r="S38" s="249">
        <v>97499.29</v>
      </c>
      <c r="T38" s="249">
        <v>2854572.07</v>
      </c>
      <c r="V38" s="412">
        <v>677850.58</v>
      </c>
      <c r="W38" s="412">
        <v>321210</v>
      </c>
      <c r="X38" s="412">
        <v>274.01</v>
      </c>
      <c r="Z38" s="412">
        <v>180696</v>
      </c>
      <c r="AC38" s="414">
        <v>403201</v>
      </c>
      <c r="AE38" s="414">
        <v>3160</v>
      </c>
      <c r="AF38" s="414">
        <v>1051900.49</v>
      </c>
      <c r="AG38" s="414">
        <v>85668.54</v>
      </c>
      <c r="AJ38" s="263">
        <f t="shared" si="3"/>
        <v>292209.03999999998</v>
      </c>
      <c r="AK38" s="270">
        <f t="shared" si="4"/>
        <v>313078.32</v>
      </c>
      <c r="AL38" s="265">
        <f t="shared" si="1"/>
        <v>-20869.280000000028</v>
      </c>
      <c r="AM38" s="271">
        <f t="shared" si="5"/>
        <v>1180030.5899999999</v>
      </c>
      <c r="AN38" s="272">
        <f t="shared" si="6"/>
        <v>1543930.03</v>
      </c>
      <c r="AO38" s="265">
        <f t="shared" si="2"/>
        <v>-363899.44000000018</v>
      </c>
    </row>
    <row r="39" spans="1:41" x14ac:dyDescent="0.2">
      <c r="A39" s="261" t="s">
        <v>180</v>
      </c>
      <c r="B39" s="261" t="s">
        <v>223</v>
      </c>
      <c r="C39" s="261">
        <v>2483</v>
      </c>
      <c r="D39" s="261" t="s">
        <v>228</v>
      </c>
      <c r="E39" s="261" t="s">
        <v>228</v>
      </c>
      <c r="F39" s="244">
        <v>406006.56</v>
      </c>
      <c r="H39" s="244">
        <v>11290.24</v>
      </c>
      <c r="I39" s="249">
        <v>443496.45</v>
      </c>
      <c r="J39" s="249">
        <v>209816.82</v>
      </c>
      <c r="L39" s="245">
        <v>0</v>
      </c>
      <c r="M39" s="245">
        <v>8937.5</v>
      </c>
      <c r="P39" s="245">
        <v>4014</v>
      </c>
      <c r="S39" s="249">
        <v>1807.11</v>
      </c>
      <c r="T39" s="249">
        <v>1440362.48</v>
      </c>
      <c r="V39" s="412">
        <v>507654.79</v>
      </c>
      <c r="W39" s="412">
        <v>23250</v>
      </c>
      <c r="X39" s="412">
        <v>719.7</v>
      </c>
      <c r="AC39" s="414">
        <v>119820</v>
      </c>
      <c r="AD39" s="414">
        <v>600</v>
      </c>
      <c r="AF39" s="414">
        <v>447182.19</v>
      </c>
      <c r="AG39" s="414">
        <v>87347.88</v>
      </c>
      <c r="AJ39" s="263">
        <f t="shared" si="3"/>
        <v>417296.8</v>
      </c>
      <c r="AK39" s="270">
        <f t="shared" si="4"/>
        <v>12951.5</v>
      </c>
      <c r="AL39" s="265">
        <f t="shared" si="1"/>
        <v>404345.3</v>
      </c>
      <c r="AM39" s="271">
        <f t="shared" si="5"/>
        <v>531624.49</v>
      </c>
      <c r="AN39" s="272">
        <f t="shared" si="6"/>
        <v>654950.06999999995</v>
      </c>
      <c r="AO39" s="265">
        <f t="shared" si="2"/>
        <v>-123325.57999999996</v>
      </c>
    </row>
    <row r="40" spans="1:41" x14ac:dyDescent="0.2">
      <c r="A40" s="261" t="s">
        <v>180</v>
      </c>
      <c r="B40" s="261" t="s">
        <v>223</v>
      </c>
      <c r="C40" s="261">
        <v>2151</v>
      </c>
      <c r="D40" s="261" t="s">
        <v>229</v>
      </c>
      <c r="E40" s="261" t="s">
        <v>229</v>
      </c>
      <c r="F40" s="244">
        <v>362111.17</v>
      </c>
      <c r="G40" s="244">
        <v>7800</v>
      </c>
      <c r="H40" s="244">
        <v>14405.56</v>
      </c>
      <c r="I40" s="249">
        <v>2761775.22</v>
      </c>
      <c r="J40" s="249">
        <v>180432.84</v>
      </c>
      <c r="L40" s="245">
        <v>0</v>
      </c>
      <c r="M40" s="245">
        <v>8937.5</v>
      </c>
      <c r="O40" s="245">
        <v>36000</v>
      </c>
      <c r="P40" s="245">
        <v>1981.59</v>
      </c>
      <c r="S40" s="249">
        <v>-14551.22</v>
      </c>
      <c r="T40" s="249">
        <v>455164.99</v>
      </c>
      <c r="V40" s="412">
        <v>572392.51</v>
      </c>
      <c r="W40" s="412">
        <v>28170</v>
      </c>
      <c r="X40" s="412">
        <v>573.82000000000005</v>
      </c>
      <c r="Z40" s="412">
        <v>482480.85</v>
      </c>
      <c r="AC40" s="414">
        <v>757570.85</v>
      </c>
      <c r="AD40" s="414">
        <v>4000</v>
      </c>
      <c r="AF40" s="414">
        <v>399284.31</v>
      </c>
      <c r="AG40" s="414">
        <v>136410.48000000001</v>
      </c>
      <c r="AJ40" s="263">
        <f t="shared" si="3"/>
        <v>384316.73</v>
      </c>
      <c r="AK40" s="270">
        <f t="shared" si="4"/>
        <v>46919.09</v>
      </c>
      <c r="AL40" s="265">
        <f t="shared" si="1"/>
        <v>337397.64</v>
      </c>
      <c r="AM40" s="271">
        <f t="shared" si="5"/>
        <v>1083617.18</v>
      </c>
      <c r="AN40" s="272">
        <f t="shared" si="6"/>
        <v>1297265.6399999999</v>
      </c>
      <c r="AO40" s="265">
        <f t="shared" si="2"/>
        <v>-213648.45999999996</v>
      </c>
    </row>
    <row r="41" spans="1:41" x14ac:dyDescent="0.2">
      <c r="A41" s="261" t="s">
        <v>180</v>
      </c>
      <c r="B41" s="261" t="s">
        <v>223</v>
      </c>
      <c r="C41" s="261">
        <v>2636</v>
      </c>
      <c r="D41" s="261" t="s">
        <v>230</v>
      </c>
      <c r="E41" s="261" t="s">
        <v>230</v>
      </c>
      <c r="F41" s="244">
        <v>347198.25</v>
      </c>
      <c r="H41" s="244">
        <v>102439.42</v>
      </c>
      <c r="I41" s="249">
        <v>211590.49</v>
      </c>
      <c r="J41" s="249">
        <v>316880.11</v>
      </c>
      <c r="M41" s="245">
        <v>8926</v>
      </c>
      <c r="O41" s="245">
        <v>97345.52</v>
      </c>
      <c r="P41" s="245">
        <v>11078.5</v>
      </c>
      <c r="S41" s="249">
        <v>1024.3800000000001</v>
      </c>
      <c r="T41" s="249">
        <v>1976836.89</v>
      </c>
      <c r="V41" s="412">
        <v>653514.31000000006</v>
      </c>
      <c r="X41" s="412">
        <v>592.5</v>
      </c>
      <c r="Z41" s="412">
        <v>524286</v>
      </c>
      <c r="AC41" s="414">
        <v>623126</v>
      </c>
      <c r="AE41" s="414">
        <v>10100</v>
      </c>
      <c r="AF41" s="414">
        <v>400868.07</v>
      </c>
      <c r="AG41" s="414">
        <v>55845.9</v>
      </c>
      <c r="AJ41" s="263">
        <f t="shared" si="3"/>
        <v>449637.67</v>
      </c>
      <c r="AK41" s="270">
        <f t="shared" si="4"/>
        <v>117350.02</v>
      </c>
      <c r="AL41" s="265">
        <f t="shared" si="1"/>
        <v>332287.64999999997</v>
      </c>
      <c r="AM41" s="271">
        <f t="shared" si="5"/>
        <v>1178392.81</v>
      </c>
      <c r="AN41" s="272">
        <f t="shared" si="6"/>
        <v>1089939.97</v>
      </c>
      <c r="AO41" s="265">
        <f t="shared" si="2"/>
        <v>88452.840000000084</v>
      </c>
    </row>
    <row r="42" spans="1:41" x14ac:dyDescent="0.2">
      <c r="A42" s="261" t="s">
        <v>180</v>
      </c>
      <c r="B42" s="261" t="s">
        <v>223</v>
      </c>
      <c r="C42" s="261">
        <v>4545</v>
      </c>
      <c r="D42" s="261" t="s">
        <v>231</v>
      </c>
      <c r="E42" s="261" t="s">
        <v>231</v>
      </c>
      <c r="F42" s="244">
        <v>402091.17</v>
      </c>
      <c r="G42" s="244">
        <v>4420</v>
      </c>
      <c r="H42" s="244">
        <v>25730.69</v>
      </c>
      <c r="I42" s="249">
        <v>300502.59999999998</v>
      </c>
      <c r="J42" s="249">
        <v>290389.65000000002</v>
      </c>
      <c r="L42" s="245">
        <v>0</v>
      </c>
      <c r="M42" s="245">
        <v>11030</v>
      </c>
      <c r="O42" s="245">
        <v>9725</v>
      </c>
      <c r="P42" s="245">
        <v>838.98</v>
      </c>
      <c r="S42" s="249">
        <v>240050.01</v>
      </c>
      <c r="T42" s="249">
        <v>1732965.71</v>
      </c>
      <c r="V42" s="412">
        <v>765313.95</v>
      </c>
      <c r="W42" s="412">
        <v>123760</v>
      </c>
      <c r="X42" s="412">
        <v>476.49</v>
      </c>
      <c r="Z42" s="412">
        <v>543645</v>
      </c>
      <c r="AC42" s="414">
        <v>828091</v>
      </c>
      <c r="AE42" s="414">
        <v>7170</v>
      </c>
      <c r="AF42" s="414">
        <v>373015.79</v>
      </c>
      <c r="AG42" s="414">
        <v>65614.98</v>
      </c>
      <c r="AJ42" s="263">
        <f t="shared" si="3"/>
        <v>432241.86</v>
      </c>
      <c r="AK42" s="270">
        <f t="shared" si="4"/>
        <v>21593.98</v>
      </c>
      <c r="AL42" s="265">
        <f t="shared" si="1"/>
        <v>410647.88</v>
      </c>
      <c r="AM42" s="271">
        <f t="shared" si="5"/>
        <v>1433195.44</v>
      </c>
      <c r="AN42" s="272">
        <f t="shared" si="6"/>
        <v>1273891.77</v>
      </c>
      <c r="AO42" s="265">
        <f t="shared" si="2"/>
        <v>159303.66999999993</v>
      </c>
    </row>
    <row r="43" spans="1:41" x14ac:dyDescent="0.2">
      <c r="A43" s="261" t="s">
        <v>180</v>
      </c>
      <c r="B43" s="261" t="s">
        <v>223</v>
      </c>
      <c r="C43" s="261">
        <v>2870</v>
      </c>
      <c r="D43" s="261" t="s">
        <v>232</v>
      </c>
      <c r="E43" s="261" t="s">
        <v>232</v>
      </c>
      <c r="F43" s="244">
        <v>378399.5</v>
      </c>
      <c r="G43" s="244">
        <v>4455</v>
      </c>
      <c r="H43" s="244">
        <v>232885.13</v>
      </c>
      <c r="I43" s="249">
        <v>348720.37</v>
      </c>
      <c r="J43" s="249">
        <v>237734.9</v>
      </c>
      <c r="L43" s="245">
        <v>4200</v>
      </c>
      <c r="M43" s="245">
        <v>-1658.2</v>
      </c>
      <c r="O43" s="245">
        <v>175895.36</v>
      </c>
      <c r="P43" s="245">
        <v>675.62</v>
      </c>
      <c r="T43" s="249">
        <v>2083523.09</v>
      </c>
      <c r="V43" s="412">
        <v>624475.13</v>
      </c>
      <c r="X43" s="412">
        <v>684.55</v>
      </c>
      <c r="Z43" s="412">
        <v>375276</v>
      </c>
      <c r="AC43" s="414">
        <v>572220</v>
      </c>
      <c r="AD43" s="414">
        <v>4340</v>
      </c>
      <c r="AF43" s="414">
        <v>389329.05</v>
      </c>
      <c r="AG43" s="414">
        <v>62904.87</v>
      </c>
      <c r="AJ43" s="263">
        <f t="shared" si="3"/>
        <v>615739.63</v>
      </c>
      <c r="AK43" s="270">
        <f t="shared" si="4"/>
        <v>179112.77999999997</v>
      </c>
      <c r="AL43" s="265">
        <f t="shared" si="1"/>
        <v>436626.85000000003</v>
      </c>
      <c r="AM43" s="271">
        <f t="shared" si="5"/>
        <v>1000435.68</v>
      </c>
      <c r="AN43" s="272">
        <f t="shared" si="6"/>
        <v>1028793.92</v>
      </c>
      <c r="AO43" s="265">
        <f t="shared" si="2"/>
        <v>-28358.239999999991</v>
      </c>
    </row>
    <row r="44" spans="1:41" x14ac:dyDescent="0.2">
      <c r="A44" s="261" t="s">
        <v>180</v>
      </c>
      <c r="B44" s="261" t="s">
        <v>223</v>
      </c>
      <c r="C44" s="261">
        <v>3482</v>
      </c>
      <c r="D44" s="261" t="s">
        <v>233</v>
      </c>
      <c r="E44" s="261" t="s">
        <v>233</v>
      </c>
      <c r="F44" s="244">
        <v>472398.81</v>
      </c>
      <c r="G44" s="244">
        <v>21029</v>
      </c>
      <c r="H44" s="244">
        <v>16465.16</v>
      </c>
      <c r="I44" s="249">
        <v>1047905.95</v>
      </c>
      <c r="J44" s="249">
        <v>185622.42</v>
      </c>
      <c r="L44" s="245">
        <v>0</v>
      </c>
      <c r="M44" s="245">
        <v>12769.43</v>
      </c>
      <c r="O44" s="245">
        <v>210942.43</v>
      </c>
      <c r="P44" s="245">
        <v>59.28</v>
      </c>
      <c r="S44" s="249">
        <v>1921420.69</v>
      </c>
      <c r="V44" s="412">
        <v>414920.58</v>
      </c>
      <c r="X44" s="412">
        <v>413.83</v>
      </c>
      <c r="Z44" s="412">
        <v>445044.6</v>
      </c>
      <c r="AC44" s="414">
        <v>754822.6</v>
      </c>
      <c r="AE44" s="414">
        <v>13680</v>
      </c>
      <c r="AF44" s="414">
        <v>370641.02</v>
      </c>
      <c r="AG44" s="414">
        <v>114326.88</v>
      </c>
      <c r="AJ44" s="263">
        <f t="shared" si="3"/>
        <v>509892.97</v>
      </c>
      <c r="AK44" s="270">
        <f t="shared" si="4"/>
        <v>223771.13999999998</v>
      </c>
      <c r="AL44" s="265">
        <f t="shared" si="1"/>
        <v>286121.82999999996</v>
      </c>
      <c r="AM44" s="271">
        <f t="shared" si="5"/>
        <v>860379.01</v>
      </c>
      <c r="AN44" s="272">
        <f t="shared" si="6"/>
        <v>1253470.5</v>
      </c>
      <c r="AO44" s="265">
        <f t="shared" si="2"/>
        <v>-393091.49</v>
      </c>
    </row>
    <row r="45" spans="1:41" x14ac:dyDescent="0.2">
      <c r="A45" s="261" t="s">
        <v>180</v>
      </c>
      <c r="B45" s="261" t="s">
        <v>223</v>
      </c>
      <c r="C45" s="261">
        <v>4225</v>
      </c>
      <c r="D45" s="261" t="s">
        <v>234</v>
      </c>
      <c r="E45" s="261" t="s">
        <v>234</v>
      </c>
      <c r="F45" s="244">
        <v>56903.62</v>
      </c>
      <c r="G45" s="244">
        <v>4420</v>
      </c>
      <c r="H45" s="244">
        <v>38991.31</v>
      </c>
      <c r="I45" s="249">
        <v>668192.55000000005</v>
      </c>
      <c r="J45" s="249">
        <v>273606.69</v>
      </c>
      <c r="L45" s="245">
        <v>6500</v>
      </c>
      <c r="M45" s="245">
        <v>10189.65</v>
      </c>
      <c r="O45" s="245">
        <v>129619.78</v>
      </c>
      <c r="P45" s="245">
        <v>3431.46</v>
      </c>
      <c r="S45" s="249">
        <v>109737</v>
      </c>
      <c r="T45" s="249">
        <v>1500565.11</v>
      </c>
      <c r="V45" s="412">
        <v>561303.92000000004</v>
      </c>
      <c r="W45" s="412">
        <v>7500</v>
      </c>
      <c r="X45" s="412">
        <v>192.06</v>
      </c>
      <c r="Z45" s="412">
        <v>606662.19999999995</v>
      </c>
      <c r="AC45" s="414">
        <v>849550.2</v>
      </c>
      <c r="AF45" s="414">
        <v>427993.38</v>
      </c>
      <c r="AG45" s="414">
        <v>102741.08</v>
      </c>
      <c r="AJ45" s="263">
        <f t="shared" si="3"/>
        <v>100314.93</v>
      </c>
      <c r="AK45" s="270">
        <f t="shared" si="4"/>
        <v>149740.88999999998</v>
      </c>
      <c r="AL45" s="265">
        <f t="shared" si="1"/>
        <v>-49425.959999999992</v>
      </c>
      <c r="AM45" s="271">
        <f t="shared" si="5"/>
        <v>1175658.1800000002</v>
      </c>
      <c r="AN45" s="272">
        <f t="shared" si="6"/>
        <v>1380284.6600000001</v>
      </c>
      <c r="AO45" s="265">
        <f t="shared" si="2"/>
        <v>-204626.47999999998</v>
      </c>
    </row>
    <row r="46" spans="1:41" x14ac:dyDescent="0.2">
      <c r="A46" s="261" t="s">
        <v>180</v>
      </c>
      <c r="B46" s="261" t="s">
        <v>223</v>
      </c>
      <c r="C46" s="261">
        <v>3058</v>
      </c>
      <c r="D46" s="261" t="s">
        <v>236</v>
      </c>
      <c r="E46" s="261" t="s">
        <v>236</v>
      </c>
      <c r="F46" s="244">
        <v>118406.22</v>
      </c>
      <c r="H46" s="244">
        <v>3494.24</v>
      </c>
      <c r="I46" s="249">
        <v>28478.68</v>
      </c>
      <c r="J46" s="249">
        <v>85262.56</v>
      </c>
      <c r="L46" s="245">
        <v>0</v>
      </c>
      <c r="M46" s="245">
        <v>13495.87</v>
      </c>
      <c r="P46" s="245">
        <v>0</v>
      </c>
      <c r="T46" s="249">
        <v>2280594.58</v>
      </c>
      <c r="V46" s="412">
        <v>511481.98</v>
      </c>
      <c r="X46" s="412">
        <v>216.46</v>
      </c>
      <c r="Z46" s="412">
        <v>832062.3</v>
      </c>
      <c r="AC46" s="414">
        <v>1028386.8</v>
      </c>
      <c r="AF46" s="414">
        <v>243725.49</v>
      </c>
      <c r="AG46" s="414">
        <v>94469.85</v>
      </c>
      <c r="AJ46" s="263">
        <f t="shared" si="3"/>
        <v>121900.46</v>
      </c>
      <c r="AK46" s="270">
        <f t="shared" si="4"/>
        <v>13495.87</v>
      </c>
      <c r="AL46" s="265">
        <f t="shared" si="1"/>
        <v>108404.59000000001</v>
      </c>
      <c r="AM46" s="271">
        <f t="shared" si="5"/>
        <v>1343760.74</v>
      </c>
      <c r="AN46" s="272">
        <f t="shared" si="6"/>
        <v>1366582.1400000001</v>
      </c>
      <c r="AO46" s="265">
        <f t="shared" si="2"/>
        <v>-22821.40000000014</v>
      </c>
    </row>
    <row r="47" spans="1:41" x14ac:dyDescent="0.2">
      <c r="A47" s="261" t="s">
        <v>182</v>
      </c>
      <c r="B47" s="261" t="s">
        <v>238</v>
      </c>
      <c r="C47" s="261">
        <v>2820</v>
      </c>
      <c r="D47" s="261" t="s">
        <v>240</v>
      </c>
      <c r="E47" s="261" t="s">
        <v>240</v>
      </c>
      <c r="F47" s="244">
        <v>564002.05000000005</v>
      </c>
      <c r="H47" s="244">
        <v>20358.86</v>
      </c>
      <c r="I47" s="249">
        <v>5709956.5700000003</v>
      </c>
      <c r="J47" s="249">
        <v>1894672.33</v>
      </c>
      <c r="L47" s="245">
        <v>0</v>
      </c>
      <c r="M47" s="245">
        <v>20316</v>
      </c>
      <c r="R47" s="249">
        <v>-1378318.91</v>
      </c>
      <c r="S47" s="249">
        <v>54917.87</v>
      </c>
      <c r="T47" s="249">
        <v>2114009</v>
      </c>
      <c r="V47" s="412">
        <v>396378.41</v>
      </c>
      <c r="X47" s="412">
        <v>79.72</v>
      </c>
      <c r="Z47" s="412">
        <v>438165</v>
      </c>
      <c r="AC47" s="414">
        <v>561169</v>
      </c>
      <c r="AF47" s="414">
        <v>408882.28</v>
      </c>
      <c r="AG47" s="414">
        <v>178627.92</v>
      </c>
      <c r="AJ47" s="263">
        <f t="shared" si="3"/>
        <v>584360.91</v>
      </c>
      <c r="AK47" s="270">
        <f t="shared" si="4"/>
        <v>20316</v>
      </c>
      <c r="AL47" s="265">
        <f t="shared" si="1"/>
        <v>564044.91</v>
      </c>
      <c r="AM47" s="271">
        <f t="shared" si="5"/>
        <v>834623.12999999989</v>
      </c>
      <c r="AN47" s="272">
        <f t="shared" si="6"/>
        <v>1148679.2</v>
      </c>
      <c r="AO47" s="265">
        <f t="shared" si="2"/>
        <v>-314056.07000000007</v>
      </c>
    </row>
    <row r="48" spans="1:41" x14ac:dyDescent="0.2">
      <c r="A48" s="261" t="s">
        <v>182</v>
      </c>
      <c r="B48" s="261" t="s">
        <v>238</v>
      </c>
      <c r="C48" s="261">
        <v>3895</v>
      </c>
      <c r="D48" s="261" t="s">
        <v>241</v>
      </c>
      <c r="E48" s="261" t="s">
        <v>241</v>
      </c>
      <c r="F48" s="244">
        <v>746090.06</v>
      </c>
      <c r="G48" s="244">
        <v>16900</v>
      </c>
      <c r="H48" s="244">
        <v>20183.21</v>
      </c>
      <c r="I48" s="249">
        <v>3432638.44</v>
      </c>
      <c r="J48" s="249">
        <v>123254.75</v>
      </c>
      <c r="L48" s="245">
        <v>0</v>
      </c>
      <c r="M48" s="245">
        <v>17547.5</v>
      </c>
      <c r="O48" s="245">
        <v>408900</v>
      </c>
      <c r="P48" s="245">
        <v>29.91</v>
      </c>
      <c r="S48" s="249">
        <v>-121242.38</v>
      </c>
      <c r="T48" s="249">
        <v>1646714.98</v>
      </c>
      <c r="V48" s="412">
        <v>552325</v>
      </c>
      <c r="X48" s="412">
        <v>360.46</v>
      </c>
      <c r="Z48" s="412">
        <v>244597.5</v>
      </c>
      <c r="AC48" s="414">
        <v>409687.5</v>
      </c>
      <c r="AE48" s="414">
        <v>4082.12</v>
      </c>
      <c r="AF48" s="414">
        <v>301575.86</v>
      </c>
      <c r="AG48" s="414">
        <v>128015.82</v>
      </c>
      <c r="AJ48" s="263">
        <f t="shared" si="3"/>
        <v>783173.27</v>
      </c>
      <c r="AK48" s="270">
        <f t="shared" si="4"/>
        <v>426477.41</v>
      </c>
      <c r="AL48" s="265">
        <f t="shared" si="1"/>
        <v>356695.86000000004</v>
      </c>
      <c r="AM48" s="271">
        <f t="shared" si="5"/>
        <v>797282.96</v>
      </c>
      <c r="AN48" s="272">
        <f t="shared" si="6"/>
        <v>843361.3</v>
      </c>
      <c r="AO48" s="265">
        <f t="shared" si="2"/>
        <v>-46078.340000000084</v>
      </c>
    </row>
    <row r="49" spans="1:41" x14ac:dyDescent="0.2">
      <c r="A49" s="261" t="s">
        <v>182</v>
      </c>
      <c r="B49" s="261" t="s">
        <v>238</v>
      </c>
      <c r="C49" s="261">
        <v>2041</v>
      </c>
      <c r="D49" s="261" t="s">
        <v>242</v>
      </c>
      <c r="E49" s="261" t="s">
        <v>242</v>
      </c>
      <c r="F49" s="244">
        <v>855827.04</v>
      </c>
      <c r="H49" s="244">
        <v>21757</v>
      </c>
      <c r="I49" s="249">
        <v>1549468.19</v>
      </c>
      <c r="J49" s="249">
        <v>2021452.03</v>
      </c>
      <c r="K49" s="249">
        <v>73999</v>
      </c>
      <c r="L49" s="245">
        <v>0</v>
      </c>
      <c r="M49" s="245">
        <v>11880</v>
      </c>
      <c r="S49" s="249">
        <v>-37661.99</v>
      </c>
      <c r="T49" s="249">
        <v>2273364.33</v>
      </c>
      <c r="V49" s="412">
        <v>49875.07</v>
      </c>
      <c r="X49" s="412">
        <v>1559.48</v>
      </c>
      <c r="Z49" s="412">
        <v>341220</v>
      </c>
      <c r="AC49" s="414">
        <v>501560</v>
      </c>
      <c r="AF49" s="414">
        <v>149225.82999999999</v>
      </c>
      <c r="AG49" s="414">
        <v>117783.18</v>
      </c>
      <c r="AJ49" s="263">
        <f t="shared" si="3"/>
        <v>877584.04</v>
      </c>
      <c r="AK49" s="270">
        <f t="shared" si="4"/>
        <v>11880</v>
      </c>
      <c r="AL49" s="265">
        <f t="shared" si="1"/>
        <v>865704.04</v>
      </c>
      <c r="AM49" s="271">
        <f t="shared" si="5"/>
        <v>392654.55</v>
      </c>
      <c r="AN49" s="272">
        <f t="shared" si="6"/>
        <v>768569.01</v>
      </c>
      <c r="AO49" s="265">
        <f t="shared" si="2"/>
        <v>-375914.46</v>
      </c>
    </row>
    <row r="50" spans="1:41" x14ac:dyDescent="0.2">
      <c r="A50" s="261" t="s">
        <v>184</v>
      </c>
      <c r="B50" s="261" t="s">
        <v>244</v>
      </c>
      <c r="C50" s="261">
        <v>2880</v>
      </c>
      <c r="D50" s="261" t="s">
        <v>246</v>
      </c>
      <c r="E50" s="261" t="s">
        <v>246</v>
      </c>
      <c r="F50" s="244">
        <v>641873.96</v>
      </c>
      <c r="G50" s="244">
        <v>0</v>
      </c>
      <c r="H50" s="244">
        <v>14972.22</v>
      </c>
      <c r="I50" s="249">
        <v>59327.05</v>
      </c>
      <c r="J50" s="249">
        <v>671585.58</v>
      </c>
      <c r="L50" s="245">
        <v>0</v>
      </c>
      <c r="M50" s="245">
        <v>0</v>
      </c>
      <c r="O50" s="245">
        <v>217794</v>
      </c>
      <c r="P50" s="245">
        <v>2525.3000000000002</v>
      </c>
      <c r="S50" s="249">
        <v>32313.8</v>
      </c>
      <c r="T50" s="249">
        <v>2191305.25</v>
      </c>
      <c r="U50" s="412">
        <v>737.81</v>
      </c>
      <c r="V50" s="412">
        <v>496545.79</v>
      </c>
      <c r="Z50" s="412">
        <v>584795.96</v>
      </c>
      <c r="AC50" s="414">
        <v>737633.96</v>
      </c>
      <c r="AF50" s="414">
        <v>329064.8</v>
      </c>
      <c r="AG50" s="414">
        <v>105874.98</v>
      </c>
      <c r="AH50" s="414">
        <v>11600</v>
      </c>
      <c r="AJ50" s="263">
        <f t="shared" si="3"/>
        <v>656846.17999999993</v>
      </c>
      <c r="AK50" s="270">
        <f t="shared" si="4"/>
        <v>220319.3</v>
      </c>
      <c r="AL50" s="265">
        <f t="shared" si="1"/>
        <v>436526.87999999995</v>
      </c>
      <c r="AM50" s="271">
        <f t="shared" si="5"/>
        <v>1082079.56</v>
      </c>
      <c r="AN50" s="272">
        <f t="shared" si="6"/>
        <v>1184173.74</v>
      </c>
      <c r="AO50" s="265">
        <f t="shared" si="2"/>
        <v>-102094.17999999993</v>
      </c>
    </row>
    <row r="51" spans="1:41" x14ac:dyDescent="0.2">
      <c r="A51" s="261" t="s">
        <v>184</v>
      </c>
      <c r="B51" s="261" t="s">
        <v>244</v>
      </c>
      <c r="C51" s="261">
        <v>9821</v>
      </c>
      <c r="D51" s="261" t="s">
        <v>247</v>
      </c>
      <c r="E51" s="261" t="s">
        <v>247</v>
      </c>
      <c r="F51" s="244">
        <v>1933048.46</v>
      </c>
      <c r="G51" s="244">
        <v>6000</v>
      </c>
      <c r="H51" s="244">
        <v>50099.8</v>
      </c>
      <c r="I51" s="249">
        <v>994887.78</v>
      </c>
      <c r="J51" s="249">
        <v>188286.66</v>
      </c>
      <c r="L51" s="245">
        <v>0</v>
      </c>
      <c r="M51" s="245">
        <v>0</v>
      </c>
      <c r="O51" s="245">
        <v>910805.09</v>
      </c>
      <c r="P51" s="245">
        <v>1469.85</v>
      </c>
      <c r="T51" s="249">
        <v>2281491.52</v>
      </c>
      <c r="V51" s="412">
        <v>1076263.68</v>
      </c>
      <c r="W51" s="412">
        <v>32500</v>
      </c>
      <c r="X51" s="412">
        <v>2218.34</v>
      </c>
      <c r="Z51" s="412">
        <v>1291440.3</v>
      </c>
      <c r="AC51" s="414">
        <v>1497166.3</v>
      </c>
      <c r="AD51" s="414">
        <v>6990</v>
      </c>
      <c r="AF51" s="414">
        <v>1291751.19</v>
      </c>
      <c r="AG51" s="414">
        <v>124787.66</v>
      </c>
      <c r="AJ51" s="263">
        <f t="shared" si="3"/>
        <v>1989148.26</v>
      </c>
      <c r="AK51" s="270">
        <f t="shared" si="4"/>
        <v>912274.94</v>
      </c>
      <c r="AL51" s="265">
        <f t="shared" si="1"/>
        <v>1076873.32</v>
      </c>
      <c r="AM51" s="271">
        <f t="shared" si="5"/>
        <v>2402422.3200000003</v>
      </c>
      <c r="AN51" s="272">
        <f t="shared" si="6"/>
        <v>2920695.1500000004</v>
      </c>
      <c r="AO51" s="265">
        <f t="shared" si="2"/>
        <v>-518272.83000000007</v>
      </c>
    </row>
    <row r="52" spans="1:41" x14ac:dyDescent="0.2">
      <c r="A52" s="261" t="s">
        <v>184</v>
      </c>
      <c r="B52" s="261" t="s">
        <v>244</v>
      </c>
      <c r="C52" s="261">
        <v>4858</v>
      </c>
      <c r="D52" s="261" t="s">
        <v>248</v>
      </c>
      <c r="E52" s="261" t="s">
        <v>248</v>
      </c>
      <c r="F52" s="244">
        <v>112528.66</v>
      </c>
      <c r="G52" s="244">
        <v>14192</v>
      </c>
      <c r="H52" s="244">
        <v>49230.02</v>
      </c>
      <c r="I52" s="249">
        <v>53046.85</v>
      </c>
      <c r="J52" s="249">
        <v>1469829.74</v>
      </c>
      <c r="L52" s="245">
        <v>0</v>
      </c>
      <c r="M52" s="245">
        <v>0</v>
      </c>
      <c r="O52" s="245">
        <v>16560</v>
      </c>
      <c r="P52" s="245">
        <v>1398.52</v>
      </c>
      <c r="S52" s="249">
        <v>900</v>
      </c>
      <c r="T52" s="249">
        <v>2647377.69</v>
      </c>
      <c r="V52" s="412">
        <v>839999.06</v>
      </c>
      <c r="X52" s="412">
        <v>123.2</v>
      </c>
      <c r="Z52" s="412">
        <v>929447.16</v>
      </c>
      <c r="AA52" s="412">
        <v>50000</v>
      </c>
      <c r="AC52" s="414">
        <v>1021214.16</v>
      </c>
      <c r="AF52" s="414">
        <v>633364.34</v>
      </c>
      <c r="AG52" s="414">
        <v>97289.82</v>
      </c>
      <c r="AJ52" s="263">
        <f t="shared" si="3"/>
        <v>175950.68</v>
      </c>
      <c r="AK52" s="270">
        <f t="shared" si="4"/>
        <v>17958.52</v>
      </c>
      <c r="AL52" s="265">
        <f t="shared" si="1"/>
        <v>157992.16</v>
      </c>
      <c r="AM52" s="271">
        <f t="shared" si="5"/>
        <v>1819569.42</v>
      </c>
      <c r="AN52" s="272">
        <f t="shared" si="6"/>
        <v>1751868.32</v>
      </c>
      <c r="AO52" s="265">
        <f t="shared" si="2"/>
        <v>67701.09999999986</v>
      </c>
    </row>
    <row r="53" spans="1:41" x14ac:dyDescent="0.2">
      <c r="A53" s="261" t="s">
        <v>184</v>
      </c>
      <c r="B53" s="261" t="s">
        <v>244</v>
      </c>
      <c r="C53" s="261">
        <v>5652</v>
      </c>
      <c r="D53" s="261" t="s">
        <v>249</v>
      </c>
      <c r="E53" s="261" t="s">
        <v>249</v>
      </c>
      <c r="F53" s="244">
        <v>1417419.42</v>
      </c>
      <c r="H53" s="244">
        <v>46103.46</v>
      </c>
      <c r="I53" s="249">
        <v>159903.66</v>
      </c>
      <c r="J53" s="249">
        <v>344762.23</v>
      </c>
      <c r="L53" s="245">
        <v>0</v>
      </c>
      <c r="M53" s="245">
        <v>0</v>
      </c>
      <c r="N53" s="245">
        <v>175560</v>
      </c>
      <c r="O53" s="245">
        <v>1100722.28</v>
      </c>
      <c r="P53" s="245">
        <v>3001.18</v>
      </c>
      <c r="T53" s="249">
        <v>4706462.17</v>
      </c>
      <c r="V53" s="412">
        <v>1057039.5</v>
      </c>
      <c r="Z53" s="412">
        <v>884752.4</v>
      </c>
      <c r="AC53" s="414">
        <v>1137191.3999999999</v>
      </c>
      <c r="AF53" s="414">
        <v>741338.09</v>
      </c>
      <c r="AG53" s="414">
        <v>93641.88</v>
      </c>
      <c r="AI53" s="414">
        <v>50000</v>
      </c>
      <c r="AJ53" s="263">
        <f t="shared" si="3"/>
        <v>1463522.88</v>
      </c>
      <c r="AK53" s="270">
        <f t="shared" si="4"/>
        <v>1279283.46</v>
      </c>
      <c r="AL53" s="265">
        <f t="shared" si="1"/>
        <v>184239.41999999993</v>
      </c>
      <c r="AM53" s="271">
        <f t="shared" si="5"/>
        <v>1941791.9</v>
      </c>
      <c r="AN53" s="272">
        <f t="shared" si="6"/>
        <v>2022171.3699999996</v>
      </c>
      <c r="AO53" s="265">
        <f t="shared" si="2"/>
        <v>-80379.469999999739</v>
      </c>
    </row>
    <row r="54" spans="1:41" x14ac:dyDescent="0.2">
      <c r="A54" s="261" t="s">
        <v>186</v>
      </c>
      <c r="B54" s="261" t="s">
        <v>251</v>
      </c>
      <c r="C54" s="261">
        <v>2823</v>
      </c>
      <c r="D54" s="261" t="s">
        <v>253</v>
      </c>
      <c r="E54" s="261" t="s">
        <v>253</v>
      </c>
      <c r="F54" s="244">
        <v>1203411.54</v>
      </c>
      <c r="G54" s="244">
        <v>3448</v>
      </c>
      <c r="H54" s="244">
        <v>60827.23</v>
      </c>
      <c r="I54" s="249">
        <v>1082255.55</v>
      </c>
      <c r="J54" s="249">
        <v>1184653.68</v>
      </c>
      <c r="O54" s="245">
        <v>175150</v>
      </c>
      <c r="P54" s="245">
        <v>-20846.099999999999</v>
      </c>
      <c r="T54" s="249">
        <v>954921</v>
      </c>
      <c r="V54" s="412">
        <v>232094.67</v>
      </c>
      <c r="X54" s="412">
        <v>1420.56</v>
      </c>
      <c r="AB54" s="412">
        <v>1906825.74</v>
      </c>
      <c r="AC54" s="414">
        <v>194144</v>
      </c>
      <c r="AE54" s="414">
        <v>2785</v>
      </c>
      <c r="AF54" s="414">
        <v>286148</v>
      </c>
      <c r="AG54" s="414">
        <v>127095.81</v>
      </c>
      <c r="AI54" s="414">
        <v>49835</v>
      </c>
      <c r="AJ54" s="263">
        <f t="shared" si="3"/>
        <v>1267686.77</v>
      </c>
      <c r="AK54" s="270">
        <f t="shared" si="4"/>
        <v>154303.9</v>
      </c>
      <c r="AL54" s="265">
        <f t="shared" si="1"/>
        <v>1113382.8700000001</v>
      </c>
      <c r="AM54" s="271">
        <f t="shared" si="5"/>
        <v>2140340.9700000002</v>
      </c>
      <c r="AN54" s="272">
        <f t="shared" si="6"/>
        <v>660007.81000000006</v>
      </c>
      <c r="AO54" s="265">
        <f t="shared" si="2"/>
        <v>1480333.1600000001</v>
      </c>
    </row>
    <row r="55" spans="1:41" x14ac:dyDescent="0.2">
      <c r="A55" s="261" t="s">
        <v>186</v>
      </c>
      <c r="B55" s="261" t="s">
        <v>251</v>
      </c>
      <c r="C55" s="261">
        <v>4818</v>
      </c>
      <c r="D55" s="261" t="s">
        <v>254</v>
      </c>
      <c r="E55" s="261" t="s">
        <v>254</v>
      </c>
      <c r="F55" s="244">
        <v>1962189.76</v>
      </c>
      <c r="G55" s="244">
        <v>0</v>
      </c>
      <c r="H55" s="244">
        <v>82771.360000000001</v>
      </c>
      <c r="I55" s="249">
        <v>1866076.03</v>
      </c>
      <c r="J55" s="249">
        <v>365778.09</v>
      </c>
      <c r="O55" s="245">
        <v>1604338.13</v>
      </c>
      <c r="P55" s="245">
        <v>-18841</v>
      </c>
      <c r="S55" s="249">
        <v>329926.73</v>
      </c>
      <c r="T55" s="249">
        <v>2528782.23</v>
      </c>
      <c r="V55" s="412">
        <v>251313.91</v>
      </c>
      <c r="X55" s="412">
        <v>1975.78</v>
      </c>
      <c r="AB55" s="412">
        <v>2078599.56</v>
      </c>
      <c r="AC55" s="414">
        <v>341243</v>
      </c>
      <c r="AE55" s="414">
        <v>17274</v>
      </c>
      <c r="AF55" s="414">
        <v>848015.33</v>
      </c>
      <c r="AG55" s="414">
        <v>169219.66</v>
      </c>
      <c r="AI55" s="414">
        <v>1122050</v>
      </c>
      <c r="AJ55" s="263">
        <f t="shared" si="3"/>
        <v>2044961.12</v>
      </c>
      <c r="AK55" s="270">
        <f t="shared" si="4"/>
        <v>1585497.13</v>
      </c>
      <c r="AL55" s="265">
        <f t="shared" si="1"/>
        <v>459463.99000000022</v>
      </c>
      <c r="AM55" s="271">
        <f t="shared" si="5"/>
        <v>2331889.25</v>
      </c>
      <c r="AN55" s="272">
        <f t="shared" si="6"/>
        <v>2497801.9900000002</v>
      </c>
      <c r="AO55" s="265">
        <f t="shared" si="2"/>
        <v>-165912.74000000022</v>
      </c>
    </row>
    <row r="56" spans="1:41" x14ac:dyDescent="0.2">
      <c r="A56" s="261" t="s">
        <v>186</v>
      </c>
      <c r="B56" s="261" t="s">
        <v>251</v>
      </c>
      <c r="C56" s="261">
        <v>2500</v>
      </c>
      <c r="D56" s="261" t="s">
        <v>255</v>
      </c>
      <c r="E56" s="261" t="s">
        <v>255</v>
      </c>
      <c r="F56" s="244">
        <v>78372.44</v>
      </c>
      <c r="H56" s="244">
        <v>25518</v>
      </c>
      <c r="I56" s="249">
        <v>870237.04</v>
      </c>
      <c r="J56" s="249">
        <v>173645.55</v>
      </c>
      <c r="O56" s="245">
        <v>-369273</v>
      </c>
      <c r="P56" s="245">
        <v>179.03</v>
      </c>
      <c r="T56" s="249">
        <v>2500517.0699999998</v>
      </c>
      <c r="V56" s="412">
        <v>191556.04</v>
      </c>
      <c r="X56" s="412">
        <v>343.18</v>
      </c>
      <c r="AB56" s="412">
        <v>808512.25</v>
      </c>
      <c r="AC56" s="414">
        <v>155446</v>
      </c>
      <c r="AD56" s="414">
        <v>10689</v>
      </c>
      <c r="AF56" s="414">
        <v>568645.18999999994</v>
      </c>
      <c r="AG56" s="414">
        <v>105680.52</v>
      </c>
      <c r="AI56" s="414">
        <v>225000</v>
      </c>
      <c r="AJ56" s="263">
        <f t="shared" si="3"/>
        <v>103890.44</v>
      </c>
      <c r="AK56" s="270">
        <f t="shared" si="4"/>
        <v>-369093.97</v>
      </c>
      <c r="AL56" s="265">
        <f t="shared" si="1"/>
        <v>472984.41</v>
      </c>
      <c r="AM56" s="271">
        <f t="shared" si="5"/>
        <v>1000411.47</v>
      </c>
      <c r="AN56" s="272">
        <f t="shared" si="6"/>
        <v>1065460.71</v>
      </c>
      <c r="AO56" s="265">
        <f t="shared" si="2"/>
        <v>-65049.239999999991</v>
      </c>
    </row>
    <row r="57" spans="1:41" x14ac:dyDescent="0.2">
      <c r="A57" s="261" t="s">
        <v>186</v>
      </c>
      <c r="B57" s="261" t="s">
        <v>251</v>
      </c>
      <c r="C57" s="261">
        <v>4429</v>
      </c>
      <c r="D57" s="261" t="s">
        <v>256</v>
      </c>
      <c r="E57" s="261" t="s">
        <v>256</v>
      </c>
      <c r="F57" s="244">
        <v>402107.75</v>
      </c>
      <c r="G57" s="244">
        <v>10920</v>
      </c>
      <c r="H57" s="244">
        <v>44587.81</v>
      </c>
      <c r="I57" s="249">
        <v>511772.11</v>
      </c>
      <c r="J57" s="249">
        <v>415787.17</v>
      </c>
      <c r="O57" s="245">
        <v>0</v>
      </c>
      <c r="P57" s="245">
        <v>-8825.5</v>
      </c>
      <c r="S57" s="249">
        <v>758568</v>
      </c>
      <c r="T57" s="249">
        <v>1946573.94</v>
      </c>
      <c r="V57" s="412">
        <v>656846.09</v>
      </c>
      <c r="X57" s="412">
        <v>696.22</v>
      </c>
      <c r="AB57" s="412">
        <v>1163628.8</v>
      </c>
      <c r="AC57" s="414">
        <v>317305</v>
      </c>
      <c r="AD57" s="414">
        <v>12849</v>
      </c>
      <c r="AF57" s="414">
        <v>1223427.1299999999</v>
      </c>
      <c r="AG57" s="414">
        <v>134925.9</v>
      </c>
      <c r="AI57" s="414">
        <v>48384</v>
      </c>
      <c r="AJ57" s="263">
        <f t="shared" si="3"/>
        <v>457615.56</v>
      </c>
      <c r="AK57" s="270">
        <f t="shared" si="4"/>
        <v>-8825.5</v>
      </c>
      <c r="AL57" s="265">
        <f t="shared" si="1"/>
        <v>466441.06</v>
      </c>
      <c r="AM57" s="271">
        <f t="shared" si="5"/>
        <v>1821171.1099999999</v>
      </c>
      <c r="AN57" s="272">
        <f t="shared" si="6"/>
        <v>1736891.0299999998</v>
      </c>
      <c r="AO57" s="265">
        <f t="shared" si="2"/>
        <v>84280.080000000075</v>
      </c>
    </row>
    <row r="58" spans="1:41" x14ac:dyDescent="0.2">
      <c r="A58" s="261" t="s">
        <v>186</v>
      </c>
      <c r="B58" s="261" t="s">
        <v>251</v>
      </c>
      <c r="C58" s="261">
        <v>3247</v>
      </c>
      <c r="D58" s="261" t="s">
        <v>257</v>
      </c>
      <c r="E58" s="261" t="s">
        <v>257</v>
      </c>
      <c r="F58" s="244">
        <v>484045.01</v>
      </c>
      <c r="G58" s="244">
        <v>12000</v>
      </c>
      <c r="H58" s="244">
        <v>33776.54</v>
      </c>
      <c r="I58" s="249">
        <v>334780.65000000002</v>
      </c>
      <c r="J58" s="249">
        <v>181342.84</v>
      </c>
      <c r="O58" s="245">
        <v>163735.51999999999</v>
      </c>
      <c r="P58" s="245">
        <v>6546</v>
      </c>
      <c r="T58" s="249">
        <v>-980950.37</v>
      </c>
      <c r="V58" s="412">
        <v>161112.71</v>
      </c>
      <c r="X58" s="412">
        <v>472.13</v>
      </c>
      <c r="Y58" s="412">
        <v>2000</v>
      </c>
      <c r="AB58" s="412">
        <v>751139.33</v>
      </c>
      <c r="AC58" s="414">
        <v>115177</v>
      </c>
      <c r="AD58" s="414">
        <v>1212</v>
      </c>
      <c r="AF58" s="414">
        <v>354922.41</v>
      </c>
      <c r="AG58" s="414">
        <v>34692.160000000003</v>
      </c>
      <c r="AJ58" s="263">
        <f t="shared" si="3"/>
        <v>529821.55000000005</v>
      </c>
      <c r="AK58" s="270">
        <f t="shared" si="4"/>
        <v>170281.52</v>
      </c>
      <c r="AL58" s="265">
        <f t="shared" si="1"/>
        <v>359540.03</v>
      </c>
      <c r="AM58" s="271">
        <f t="shared" si="5"/>
        <v>914724.16999999993</v>
      </c>
      <c r="AN58" s="272">
        <f t="shared" si="6"/>
        <v>506003.56999999995</v>
      </c>
      <c r="AO58" s="265">
        <f t="shared" si="2"/>
        <v>408720.6</v>
      </c>
    </row>
    <row r="59" spans="1:41" x14ac:dyDescent="0.2">
      <c r="A59" s="274" t="s">
        <v>186</v>
      </c>
      <c r="B59" s="274" t="s">
        <v>251</v>
      </c>
      <c r="C59" s="274">
        <v>1126</v>
      </c>
      <c r="D59" s="274" t="s">
        <v>258</v>
      </c>
      <c r="E59" s="261" t="s">
        <v>258</v>
      </c>
      <c r="F59" s="244">
        <v>404357.04</v>
      </c>
      <c r="H59" s="244">
        <v>15858.05</v>
      </c>
      <c r="I59" s="249">
        <v>908446.79</v>
      </c>
      <c r="J59" s="249">
        <v>103590.97</v>
      </c>
      <c r="K59" s="249">
        <v>0</v>
      </c>
      <c r="O59" s="245">
        <v>170945</v>
      </c>
      <c r="P59" s="245">
        <v>-11</v>
      </c>
      <c r="T59" s="249">
        <v>1692734</v>
      </c>
      <c r="V59" s="412">
        <v>94073.16</v>
      </c>
      <c r="X59" s="412">
        <v>501.15</v>
      </c>
      <c r="AB59" s="412">
        <v>356125.02</v>
      </c>
      <c r="AC59" s="414">
        <v>94485</v>
      </c>
      <c r="AD59" s="414">
        <v>3392</v>
      </c>
      <c r="AF59" s="414">
        <v>172260.12</v>
      </c>
      <c r="AG59" s="414">
        <v>84746.22</v>
      </c>
      <c r="AI59" s="414">
        <v>45952</v>
      </c>
      <c r="AJ59" s="263">
        <f t="shared" si="3"/>
        <v>420215.08999999997</v>
      </c>
      <c r="AK59" s="270">
        <f t="shared" si="4"/>
        <v>170934</v>
      </c>
      <c r="AL59" s="265">
        <f t="shared" si="1"/>
        <v>249281.08999999997</v>
      </c>
      <c r="AM59" s="271">
        <f t="shared" si="5"/>
        <v>450699.33</v>
      </c>
      <c r="AN59" s="272">
        <f t="shared" si="6"/>
        <v>400835.33999999997</v>
      </c>
      <c r="AO59" s="265">
        <f t="shared" si="2"/>
        <v>49863.990000000049</v>
      </c>
    </row>
    <row r="60" spans="1:41" s="275" customFormat="1" x14ac:dyDescent="0.2">
      <c r="A60" s="261" t="s">
        <v>188</v>
      </c>
      <c r="B60" s="261" t="s">
        <v>260</v>
      </c>
      <c r="C60" s="261">
        <v>3728</v>
      </c>
      <c r="D60" s="261" t="s">
        <v>262</v>
      </c>
      <c r="E60" s="261" t="s">
        <v>262</v>
      </c>
      <c r="F60" s="244">
        <v>352226.94</v>
      </c>
      <c r="G60" s="244">
        <v>13400</v>
      </c>
      <c r="H60" s="244">
        <v>10349.129999999999</v>
      </c>
      <c r="I60" s="249">
        <v>663739.48</v>
      </c>
      <c r="J60" s="249">
        <v>-613561.98</v>
      </c>
      <c r="K60" s="249"/>
      <c r="L60" s="245">
        <v>0</v>
      </c>
      <c r="M60" s="245">
        <v>0</v>
      </c>
      <c r="N60" s="245"/>
      <c r="O60" s="245"/>
      <c r="P60" s="245">
        <v>52850</v>
      </c>
      <c r="Q60" s="249"/>
      <c r="R60" s="249"/>
      <c r="S60" s="249">
        <v>727282</v>
      </c>
      <c r="T60" s="249">
        <v>2210713.7999999998</v>
      </c>
      <c r="U60" s="412"/>
      <c r="V60" s="412">
        <v>680976.95</v>
      </c>
      <c r="W60" s="412"/>
      <c r="X60" s="412">
        <v>274.58</v>
      </c>
      <c r="Y60" s="412"/>
      <c r="Z60" s="412">
        <v>498854</v>
      </c>
      <c r="AA60" s="412"/>
      <c r="AB60" s="412">
        <v>65374.17</v>
      </c>
      <c r="AC60" s="414">
        <v>646136</v>
      </c>
      <c r="AD60" s="414"/>
      <c r="AE60" s="414"/>
      <c r="AF60" s="414">
        <v>301491.71000000002</v>
      </c>
      <c r="AG60" s="414">
        <v>198116.94</v>
      </c>
      <c r="AH60" s="414"/>
      <c r="AI60" s="414"/>
      <c r="AJ60" s="263">
        <f t="shared" si="3"/>
        <v>375976.07</v>
      </c>
      <c r="AK60" s="270">
        <f t="shared" si="4"/>
        <v>52850</v>
      </c>
      <c r="AL60" s="265">
        <f t="shared" si="1"/>
        <v>323126.07</v>
      </c>
      <c r="AM60" s="271">
        <f t="shared" si="5"/>
        <v>1245479.6999999997</v>
      </c>
      <c r="AN60" s="272">
        <f t="shared" si="6"/>
        <v>1145744.6499999999</v>
      </c>
      <c r="AO60" s="265">
        <f t="shared" si="2"/>
        <v>99735.049999999814</v>
      </c>
    </row>
    <row r="61" spans="1:41" x14ac:dyDescent="0.2">
      <c r="A61" s="261" t="s">
        <v>188</v>
      </c>
      <c r="B61" s="261" t="s">
        <v>260</v>
      </c>
      <c r="C61" s="261">
        <v>3543</v>
      </c>
      <c r="D61" s="261" t="s">
        <v>263</v>
      </c>
      <c r="E61" s="261" t="s">
        <v>263</v>
      </c>
      <c r="F61" s="244">
        <v>429557.08</v>
      </c>
      <c r="H61" s="244">
        <v>336642.48</v>
      </c>
      <c r="I61" s="249">
        <v>452105.32</v>
      </c>
      <c r="J61" s="249">
        <v>155236.07999999999</v>
      </c>
      <c r="L61" s="245">
        <v>14080</v>
      </c>
      <c r="M61" s="245">
        <v>14275</v>
      </c>
      <c r="O61" s="245">
        <v>43819</v>
      </c>
      <c r="Q61" s="249">
        <v>100</v>
      </c>
      <c r="S61" s="249">
        <v>201457.99</v>
      </c>
      <c r="T61" s="249">
        <v>1549075.07</v>
      </c>
      <c r="V61" s="412">
        <v>1264848.77</v>
      </c>
      <c r="W61" s="412">
        <v>40340</v>
      </c>
      <c r="X61" s="412">
        <v>1511.7</v>
      </c>
      <c r="Z61" s="412">
        <v>584933.5</v>
      </c>
      <c r="AC61" s="414">
        <v>794365.5</v>
      </c>
      <c r="AF61" s="414">
        <v>674804.61</v>
      </c>
      <c r="AG61" s="414">
        <v>142653.38</v>
      </c>
      <c r="AJ61" s="263">
        <f t="shared" si="3"/>
        <v>766199.56</v>
      </c>
      <c r="AK61" s="270">
        <f t="shared" si="4"/>
        <v>72174</v>
      </c>
      <c r="AL61" s="265">
        <f t="shared" si="1"/>
        <v>694025.56</v>
      </c>
      <c r="AM61" s="271">
        <f t="shared" si="5"/>
        <v>1891633.97</v>
      </c>
      <c r="AN61" s="272">
        <f t="shared" si="6"/>
        <v>1611823.4899999998</v>
      </c>
      <c r="AO61" s="265">
        <f t="shared" si="2"/>
        <v>279810.48000000021</v>
      </c>
    </row>
    <row r="62" spans="1:41" x14ac:dyDescent="0.2">
      <c r="A62" s="261" t="s">
        <v>188</v>
      </c>
      <c r="B62" s="261" t="s">
        <v>260</v>
      </c>
      <c r="C62" s="261">
        <v>6330</v>
      </c>
      <c r="D62" s="261" t="s">
        <v>264</v>
      </c>
      <c r="E62" s="261" t="s">
        <v>264</v>
      </c>
      <c r="F62" s="244">
        <v>118139.41</v>
      </c>
      <c r="G62" s="244">
        <v>127700</v>
      </c>
      <c r="H62" s="244">
        <v>40569.040000000001</v>
      </c>
      <c r="I62" s="249">
        <v>43924.52</v>
      </c>
      <c r="J62" s="249">
        <v>237005.86</v>
      </c>
      <c r="M62" s="245">
        <v>17322.919999999998</v>
      </c>
      <c r="O62" s="245">
        <v>3300</v>
      </c>
      <c r="S62" s="249">
        <v>962101.68</v>
      </c>
      <c r="T62" s="249">
        <v>3406179.86</v>
      </c>
      <c r="V62" s="412">
        <v>1179591.8400000001</v>
      </c>
      <c r="W62" s="412">
        <v>289000</v>
      </c>
      <c r="X62" s="412">
        <v>1207.52</v>
      </c>
      <c r="Z62" s="412">
        <v>962039.56</v>
      </c>
      <c r="AB62" s="412">
        <v>45051.65</v>
      </c>
      <c r="AC62" s="414">
        <v>1187459.56</v>
      </c>
      <c r="AF62" s="414">
        <v>617075.34</v>
      </c>
      <c r="AG62" s="414">
        <v>50144.160000000003</v>
      </c>
      <c r="AJ62" s="263">
        <f t="shared" si="3"/>
        <v>286408.45</v>
      </c>
      <c r="AK62" s="270">
        <f t="shared" si="4"/>
        <v>20622.919999999998</v>
      </c>
      <c r="AL62" s="265">
        <f t="shared" si="1"/>
        <v>265785.53000000003</v>
      </c>
      <c r="AM62" s="271">
        <f t="shared" si="5"/>
        <v>2476890.5699999998</v>
      </c>
      <c r="AN62" s="272">
        <f t="shared" si="6"/>
        <v>1854679.0599999998</v>
      </c>
      <c r="AO62" s="265">
        <f t="shared" si="2"/>
        <v>622211.51</v>
      </c>
    </row>
    <row r="63" spans="1:41" x14ac:dyDescent="0.2">
      <c r="A63" s="261" t="s">
        <v>188</v>
      </c>
      <c r="B63" s="261" t="s">
        <v>260</v>
      </c>
      <c r="C63" s="261">
        <v>3421</v>
      </c>
      <c r="D63" s="261" t="s">
        <v>265</v>
      </c>
      <c r="E63" s="261" t="s">
        <v>265</v>
      </c>
      <c r="F63" s="244">
        <v>595173.06999999995</v>
      </c>
      <c r="G63" s="244">
        <v>14500</v>
      </c>
      <c r="H63" s="244">
        <v>4701.54</v>
      </c>
      <c r="I63" s="249">
        <v>181879.76</v>
      </c>
      <c r="J63" s="249">
        <v>230645.57</v>
      </c>
      <c r="L63" s="245">
        <v>0</v>
      </c>
      <c r="M63" s="245">
        <v>106470</v>
      </c>
      <c r="O63" s="245">
        <v>448278</v>
      </c>
      <c r="P63" s="245">
        <v>-99.35</v>
      </c>
      <c r="T63" s="249">
        <v>1679166.57</v>
      </c>
      <c r="V63" s="412">
        <v>916723.55</v>
      </c>
      <c r="X63" s="412">
        <v>335.43</v>
      </c>
      <c r="Z63" s="412">
        <v>199064.1</v>
      </c>
      <c r="AC63" s="414">
        <v>444142.1</v>
      </c>
      <c r="AF63" s="414">
        <v>318104.92</v>
      </c>
      <c r="AG63" s="414">
        <v>23151.78</v>
      </c>
      <c r="AJ63" s="263">
        <f t="shared" si="3"/>
        <v>614374.61</v>
      </c>
      <c r="AK63" s="270">
        <f t="shared" si="4"/>
        <v>554648.65</v>
      </c>
      <c r="AL63" s="265">
        <f t="shared" si="1"/>
        <v>59725.959999999963</v>
      </c>
      <c r="AM63" s="271">
        <f t="shared" si="5"/>
        <v>1116123.08</v>
      </c>
      <c r="AN63" s="272">
        <f t="shared" si="6"/>
        <v>785398.8</v>
      </c>
      <c r="AO63" s="265">
        <f t="shared" si="2"/>
        <v>330724.28000000003</v>
      </c>
    </row>
    <row r="64" spans="1:41" x14ac:dyDescent="0.2">
      <c r="A64" s="261" t="s">
        <v>188</v>
      </c>
      <c r="B64" s="261" t="s">
        <v>260</v>
      </c>
      <c r="C64" s="261">
        <v>3591</v>
      </c>
      <c r="D64" s="261" t="s">
        <v>266</v>
      </c>
      <c r="E64" s="261" t="s">
        <v>266</v>
      </c>
      <c r="F64" s="244">
        <v>171964.23</v>
      </c>
      <c r="H64" s="244">
        <v>20546.57</v>
      </c>
      <c r="I64" s="249">
        <v>493302.12</v>
      </c>
      <c r="J64" s="249">
        <v>280501.61</v>
      </c>
      <c r="L64" s="245">
        <v>0</v>
      </c>
      <c r="M64" s="245">
        <v>74425</v>
      </c>
      <c r="O64" s="245">
        <v>26700</v>
      </c>
      <c r="P64" s="245">
        <v>21600</v>
      </c>
      <c r="T64" s="249">
        <v>1290095.46</v>
      </c>
      <c r="V64" s="412">
        <v>771751.86</v>
      </c>
      <c r="W64" s="412">
        <v>27000</v>
      </c>
      <c r="X64" s="412">
        <v>207.43</v>
      </c>
      <c r="Z64" s="412">
        <v>656321.69999999995</v>
      </c>
      <c r="AB64" s="412">
        <v>50826.93</v>
      </c>
      <c r="AC64" s="414">
        <v>811577.7</v>
      </c>
      <c r="AF64" s="414">
        <v>346896.55</v>
      </c>
      <c r="AG64" s="414">
        <v>81177.75</v>
      </c>
      <c r="AJ64" s="263">
        <f t="shared" si="3"/>
        <v>192510.80000000002</v>
      </c>
      <c r="AK64" s="270">
        <f t="shared" si="4"/>
        <v>122725</v>
      </c>
      <c r="AL64" s="265">
        <f t="shared" si="1"/>
        <v>69785.800000000017</v>
      </c>
      <c r="AM64" s="271">
        <f t="shared" si="5"/>
        <v>1506107.92</v>
      </c>
      <c r="AN64" s="272">
        <f t="shared" si="6"/>
        <v>1239652</v>
      </c>
      <c r="AO64" s="265">
        <f t="shared" si="2"/>
        <v>266455.91999999993</v>
      </c>
    </row>
    <row r="65" spans="1:41" x14ac:dyDescent="0.2">
      <c r="A65" s="261" t="s">
        <v>188</v>
      </c>
      <c r="B65" s="261" t="s">
        <v>260</v>
      </c>
      <c r="C65" s="261">
        <v>4772</v>
      </c>
      <c r="D65" s="261" t="s">
        <v>267</v>
      </c>
      <c r="E65" s="261" t="s">
        <v>267</v>
      </c>
      <c r="F65" s="244">
        <v>782121.17</v>
      </c>
      <c r="H65" s="244">
        <v>36891.53</v>
      </c>
      <c r="I65" s="249">
        <v>48051.64</v>
      </c>
      <c r="J65" s="249">
        <v>18499</v>
      </c>
      <c r="L65" s="245">
        <v>5730</v>
      </c>
      <c r="M65" s="245">
        <v>299080</v>
      </c>
      <c r="O65" s="245">
        <v>133824</v>
      </c>
      <c r="S65" s="249">
        <v>86809.7</v>
      </c>
      <c r="T65" s="249">
        <v>2056145.55</v>
      </c>
      <c r="V65" s="412">
        <v>991987.28</v>
      </c>
      <c r="X65" s="412">
        <v>813.77</v>
      </c>
      <c r="Z65" s="412">
        <v>586385.62</v>
      </c>
      <c r="AC65" s="414">
        <v>891201.62</v>
      </c>
      <c r="AE65" s="414">
        <v>23448</v>
      </c>
      <c r="AF65" s="414">
        <v>402798.41</v>
      </c>
      <c r="AG65" s="414">
        <v>49484.82</v>
      </c>
      <c r="AJ65" s="263">
        <f t="shared" si="3"/>
        <v>819012.70000000007</v>
      </c>
      <c r="AK65" s="270">
        <f t="shared" si="4"/>
        <v>438634</v>
      </c>
      <c r="AL65" s="265">
        <f t="shared" si="1"/>
        <v>380378.70000000007</v>
      </c>
      <c r="AM65" s="271">
        <f t="shared" si="5"/>
        <v>1579186.67</v>
      </c>
      <c r="AN65" s="272">
        <f t="shared" si="6"/>
        <v>1366932.85</v>
      </c>
      <c r="AO65" s="265">
        <f t="shared" si="2"/>
        <v>212253.81999999983</v>
      </c>
    </row>
    <row r="66" spans="1:41" x14ac:dyDescent="0.2">
      <c r="A66" s="261" t="s">
        <v>190</v>
      </c>
      <c r="B66" s="261" t="s">
        <v>269</v>
      </c>
      <c r="C66" s="261">
        <v>5834</v>
      </c>
      <c r="D66" s="261" t="s">
        <v>271</v>
      </c>
      <c r="E66" s="261" t="s">
        <v>271</v>
      </c>
      <c r="F66" s="244">
        <v>728314.57</v>
      </c>
      <c r="H66" s="244">
        <v>93387.1</v>
      </c>
      <c r="I66" s="249">
        <v>567270.05000000005</v>
      </c>
      <c r="J66" s="249">
        <v>358096.64000000001</v>
      </c>
      <c r="L66" s="245">
        <v>0</v>
      </c>
      <c r="M66" s="245">
        <v>14302.81</v>
      </c>
      <c r="O66" s="245">
        <v>98735</v>
      </c>
      <c r="P66" s="245">
        <v>18462.54</v>
      </c>
      <c r="S66" s="249">
        <v>-1271880.18</v>
      </c>
      <c r="T66" s="249">
        <v>2912713.08</v>
      </c>
      <c r="V66" s="412">
        <v>1272659.29</v>
      </c>
      <c r="AC66" s="414">
        <v>259363</v>
      </c>
      <c r="AF66" s="414">
        <v>816468.28</v>
      </c>
      <c r="AG66" s="414">
        <v>156355.9</v>
      </c>
      <c r="AI66" s="414">
        <v>51750</v>
      </c>
      <c r="AJ66" s="263">
        <f t="shared" si="3"/>
        <v>821701.66999999993</v>
      </c>
      <c r="AK66" s="270">
        <f t="shared" si="4"/>
        <v>131500.35</v>
      </c>
      <c r="AL66" s="265">
        <f t="shared" si="1"/>
        <v>690201.32</v>
      </c>
      <c r="AM66" s="271">
        <f t="shared" si="5"/>
        <v>1272659.29</v>
      </c>
      <c r="AN66" s="272">
        <f t="shared" si="6"/>
        <v>1283937.18</v>
      </c>
      <c r="AO66" s="265">
        <f t="shared" si="2"/>
        <v>-11277.889999999898</v>
      </c>
    </row>
    <row r="67" spans="1:41" x14ac:dyDescent="0.2">
      <c r="A67" s="261" t="s">
        <v>190</v>
      </c>
      <c r="B67" s="261" t="s">
        <v>269</v>
      </c>
      <c r="C67" s="261">
        <v>4475</v>
      </c>
      <c r="D67" s="261" t="s">
        <v>272</v>
      </c>
      <c r="E67" s="261" t="s">
        <v>272</v>
      </c>
      <c r="F67" s="244">
        <v>533364.49</v>
      </c>
      <c r="H67" s="244">
        <v>51028.91</v>
      </c>
      <c r="I67" s="249">
        <v>831228.2</v>
      </c>
      <c r="J67" s="249">
        <v>378877.29</v>
      </c>
      <c r="L67" s="245">
        <v>12570</v>
      </c>
      <c r="M67" s="245">
        <v>16299.5</v>
      </c>
      <c r="O67" s="245">
        <v>48600</v>
      </c>
      <c r="P67" s="245">
        <v>1750</v>
      </c>
      <c r="T67" s="249">
        <v>1364480.05</v>
      </c>
      <c r="V67" s="412">
        <v>679865.25</v>
      </c>
      <c r="W67" s="412">
        <v>95100</v>
      </c>
      <c r="X67" s="412">
        <v>799.96</v>
      </c>
      <c r="AC67" s="414">
        <v>225486</v>
      </c>
      <c r="AF67" s="414">
        <v>400503.87</v>
      </c>
      <c r="AG67" s="414">
        <v>106484.45</v>
      </c>
      <c r="AJ67" s="263">
        <f t="shared" si="3"/>
        <v>584393.4</v>
      </c>
      <c r="AK67" s="270">
        <f t="shared" si="4"/>
        <v>79219.5</v>
      </c>
      <c r="AL67" s="265">
        <f t="shared" si="1"/>
        <v>505173.9</v>
      </c>
      <c r="AM67" s="271">
        <f t="shared" si="5"/>
        <v>775765.21</v>
      </c>
      <c r="AN67" s="272">
        <f t="shared" si="6"/>
        <v>732474.32</v>
      </c>
      <c r="AO67" s="265">
        <f t="shared" si="2"/>
        <v>43290.890000000014</v>
      </c>
    </row>
    <row r="68" spans="1:41" x14ac:dyDescent="0.2">
      <c r="A68" s="261" t="s">
        <v>190</v>
      </c>
      <c r="B68" s="261" t="s">
        <v>269</v>
      </c>
      <c r="C68" s="261">
        <v>1990</v>
      </c>
      <c r="D68" s="261" t="s">
        <v>273</v>
      </c>
      <c r="E68" s="261" t="s">
        <v>273</v>
      </c>
      <c r="F68" s="244">
        <v>203960.92</v>
      </c>
      <c r="H68" s="244">
        <v>16800.98</v>
      </c>
      <c r="I68" s="249">
        <v>810238.16</v>
      </c>
      <c r="J68" s="249">
        <v>250237.45</v>
      </c>
      <c r="L68" s="245">
        <v>18660</v>
      </c>
      <c r="M68" s="245">
        <v>21548.799999999999</v>
      </c>
      <c r="P68" s="245">
        <v>3347.34</v>
      </c>
      <c r="R68" s="249">
        <v>-955595.87</v>
      </c>
      <c r="T68" s="249">
        <v>2067672.51</v>
      </c>
      <c r="V68" s="412">
        <v>747529.93</v>
      </c>
      <c r="W68" s="412">
        <v>35800</v>
      </c>
      <c r="X68" s="412">
        <v>637.01</v>
      </c>
      <c r="AC68" s="414">
        <v>84186</v>
      </c>
      <c r="AF68" s="414">
        <v>398287.76</v>
      </c>
      <c r="AG68" s="414">
        <v>126631.45</v>
      </c>
      <c r="AJ68" s="263">
        <f t="shared" si="3"/>
        <v>220761.90000000002</v>
      </c>
      <c r="AK68" s="270">
        <f t="shared" si="4"/>
        <v>43556.14</v>
      </c>
      <c r="AL68" s="265">
        <f t="shared" si="1"/>
        <v>177205.76000000001</v>
      </c>
      <c r="AM68" s="271">
        <f t="shared" si="5"/>
        <v>783966.94000000006</v>
      </c>
      <c r="AN68" s="272">
        <f t="shared" si="6"/>
        <v>609105.21</v>
      </c>
      <c r="AO68" s="265">
        <f t="shared" si="2"/>
        <v>174861.7300000001</v>
      </c>
    </row>
    <row r="69" spans="1:41" x14ac:dyDescent="0.2">
      <c r="A69" s="261" t="s">
        <v>190</v>
      </c>
      <c r="B69" s="261" t="s">
        <v>269</v>
      </c>
      <c r="C69" s="261">
        <v>5043</v>
      </c>
      <c r="D69" s="261" t="s">
        <v>274</v>
      </c>
      <c r="E69" s="261" t="s">
        <v>274</v>
      </c>
      <c r="F69" s="244">
        <v>205985</v>
      </c>
      <c r="H69" s="244">
        <v>10067.09</v>
      </c>
      <c r="I69" s="249">
        <v>1134826.6000000001</v>
      </c>
      <c r="J69" s="249">
        <v>343400.97</v>
      </c>
      <c r="L69" s="245">
        <v>0</v>
      </c>
      <c r="M69" s="245">
        <v>-1259.7</v>
      </c>
      <c r="P69" s="245">
        <v>-975</v>
      </c>
      <c r="S69" s="249">
        <v>3980.69</v>
      </c>
      <c r="T69" s="249">
        <v>2226508.67</v>
      </c>
      <c r="V69" s="412">
        <v>1115622.49</v>
      </c>
      <c r="X69" s="412">
        <v>507.15</v>
      </c>
      <c r="Z69" s="412">
        <v>160000</v>
      </c>
      <c r="AC69" s="414">
        <v>158950</v>
      </c>
      <c r="AE69" s="414">
        <v>304</v>
      </c>
      <c r="AF69" s="414">
        <v>704100.24</v>
      </c>
      <c r="AG69" s="414">
        <v>123836.87</v>
      </c>
      <c r="AJ69" s="263">
        <f t="shared" si="3"/>
        <v>216052.09</v>
      </c>
      <c r="AK69" s="270">
        <f t="shared" si="4"/>
        <v>-2234.6999999999998</v>
      </c>
      <c r="AL69" s="265">
        <f t="shared" ref="AL69:AL71" si="7">AJ69-AK69</f>
        <v>218286.79</v>
      </c>
      <c r="AM69" s="271">
        <f t="shared" si="5"/>
        <v>1276129.6399999999</v>
      </c>
      <c r="AN69" s="272">
        <f t="shared" si="6"/>
        <v>987191.11</v>
      </c>
      <c r="AO69" s="265">
        <f t="shared" si="2"/>
        <v>288938.52999999991</v>
      </c>
    </row>
    <row r="70" spans="1:41" x14ac:dyDescent="0.2">
      <c r="A70" s="261" t="s">
        <v>190</v>
      </c>
      <c r="B70" s="261" t="s">
        <v>269</v>
      </c>
      <c r="C70" s="261">
        <v>5442</v>
      </c>
      <c r="D70" s="261" t="s">
        <v>275</v>
      </c>
      <c r="E70" s="274" t="s">
        <v>275</v>
      </c>
      <c r="F70" s="244">
        <v>405181.15</v>
      </c>
      <c r="G70" s="244">
        <v>31040</v>
      </c>
      <c r="H70" s="244">
        <v>96753.35</v>
      </c>
      <c r="I70" s="249">
        <v>379818.57</v>
      </c>
      <c r="J70" s="249">
        <v>569861</v>
      </c>
      <c r="L70" s="245">
        <v>11500</v>
      </c>
      <c r="M70" s="245">
        <v>18212.77</v>
      </c>
      <c r="O70" s="245">
        <v>263940</v>
      </c>
      <c r="P70" s="245">
        <v>2835.2</v>
      </c>
      <c r="S70" s="249">
        <v>-8</v>
      </c>
      <c r="T70" s="249">
        <v>2114406.96</v>
      </c>
      <c r="V70" s="412">
        <v>1190907.72</v>
      </c>
      <c r="X70" s="412">
        <v>542.16999999999996</v>
      </c>
      <c r="AC70" s="414">
        <v>253201</v>
      </c>
      <c r="AF70" s="414">
        <v>878771.59</v>
      </c>
      <c r="AG70" s="414">
        <v>115281.13</v>
      </c>
      <c r="AI70" s="414">
        <v>5000</v>
      </c>
      <c r="AJ70" s="263">
        <f t="shared" si="3"/>
        <v>532974.5</v>
      </c>
      <c r="AK70" s="270">
        <f t="shared" si="4"/>
        <v>296487.97000000003</v>
      </c>
      <c r="AL70" s="265">
        <f t="shared" si="7"/>
        <v>236486.52999999997</v>
      </c>
      <c r="AM70" s="271">
        <f t="shared" si="5"/>
        <v>1191449.8899999999</v>
      </c>
      <c r="AN70" s="272">
        <f t="shared" si="6"/>
        <v>1252253.7199999997</v>
      </c>
      <c r="AO70" s="265">
        <f>AM70-AN70</f>
        <v>-60803.829999999842</v>
      </c>
    </row>
    <row r="71" spans="1:41" ht="24" x14ac:dyDescent="0.55000000000000004">
      <c r="D71" s="194"/>
      <c r="AJ71" s="263">
        <f t="shared" si="3"/>
        <v>0</v>
      </c>
      <c r="AK71" s="270">
        <f t="shared" si="4"/>
        <v>0</v>
      </c>
      <c r="AL71" s="265">
        <f t="shared" si="7"/>
        <v>0</v>
      </c>
      <c r="AM71" s="271">
        <f t="shared" si="5"/>
        <v>0</v>
      </c>
      <c r="AN71" s="272">
        <f t="shared" si="6"/>
        <v>0</v>
      </c>
      <c r="AO71" s="265">
        <f>AM71-AN71</f>
        <v>0</v>
      </c>
    </row>
    <row r="72" spans="1:41" x14ac:dyDescent="0.2">
      <c r="AK72" s="270"/>
      <c r="AM72" s="271"/>
      <c r="AN72" s="272"/>
    </row>
    <row r="73" spans="1:41" x14ac:dyDescent="0.2">
      <c r="AK73" s="270"/>
      <c r="AM73" s="271"/>
      <c r="AN73" s="272"/>
    </row>
    <row r="74" spans="1:41" x14ac:dyDescent="0.2">
      <c r="AK74" s="270"/>
      <c r="AM74" s="271"/>
      <c r="AN74" s="272"/>
    </row>
    <row r="75" spans="1:41" ht="24" x14ac:dyDescent="0.55000000000000004">
      <c r="E75" s="194"/>
      <c r="AK75" s="270"/>
      <c r="AM75" s="271"/>
      <c r="AN75" s="272"/>
    </row>
    <row r="76" spans="1:41" x14ac:dyDescent="0.2">
      <c r="AK76" s="270"/>
      <c r="AM76" s="271"/>
      <c r="AN76" s="272"/>
    </row>
    <row r="77" spans="1:41" x14ac:dyDescent="0.2">
      <c r="AK77" s="270"/>
      <c r="AM77" s="271"/>
      <c r="AN77" s="272"/>
    </row>
    <row r="78" spans="1:41" x14ac:dyDescent="0.2">
      <c r="AK78" s="270"/>
      <c r="AM78" s="271"/>
      <c r="AN78" s="272"/>
    </row>
    <row r="79" spans="1:41" x14ac:dyDescent="0.2">
      <c r="AK79" s="270"/>
      <c r="AM79" s="271"/>
      <c r="AN79" s="272"/>
    </row>
    <row r="80" spans="1:41" x14ac:dyDescent="0.2">
      <c r="AK80" s="270"/>
      <c r="AM80" s="271"/>
      <c r="AN80" s="272"/>
    </row>
    <row r="81" spans="37:40" x14ac:dyDescent="0.2">
      <c r="AK81" s="270"/>
      <c r="AM81" s="271"/>
      <c r="AN81" s="272"/>
    </row>
    <row r="82" spans="37:40" x14ac:dyDescent="0.2">
      <c r="AK82" s="270"/>
      <c r="AM82" s="271"/>
      <c r="AN82" s="272"/>
    </row>
    <row r="83" spans="37:40" x14ac:dyDescent="0.2">
      <c r="AK83" s="270"/>
      <c r="AM83" s="271"/>
      <c r="AN83" s="272"/>
    </row>
    <row r="84" spans="37:40" x14ac:dyDescent="0.2">
      <c r="AK84" s="270"/>
      <c r="AM84" s="271"/>
      <c r="AN84" s="272"/>
    </row>
    <row r="85" spans="37:40" x14ac:dyDescent="0.2">
      <c r="AK85" s="270"/>
      <c r="AM85" s="271"/>
      <c r="AN85" s="272"/>
    </row>
    <row r="86" spans="37:40" x14ac:dyDescent="0.2">
      <c r="AK86" s="270"/>
      <c r="AM86" s="271"/>
      <c r="AN86" s="272"/>
    </row>
    <row r="87" spans="37:40" x14ac:dyDescent="0.2">
      <c r="AK87" s="270"/>
      <c r="AM87" s="271"/>
      <c r="AN87" s="272"/>
    </row>
    <row r="88" spans="37:40" x14ac:dyDescent="0.2">
      <c r="AK88" s="270"/>
      <c r="AM88" s="271"/>
      <c r="AN88" s="272"/>
    </row>
    <row r="89" spans="37:40" x14ac:dyDescent="0.2">
      <c r="AK89" s="270"/>
      <c r="AM89" s="271"/>
      <c r="AN89" s="272"/>
    </row>
    <row r="90" spans="37:40" x14ac:dyDescent="0.2">
      <c r="AK90" s="270"/>
      <c r="AM90" s="271"/>
      <c r="AN90" s="272"/>
    </row>
    <row r="91" spans="37:40" x14ac:dyDescent="0.2">
      <c r="AK91" s="270"/>
      <c r="AM91" s="271"/>
      <c r="AN91" s="272"/>
    </row>
    <row r="92" spans="37:40" x14ac:dyDescent="0.2">
      <c r="AK92" s="270"/>
      <c r="AM92" s="271"/>
      <c r="AN92" s="272"/>
    </row>
    <row r="93" spans="37:40" x14ac:dyDescent="0.2">
      <c r="AK93" s="270"/>
      <c r="AM93" s="271"/>
      <c r="AN93" s="272"/>
    </row>
    <row r="94" spans="37:40" x14ac:dyDescent="0.2">
      <c r="AK94" s="270"/>
      <c r="AM94" s="271"/>
      <c r="AN94" s="272"/>
    </row>
    <row r="95" spans="37:40" x14ac:dyDescent="0.2">
      <c r="AK95" s="270"/>
      <c r="AM95" s="271"/>
      <c r="AN95" s="272"/>
    </row>
    <row r="96" spans="37:40" x14ac:dyDescent="0.2">
      <c r="AK96" s="270"/>
      <c r="AM96" s="271"/>
      <c r="AN96" s="272"/>
    </row>
    <row r="97" spans="37:40" x14ac:dyDescent="0.2">
      <c r="AK97" s="270"/>
      <c r="AM97" s="271"/>
      <c r="AN97" s="272"/>
    </row>
    <row r="98" spans="37:40" x14ac:dyDescent="0.2">
      <c r="AK98" s="270"/>
      <c r="AM98" s="271"/>
      <c r="AN98" s="272"/>
    </row>
    <row r="99" spans="37:40" x14ac:dyDescent="0.2">
      <c r="AK99" s="270"/>
      <c r="AM99" s="271"/>
      <c r="AN99" s="272"/>
    </row>
    <row r="100" spans="37:40" x14ac:dyDescent="0.2">
      <c r="AK100" s="270"/>
      <c r="AM100" s="271"/>
      <c r="AN100" s="272"/>
    </row>
    <row r="101" spans="37:40" x14ac:dyDescent="0.2">
      <c r="AK101" s="270"/>
      <c r="AM101" s="271"/>
      <c r="AN101" s="272"/>
    </row>
    <row r="102" spans="37:40" x14ac:dyDescent="0.2">
      <c r="AK102" s="270"/>
      <c r="AM102" s="271"/>
      <c r="AN102" s="272"/>
    </row>
    <row r="103" spans="37:40" x14ac:dyDescent="0.2">
      <c r="AK103" s="270"/>
      <c r="AM103" s="271"/>
      <c r="AN103" s="272"/>
    </row>
    <row r="104" spans="37:40" x14ac:dyDescent="0.2">
      <c r="AK104" s="270"/>
      <c r="AM104" s="271"/>
      <c r="AN104" s="272"/>
    </row>
    <row r="105" spans="37:40" x14ac:dyDescent="0.2">
      <c r="AK105" s="270"/>
      <c r="AM105" s="271"/>
      <c r="AN105" s="272"/>
    </row>
    <row r="106" spans="37:40" x14ac:dyDescent="0.2">
      <c r="AK106" s="270"/>
      <c r="AM106" s="271"/>
      <c r="AN106" s="272"/>
    </row>
    <row r="107" spans="37:40" x14ac:dyDescent="0.2">
      <c r="AK107" s="270"/>
      <c r="AM107" s="271"/>
      <c r="AN107" s="272"/>
    </row>
    <row r="108" spans="37:40" x14ac:dyDescent="0.2">
      <c r="AK108" s="270"/>
      <c r="AM108" s="271"/>
      <c r="AN108" s="272"/>
    </row>
    <row r="109" spans="37:40" x14ac:dyDescent="0.2">
      <c r="AK109" s="270"/>
      <c r="AM109" s="271"/>
      <c r="AN109" s="272"/>
    </row>
    <row r="110" spans="37:40" x14ac:dyDescent="0.2">
      <c r="AK110" s="270"/>
      <c r="AM110" s="271"/>
      <c r="AN110" s="272"/>
    </row>
    <row r="111" spans="37:40" x14ac:dyDescent="0.2">
      <c r="AK111" s="270"/>
      <c r="AM111" s="271"/>
      <c r="AN111" s="272"/>
    </row>
    <row r="112" spans="37:40" x14ac:dyDescent="0.2">
      <c r="AK112" s="270"/>
      <c r="AM112" s="271"/>
      <c r="AN112" s="272"/>
    </row>
    <row r="113" spans="37:40" x14ac:dyDescent="0.2">
      <c r="AK113" s="270"/>
      <c r="AM113" s="271"/>
      <c r="AN113" s="272"/>
    </row>
    <row r="114" spans="37:40" x14ac:dyDescent="0.2">
      <c r="AK114" s="270"/>
      <c r="AM114" s="271"/>
      <c r="AN114" s="272"/>
    </row>
    <row r="115" spans="37:40" x14ac:dyDescent="0.2">
      <c r="AK115" s="270"/>
      <c r="AM115" s="271"/>
      <c r="AN115" s="272"/>
    </row>
    <row r="116" spans="37:40" x14ac:dyDescent="0.2">
      <c r="AK116" s="270"/>
      <c r="AM116" s="271"/>
      <c r="AN116" s="272"/>
    </row>
    <row r="117" spans="37:40" x14ac:dyDescent="0.2">
      <c r="AK117" s="270"/>
      <c r="AM117" s="271"/>
      <c r="AN117" s="272"/>
    </row>
    <row r="118" spans="37:40" x14ac:dyDescent="0.2">
      <c r="AK118" s="270"/>
      <c r="AM118" s="271"/>
      <c r="AN118" s="272"/>
    </row>
    <row r="119" spans="37:40" x14ac:dyDescent="0.2">
      <c r="AK119" s="270"/>
      <c r="AM119" s="271"/>
      <c r="AN119" s="272"/>
    </row>
    <row r="120" spans="37:40" x14ac:dyDescent="0.2">
      <c r="AK120" s="270"/>
      <c r="AM120" s="271"/>
      <c r="AN120" s="272"/>
    </row>
    <row r="121" spans="37:40" x14ac:dyDescent="0.2">
      <c r="AK121" s="270"/>
      <c r="AM121" s="271"/>
      <c r="AN121" s="272"/>
    </row>
    <row r="122" spans="37:40" x14ac:dyDescent="0.2">
      <c r="AK122" s="270"/>
      <c r="AM122" s="271"/>
      <c r="AN122" s="272"/>
    </row>
    <row r="123" spans="37:40" x14ac:dyDescent="0.2">
      <c r="AK123" s="270"/>
      <c r="AM123" s="271"/>
      <c r="AN123" s="272"/>
    </row>
    <row r="124" spans="37:40" x14ac:dyDescent="0.2">
      <c r="AK124" s="270"/>
      <c r="AM124" s="271"/>
      <c r="AN124" s="272"/>
    </row>
    <row r="125" spans="37:40" x14ac:dyDescent="0.2">
      <c r="AK125" s="270"/>
      <c r="AM125" s="271"/>
      <c r="AN125" s="272"/>
    </row>
    <row r="126" spans="37:40" x14ac:dyDescent="0.2">
      <c r="AK126" s="270"/>
      <c r="AM126" s="271"/>
      <c r="AN126" s="272"/>
    </row>
    <row r="127" spans="37:40" x14ac:dyDescent="0.2">
      <c r="AK127" s="270"/>
      <c r="AM127" s="271"/>
      <c r="AN127" s="272"/>
    </row>
    <row r="128" spans="37:40" x14ac:dyDescent="0.2">
      <c r="AK128" s="270"/>
      <c r="AM128" s="271"/>
      <c r="AN128" s="272"/>
    </row>
    <row r="129" spans="37:40" x14ac:dyDescent="0.2">
      <c r="AK129" s="270"/>
      <c r="AM129" s="271"/>
      <c r="AN129" s="272"/>
    </row>
    <row r="130" spans="37:40" x14ac:dyDescent="0.2">
      <c r="AK130" s="270"/>
      <c r="AM130" s="271"/>
      <c r="AN130" s="272"/>
    </row>
    <row r="131" spans="37:40" x14ac:dyDescent="0.2">
      <c r="AK131" s="270"/>
      <c r="AM131" s="271"/>
      <c r="AN131" s="272"/>
    </row>
    <row r="132" spans="37:40" x14ac:dyDescent="0.2">
      <c r="AK132" s="270"/>
      <c r="AM132" s="271"/>
      <c r="AN132" s="272"/>
    </row>
    <row r="133" spans="37:40" x14ac:dyDescent="0.2">
      <c r="AK133" s="270"/>
      <c r="AM133" s="271"/>
      <c r="AN133" s="272"/>
    </row>
    <row r="134" spans="37:40" x14ac:dyDescent="0.2">
      <c r="AK134" s="270"/>
      <c r="AM134" s="271"/>
      <c r="AN134" s="272"/>
    </row>
    <row r="135" spans="37:40" x14ac:dyDescent="0.2">
      <c r="AK135" s="270"/>
      <c r="AM135" s="271"/>
      <c r="AN135" s="272"/>
    </row>
    <row r="136" spans="37:40" x14ac:dyDescent="0.2">
      <c r="AK136" s="270"/>
      <c r="AM136" s="271"/>
      <c r="AN136" s="272"/>
    </row>
    <row r="137" spans="37:40" x14ac:dyDescent="0.2">
      <c r="AK137" s="270"/>
      <c r="AM137" s="271"/>
      <c r="AN137" s="272"/>
    </row>
    <row r="138" spans="37:40" x14ac:dyDescent="0.2">
      <c r="AK138" s="270"/>
      <c r="AM138" s="271"/>
      <c r="AN138" s="272"/>
    </row>
    <row r="139" spans="37:40" x14ac:dyDescent="0.2">
      <c r="AK139" s="270"/>
      <c r="AM139" s="271"/>
      <c r="AN139" s="272"/>
    </row>
    <row r="140" spans="37:40" x14ac:dyDescent="0.2">
      <c r="AK140" s="270"/>
      <c r="AM140" s="271"/>
      <c r="AN140" s="272"/>
    </row>
    <row r="141" spans="37:40" x14ac:dyDescent="0.2">
      <c r="AK141" s="270"/>
      <c r="AM141" s="271"/>
      <c r="AN141" s="272"/>
    </row>
    <row r="142" spans="37:40" x14ac:dyDescent="0.2">
      <c r="AK142" s="270"/>
      <c r="AM142" s="271"/>
      <c r="AN142" s="272"/>
    </row>
    <row r="143" spans="37:40" x14ac:dyDescent="0.2">
      <c r="AK143" s="270"/>
      <c r="AM143" s="271"/>
      <c r="AN143" s="272"/>
    </row>
    <row r="144" spans="37:40" x14ac:dyDescent="0.2">
      <c r="AK144" s="270"/>
      <c r="AM144" s="271"/>
      <c r="AN144" s="272"/>
    </row>
    <row r="145" spans="37:40" x14ac:dyDescent="0.2">
      <c r="AK145" s="270"/>
      <c r="AM145" s="271"/>
      <c r="AN145" s="272"/>
    </row>
    <row r="146" spans="37:40" x14ac:dyDescent="0.2">
      <c r="AK146" s="270"/>
      <c r="AM146" s="271"/>
      <c r="AN146" s="272"/>
    </row>
    <row r="147" spans="37:40" x14ac:dyDescent="0.2">
      <c r="AK147" s="270"/>
      <c r="AM147" s="271"/>
      <c r="AN147" s="272"/>
    </row>
    <row r="148" spans="37:40" x14ac:dyDescent="0.2">
      <c r="AK148" s="270"/>
      <c r="AM148" s="271"/>
      <c r="AN148" s="272"/>
    </row>
    <row r="149" spans="37:40" x14ac:dyDescent="0.2">
      <c r="AK149" s="270"/>
      <c r="AM149" s="271"/>
      <c r="AN149" s="272"/>
    </row>
    <row r="150" spans="37:40" x14ac:dyDescent="0.2">
      <c r="AK150" s="270"/>
      <c r="AM150" s="271"/>
      <c r="AN150" s="272"/>
    </row>
    <row r="151" spans="37:40" x14ac:dyDescent="0.2">
      <c r="AK151" s="270"/>
      <c r="AM151" s="271"/>
      <c r="AN151" s="272"/>
    </row>
  </sheetData>
  <autoFilter ref="A1:AO7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6"/>
  <sheetViews>
    <sheetView topLeftCell="V1" zoomScale="106" zoomScaleNormal="106" workbookViewId="0">
      <selection sqref="A1:W1048576"/>
    </sheetView>
  </sheetViews>
  <sheetFormatPr defaultColWidth="29" defaultRowHeight="14.25" x14ac:dyDescent="0.2"/>
  <cols>
    <col min="1" max="1" width="29" style="44"/>
    <col min="2" max="4" width="29" style="89"/>
    <col min="5" max="5" width="29" style="250"/>
    <col min="6" max="6" width="29" style="44"/>
    <col min="7" max="8" width="29" style="232"/>
    <col min="9" max="9" width="29" style="44"/>
    <col min="10" max="12" width="29" style="250"/>
    <col min="13" max="17" width="29" style="15"/>
    <col min="18" max="23" width="29" style="76"/>
    <col min="24" max="24" width="34.875" style="90" customWidth="1"/>
    <col min="26" max="16384" width="29" style="250"/>
  </cols>
  <sheetData>
    <row r="1" spans="1:23" x14ac:dyDescent="0.2">
      <c r="A1" s="44" t="s">
        <v>2459</v>
      </c>
      <c r="B1" s="89" t="s">
        <v>2460</v>
      </c>
      <c r="C1" s="89" t="s">
        <v>2461</v>
      </c>
      <c r="D1" s="89" t="s">
        <v>2462</v>
      </c>
      <c r="E1" s="250" t="s">
        <v>2463</v>
      </c>
      <c r="F1" s="44" t="s">
        <v>2464</v>
      </c>
      <c r="G1" s="232" t="s">
        <v>2467</v>
      </c>
      <c r="H1" s="232" t="s">
        <v>2470</v>
      </c>
      <c r="I1" s="44" t="s">
        <v>2471</v>
      </c>
      <c r="J1" s="250" t="s">
        <v>2472</v>
      </c>
      <c r="K1" s="250" t="s">
        <v>2473</v>
      </c>
      <c r="L1" s="250" t="s">
        <v>2474</v>
      </c>
      <c r="M1" s="15" t="s">
        <v>2476</v>
      </c>
      <c r="N1" s="15" t="s">
        <v>2477</v>
      </c>
      <c r="O1" s="15" t="s">
        <v>2478</v>
      </c>
      <c r="P1" s="15" t="s">
        <v>2480</v>
      </c>
      <c r="Q1" s="15" t="s">
        <v>2482</v>
      </c>
      <c r="R1" s="76" t="s">
        <v>2483</v>
      </c>
      <c r="S1" s="76" t="s">
        <v>2484</v>
      </c>
      <c r="T1" s="76" t="s">
        <v>2485</v>
      </c>
      <c r="U1" s="76" t="s">
        <v>2486</v>
      </c>
      <c r="V1" s="76" t="s">
        <v>2487</v>
      </c>
      <c r="W1" s="76" t="s">
        <v>2489</v>
      </c>
    </row>
    <row r="2" spans="1:23" x14ac:dyDescent="0.2">
      <c r="A2" s="44" t="s">
        <v>2490</v>
      </c>
      <c r="B2" s="89" t="s">
        <v>2491</v>
      </c>
      <c r="C2" s="89" t="s">
        <v>2492</v>
      </c>
      <c r="D2" s="89" t="s">
        <v>2493</v>
      </c>
      <c r="E2" s="250" t="s">
        <v>2494</v>
      </c>
      <c r="F2" s="44" t="s">
        <v>2495</v>
      </c>
      <c r="G2" s="232" t="s">
        <v>2498</v>
      </c>
      <c r="H2" s="232" t="s">
        <v>2501</v>
      </c>
      <c r="I2" s="44" t="s">
        <v>2502</v>
      </c>
      <c r="J2" s="250" t="s">
        <v>2503</v>
      </c>
      <c r="K2" s="250" t="s">
        <v>2504</v>
      </c>
      <c r="L2" s="250" t="s">
        <v>2505</v>
      </c>
      <c r="M2" s="15" t="s">
        <v>2507</v>
      </c>
      <c r="N2" s="15" t="s">
        <v>2508</v>
      </c>
      <c r="O2" s="15" t="s">
        <v>2509</v>
      </c>
      <c r="P2" s="15" t="s">
        <v>2511</v>
      </c>
      <c r="Q2" s="15" t="s">
        <v>2513</v>
      </c>
      <c r="R2" s="76" t="s">
        <v>2514</v>
      </c>
      <c r="S2" s="76" t="s">
        <v>2515</v>
      </c>
      <c r="T2" s="76" t="s">
        <v>2516</v>
      </c>
      <c r="U2" s="76" t="s">
        <v>2517</v>
      </c>
      <c r="V2" s="76" t="s">
        <v>2518</v>
      </c>
      <c r="W2" s="76" t="s">
        <v>2520</v>
      </c>
    </row>
    <row r="3" spans="1:23" x14ac:dyDescent="0.2">
      <c r="A3" s="44" t="s">
        <v>2521</v>
      </c>
      <c r="B3" s="89">
        <v>58826290.530000001</v>
      </c>
      <c r="C3" s="89">
        <v>655460</v>
      </c>
      <c r="D3" s="89">
        <v>5143586.4400000004</v>
      </c>
      <c r="E3" s="250">
        <v>46133387.380000003</v>
      </c>
      <c r="F3" s="44">
        <v>31677381.359999999</v>
      </c>
      <c r="G3" s="232">
        <v>1790117.61</v>
      </c>
      <c r="H3" s="232">
        <v>1585.03</v>
      </c>
      <c r="I3" s="44">
        <v>23659</v>
      </c>
      <c r="J3" s="250">
        <v>-4651491.17</v>
      </c>
      <c r="K3" s="250">
        <v>6139352.0499999998</v>
      </c>
      <c r="L3" s="250">
        <v>181350186.34999999</v>
      </c>
      <c r="M3" s="15">
        <v>57310453.799999997</v>
      </c>
      <c r="N3" s="15">
        <v>8771587</v>
      </c>
      <c r="O3" s="15">
        <v>185601.76</v>
      </c>
      <c r="P3" s="15">
        <v>62493691.030000001</v>
      </c>
      <c r="Q3" s="15">
        <v>2246265.38</v>
      </c>
      <c r="R3" s="76">
        <v>80127871.129999995</v>
      </c>
      <c r="S3" s="76">
        <v>6088</v>
      </c>
      <c r="T3" s="76">
        <v>22260</v>
      </c>
      <c r="U3" s="76">
        <v>28105896.829999998</v>
      </c>
      <c r="V3" s="76">
        <v>7677163.8399999999</v>
      </c>
      <c r="W3" s="76">
        <v>43344</v>
      </c>
    </row>
    <row r="4" spans="1:23" x14ac:dyDescent="0.2">
      <c r="A4" s="44" t="s">
        <v>2525</v>
      </c>
      <c r="B4" s="89">
        <v>913237.23</v>
      </c>
      <c r="C4" s="89">
        <v>0</v>
      </c>
      <c r="D4" s="89">
        <v>45697.26</v>
      </c>
      <c r="E4" s="250">
        <v>2665408.0299999998</v>
      </c>
      <c r="F4" s="44">
        <v>165416.16</v>
      </c>
      <c r="G4" s="232">
        <v>36200</v>
      </c>
      <c r="J4" s="250">
        <v>3998879.78</v>
      </c>
      <c r="K4" s="250">
        <v>342458.58</v>
      </c>
      <c r="L4" s="250">
        <v>198336.84</v>
      </c>
      <c r="M4" s="15">
        <v>447297.49</v>
      </c>
      <c r="N4" s="15">
        <v>119100</v>
      </c>
      <c r="O4" s="15">
        <v>1200.32</v>
      </c>
      <c r="P4" s="15">
        <v>653730</v>
      </c>
      <c r="Q4" s="15">
        <v>49807.8</v>
      </c>
      <c r="R4" s="76">
        <v>932461</v>
      </c>
      <c r="U4" s="76">
        <v>864208.15</v>
      </c>
      <c r="V4" s="76">
        <v>175444.98</v>
      </c>
    </row>
    <row r="5" spans="1:23" x14ac:dyDescent="0.2">
      <c r="A5" s="44" t="s">
        <v>2526</v>
      </c>
      <c r="B5" s="89">
        <v>1033461.79</v>
      </c>
      <c r="D5" s="89">
        <v>69369.72</v>
      </c>
      <c r="E5" s="250">
        <v>489542.43</v>
      </c>
      <c r="F5" s="44">
        <v>226109.44</v>
      </c>
      <c r="G5" s="232">
        <v>35400</v>
      </c>
      <c r="J5" s="250">
        <v>-972932.47</v>
      </c>
      <c r="K5" s="250">
        <v>488063.15</v>
      </c>
      <c r="L5" s="250">
        <v>2159407.13</v>
      </c>
      <c r="M5" s="15">
        <v>527550.24</v>
      </c>
      <c r="N5" s="15">
        <v>200800</v>
      </c>
      <c r="O5" s="15">
        <v>776.85</v>
      </c>
      <c r="P5" s="15">
        <v>601160</v>
      </c>
      <c r="R5" s="76">
        <v>849770</v>
      </c>
      <c r="U5" s="76">
        <v>414636.26</v>
      </c>
      <c r="V5" s="76">
        <v>87693.96</v>
      </c>
    </row>
    <row r="6" spans="1:23" x14ac:dyDescent="0.2">
      <c r="A6" s="44" t="s">
        <v>2527</v>
      </c>
      <c r="B6" s="89">
        <v>960900.44</v>
      </c>
      <c r="C6" s="89">
        <v>9240</v>
      </c>
      <c r="D6" s="89">
        <v>63037.35</v>
      </c>
      <c r="E6" s="250">
        <v>767660.72</v>
      </c>
      <c r="F6" s="44">
        <v>809375.86</v>
      </c>
      <c r="G6" s="232">
        <v>12570</v>
      </c>
      <c r="J6" s="250">
        <v>-909033.75</v>
      </c>
      <c r="K6" s="250">
        <v>320382.63</v>
      </c>
      <c r="L6" s="250">
        <v>3104237.14</v>
      </c>
      <c r="M6" s="15">
        <v>534244.68000000005</v>
      </c>
      <c r="N6" s="15">
        <v>205800</v>
      </c>
      <c r="O6" s="15">
        <v>1004.49</v>
      </c>
      <c r="P6" s="15">
        <v>1178520</v>
      </c>
      <c r="Q6" s="15">
        <v>31570.16</v>
      </c>
      <c r="R6" s="76">
        <v>1360698</v>
      </c>
      <c r="U6" s="76">
        <v>329305.11</v>
      </c>
      <c r="V6" s="76">
        <v>69722.7</v>
      </c>
    </row>
    <row r="7" spans="1:23" x14ac:dyDescent="0.2">
      <c r="A7" s="44" t="s">
        <v>2528</v>
      </c>
      <c r="B7" s="89">
        <v>1537763.28</v>
      </c>
      <c r="C7" s="89">
        <v>9476</v>
      </c>
      <c r="D7" s="89">
        <v>19601.61</v>
      </c>
      <c r="E7" s="250">
        <v>16849.66</v>
      </c>
      <c r="F7" s="44">
        <v>188129.17</v>
      </c>
      <c r="J7" s="250">
        <v>-510631.36</v>
      </c>
      <c r="K7" s="250">
        <v>494389.91</v>
      </c>
      <c r="L7" s="250">
        <v>1481598.18</v>
      </c>
      <c r="M7" s="15">
        <v>820755.48</v>
      </c>
      <c r="N7" s="15">
        <v>1088850</v>
      </c>
      <c r="O7" s="15">
        <v>134523.91</v>
      </c>
      <c r="P7" s="15">
        <v>1266540</v>
      </c>
      <c r="R7" s="76">
        <v>1784407</v>
      </c>
      <c r="U7" s="76">
        <v>958232.33</v>
      </c>
      <c r="V7" s="76">
        <v>58864.32</v>
      </c>
    </row>
    <row r="8" spans="1:23" x14ac:dyDescent="0.2">
      <c r="A8" s="44" t="s">
        <v>2529</v>
      </c>
      <c r="B8" s="89">
        <v>1016466.82</v>
      </c>
      <c r="D8" s="89">
        <v>24560.14</v>
      </c>
      <c r="E8" s="250">
        <v>4378.07</v>
      </c>
      <c r="F8" s="44">
        <v>849030.16</v>
      </c>
      <c r="G8" s="232">
        <v>40350</v>
      </c>
      <c r="J8" s="250">
        <v>-1838293.15</v>
      </c>
      <c r="K8" s="250">
        <v>361103.34</v>
      </c>
      <c r="L8" s="250">
        <v>3577514.61</v>
      </c>
      <c r="M8" s="15">
        <v>650681.91</v>
      </c>
      <c r="O8" s="15">
        <v>1324.85</v>
      </c>
      <c r="P8" s="15">
        <v>584770</v>
      </c>
      <c r="Q8" s="15">
        <v>109090</v>
      </c>
      <c r="R8" s="76">
        <v>934804</v>
      </c>
      <c r="U8" s="76">
        <v>501344.08</v>
      </c>
      <c r="V8" s="76">
        <v>34822.980000000003</v>
      </c>
    </row>
    <row r="9" spans="1:23" x14ac:dyDescent="0.2">
      <c r="A9" s="44" t="s">
        <v>2530</v>
      </c>
      <c r="B9" s="89">
        <v>305869.42</v>
      </c>
      <c r="C9" s="89">
        <v>0</v>
      </c>
      <c r="D9" s="89">
        <v>64435.83</v>
      </c>
      <c r="E9" s="250">
        <v>270650.71000000002</v>
      </c>
      <c r="F9" s="44">
        <v>217684.36</v>
      </c>
      <c r="G9" s="232">
        <v>19535.75</v>
      </c>
      <c r="J9" s="250">
        <v>882758.94</v>
      </c>
      <c r="K9" s="250">
        <v>73896.679999999993</v>
      </c>
      <c r="L9" s="250">
        <v>80851.62</v>
      </c>
      <c r="M9" s="15">
        <v>244619.46</v>
      </c>
      <c r="P9" s="15">
        <v>465340</v>
      </c>
      <c r="R9" s="76">
        <v>556120</v>
      </c>
      <c r="U9" s="76">
        <v>242339.89</v>
      </c>
      <c r="V9" s="76">
        <v>64418.45</v>
      </c>
    </row>
    <row r="10" spans="1:23" x14ac:dyDescent="0.2">
      <c r="A10" s="44" t="s">
        <v>2531</v>
      </c>
      <c r="B10" s="89">
        <v>1303617.46</v>
      </c>
      <c r="D10" s="89">
        <v>178193.39</v>
      </c>
      <c r="E10" s="250">
        <v>953811.99</v>
      </c>
      <c r="F10" s="44">
        <v>1440169.46</v>
      </c>
      <c r="G10" s="232">
        <v>24450</v>
      </c>
      <c r="J10" s="250">
        <v>830004.63</v>
      </c>
      <c r="K10" s="250">
        <v>243947.27</v>
      </c>
      <c r="L10" s="250">
        <v>2359303.7200000002</v>
      </c>
      <c r="M10" s="15">
        <v>602341.56000000006</v>
      </c>
      <c r="N10" s="15">
        <v>115000</v>
      </c>
      <c r="O10" s="15">
        <v>1055.57</v>
      </c>
      <c r="P10" s="15">
        <v>1003160</v>
      </c>
      <c r="Q10" s="15">
        <v>530000</v>
      </c>
      <c r="R10" s="76">
        <v>1273436</v>
      </c>
      <c r="U10" s="76">
        <v>333320.23</v>
      </c>
      <c r="V10" s="76">
        <v>193226.22</v>
      </c>
    </row>
    <row r="11" spans="1:23" x14ac:dyDescent="0.2">
      <c r="A11" s="44" t="s">
        <v>2532</v>
      </c>
      <c r="B11" s="89">
        <v>398304.12</v>
      </c>
      <c r="D11" s="89">
        <v>40884.86</v>
      </c>
      <c r="E11" s="250">
        <v>728755.17</v>
      </c>
      <c r="F11" s="44">
        <v>158229.29</v>
      </c>
      <c r="J11" s="250">
        <v>-891788.64</v>
      </c>
      <c r="K11" s="250">
        <v>412650.74</v>
      </c>
      <c r="L11" s="250">
        <v>2243800.1</v>
      </c>
      <c r="M11" s="15">
        <v>244221.69</v>
      </c>
      <c r="P11" s="15">
        <v>400228</v>
      </c>
      <c r="R11" s="76">
        <v>596093</v>
      </c>
      <c r="U11" s="76">
        <v>267381.34000000003</v>
      </c>
      <c r="V11" s="76">
        <v>36034.199999999997</v>
      </c>
    </row>
    <row r="12" spans="1:23" x14ac:dyDescent="0.2">
      <c r="A12" s="44" t="s">
        <v>2533</v>
      </c>
      <c r="B12" s="89">
        <v>1042630.43</v>
      </c>
      <c r="D12" s="89">
        <v>164345.12</v>
      </c>
      <c r="E12" s="250">
        <v>12496.33</v>
      </c>
      <c r="F12" s="44">
        <v>222805.3</v>
      </c>
      <c r="G12" s="232">
        <v>106200</v>
      </c>
      <c r="J12" s="250">
        <v>-1311381.32</v>
      </c>
      <c r="K12" s="250">
        <v>293100.59000000003</v>
      </c>
      <c r="L12" s="250">
        <v>2541297.98</v>
      </c>
      <c r="M12" s="15">
        <v>516957.35</v>
      </c>
      <c r="N12" s="15">
        <v>134750</v>
      </c>
      <c r="O12" s="15">
        <v>1228.93</v>
      </c>
      <c r="P12" s="15">
        <v>740440</v>
      </c>
      <c r="R12" s="76">
        <v>967745</v>
      </c>
      <c r="U12" s="76">
        <v>446236.22</v>
      </c>
      <c r="V12" s="76">
        <v>45703.32</v>
      </c>
    </row>
    <row r="13" spans="1:23" x14ac:dyDescent="0.2">
      <c r="A13" s="44" t="s">
        <v>2534</v>
      </c>
      <c r="B13" s="89">
        <v>358323.8</v>
      </c>
      <c r="C13" s="89">
        <v>0</v>
      </c>
      <c r="D13" s="89">
        <v>27788.28</v>
      </c>
      <c r="E13" s="250">
        <v>1830247.86</v>
      </c>
      <c r="F13" s="44">
        <v>224108.23</v>
      </c>
      <c r="G13" s="232">
        <v>103394.28</v>
      </c>
      <c r="J13" s="250">
        <v>-49978.7</v>
      </c>
      <c r="K13" s="250">
        <v>83385.3</v>
      </c>
      <c r="L13" s="250">
        <v>2357450.56</v>
      </c>
      <c r="M13" s="15">
        <v>339663.6</v>
      </c>
      <c r="N13" s="15">
        <v>60000</v>
      </c>
      <c r="O13" s="15">
        <v>386.23</v>
      </c>
      <c r="P13" s="15">
        <v>252420</v>
      </c>
      <c r="R13" s="76">
        <v>352230</v>
      </c>
      <c r="S13" s="76">
        <v>6088</v>
      </c>
      <c r="U13" s="76">
        <v>228617.51</v>
      </c>
      <c r="V13" s="76">
        <v>62490.51</v>
      </c>
    </row>
    <row r="14" spans="1:23" x14ac:dyDescent="0.2">
      <c r="A14" s="44" t="s">
        <v>2535</v>
      </c>
      <c r="B14" s="89">
        <v>518286.13</v>
      </c>
      <c r="D14" s="89">
        <v>42363.53</v>
      </c>
      <c r="E14" s="250">
        <v>835980.92</v>
      </c>
      <c r="F14" s="44">
        <v>503494.11</v>
      </c>
      <c r="G14" s="232">
        <v>33376.99</v>
      </c>
      <c r="J14" s="250">
        <v>-1445598.15</v>
      </c>
      <c r="K14" s="250">
        <v>152466.23000000001</v>
      </c>
      <c r="L14" s="250">
        <v>3416597.09</v>
      </c>
      <c r="M14" s="15">
        <v>393426.85</v>
      </c>
      <c r="O14" s="15">
        <v>666.25</v>
      </c>
      <c r="P14" s="15">
        <v>595800</v>
      </c>
      <c r="Q14" s="15">
        <v>400</v>
      </c>
      <c r="R14" s="76">
        <v>808890</v>
      </c>
      <c r="U14" s="76">
        <v>197017.02</v>
      </c>
      <c r="V14" s="76">
        <v>163066.62</v>
      </c>
    </row>
    <row r="15" spans="1:23" x14ac:dyDescent="0.2">
      <c r="A15" s="44" t="s">
        <v>2536</v>
      </c>
      <c r="B15" s="89">
        <v>1013690.03</v>
      </c>
      <c r="C15" s="89">
        <v>0</v>
      </c>
      <c r="D15" s="89">
        <v>22637.26</v>
      </c>
      <c r="E15" s="250">
        <v>2170296.75</v>
      </c>
      <c r="F15" s="44">
        <v>252543.95</v>
      </c>
      <c r="G15" s="232">
        <v>-4974.38</v>
      </c>
      <c r="J15" s="250">
        <v>135096.57999999999</v>
      </c>
      <c r="K15" s="250">
        <v>4470.38</v>
      </c>
      <c r="L15" s="250">
        <v>3110817.16</v>
      </c>
      <c r="M15" s="15">
        <v>704909.49</v>
      </c>
      <c r="N15" s="15">
        <v>491050</v>
      </c>
      <c r="O15" s="15">
        <v>1062.27</v>
      </c>
      <c r="P15" s="15">
        <v>724560</v>
      </c>
      <c r="R15" s="76">
        <v>961468</v>
      </c>
      <c r="T15" s="76">
        <v>860</v>
      </c>
      <c r="U15" s="76">
        <v>320120.46999999997</v>
      </c>
      <c r="V15" s="76">
        <v>109287.33</v>
      </c>
    </row>
    <row r="16" spans="1:23" x14ac:dyDescent="0.2">
      <c r="A16" s="44" t="s">
        <v>2537</v>
      </c>
      <c r="B16" s="89">
        <v>404274.05</v>
      </c>
      <c r="D16" s="89">
        <v>29071.01</v>
      </c>
      <c r="E16" s="250">
        <v>1415097.58</v>
      </c>
      <c r="F16" s="44">
        <v>649144.93000000005</v>
      </c>
      <c r="G16" s="232">
        <v>25680</v>
      </c>
      <c r="J16" s="250">
        <v>-1896073.39</v>
      </c>
      <c r="K16" s="250">
        <v>287542.98</v>
      </c>
      <c r="L16" s="250">
        <v>4381554.71</v>
      </c>
      <c r="M16" s="15">
        <v>691069.66</v>
      </c>
      <c r="O16" s="15">
        <v>575.91999999999996</v>
      </c>
      <c r="P16" s="15">
        <v>1058508</v>
      </c>
      <c r="R16" s="76">
        <v>1345248</v>
      </c>
      <c r="U16" s="76">
        <v>398987.65</v>
      </c>
      <c r="V16" s="76">
        <v>117921.58</v>
      </c>
    </row>
    <row r="17" spans="1:22" x14ac:dyDescent="0.2">
      <c r="A17" s="44" t="s">
        <v>2538</v>
      </c>
      <c r="B17" s="89">
        <v>873180.22</v>
      </c>
      <c r="C17" s="89">
        <v>0</v>
      </c>
      <c r="D17" s="89">
        <v>16879.830000000002</v>
      </c>
      <c r="E17" s="250">
        <v>100499.96</v>
      </c>
      <c r="F17" s="44">
        <v>153379.01</v>
      </c>
      <c r="G17" s="232">
        <v>67950</v>
      </c>
      <c r="J17" s="250">
        <v>-1702424.15</v>
      </c>
      <c r="K17" s="250">
        <v>216864.78</v>
      </c>
      <c r="L17" s="250">
        <v>2824820.87</v>
      </c>
      <c r="M17" s="15">
        <v>454375.86</v>
      </c>
      <c r="P17" s="15">
        <v>936660</v>
      </c>
      <c r="Q17" s="15">
        <v>3000</v>
      </c>
      <c r="R17" s="76">
        <v>1224576</v>
      </c>
      <c r="U17" s="76">
        <v>318666.73</v>
      </c>
      <c r="V17" s="76">
        <v>77222.64</v>
      </c>
    </row>
    <row r="18" spans="1:22" x14ac:dyDescent="0.2">
      <c r="A18" s="44" t="s">
        <v>2539</v>
      </c>
      <c r="B18" s="89">
        <v>964192.51</v>
      </c>
      <c r="D18" s="89">
        <v>31494.92</v>
      </c>
      <c r="E18" s="250">
        <v>59052.25</v>
      </c>
      <c r="F18" s="44">
        <v>350210.65</v>
      </c>
      <c r="G18" s="232">
        <v>21000</v>
      </c>
      <c r="J18" s="250">
        <v>-1141080.3700000001</v>
      </c>
      <c r="K18" s="250">
        <v>478516.95</v>
      </c>
      <c r="L18" s="250">
        <v>2287611.84</v>
      </c>
      <c r="M18" s="15">
        <v>698742.55</v>
      </c>
      <c r="N18" s="15">
        <v>195000</v>
      </c>
      <c r="O18" s="15">
        <v>1151.33</v>
      </c>
      <c r="P18" s="15">
        <v>606011.03</v>
      </c>
      <c r="R18" s="76">
        <v>988051.03</v>
      </c>
      <c r="U18" s="76">
        <v>496109.64</v>
      </c>
      <c r="V18" s="76">
        <v>62360.94</v>
      </c>
    </row>
    <row r="19" spans="1:22" x14ac:dyDescent="0.2">
      <c r="A19" s="44" t="s">
        <v>2540</v>
      </c>
      <c r="B19" s="89">
        <v>966245.72</v>
      </c>
      <c r="D19" s="89">
        <v>37024.58</v>
      </c>
      <c r="E19" s="250">
        <v>4378.07</v>
      </c>
      <c r="F19" s="44">
        <v>117982.85</v>
      </c>
      <c r="G19" s="232">
        <v>59150</v>
      </c>
      <c r="J19" s="250">
        <v>-2106293.4500000002</v>
      </c>
      <c r="K19" s="250">
        <v>370945.46</v>
      </c>
      <c r="L19" s="250">
        <v>2658489.6</v>
      </c>
      <c r="M19" s="15">
        <v>439589.84</v>
      </c>
      <c r="N19" s="15">
        <v>381310</v>
      </c>
      <c r="P19" s="15">
        <v>1211860</v>
      </c>
      <c r="Q19" s="15">
        <v>14350</v>
      </c>
      <c r="R19" s="76">
        <v>1420342</v>
      </c>
      <c r="U19" s="76">
        <v>348224.61</v>
      </c>
      <c r="V19" s="76">
        <v>14692.38</v>
      </c>
    </row>
    <row r="20" spans="1:22" x14ac:dyDescent="0.2">
      <c r="A20" s="44" t="s">
        <v>2541</v>
      </c>
      <c r="B20" s="89">
        <v>939504.36</v>
      </c>
      <c r="D20" s="89">
        <v>50592.31</v>
      </c>
      <c r="E20" s="250">
        <v>4126261.51</v>
      </c>
      <c r="F20" s="44">
        <v>155248.43</v>
      </c>
      <c r="G20" s="232">
        <v>32532.12</v>
      </c>
      <c r="J20" s="250">
        <v>4644845.13</v>
      </c>
      <c r="K20" s="250">
        <v>82998.86</v>
      </c>
      <c r="L20" s="250">
        <v>712043.8</v>
      </c>
      <c r="M20" s="15">
        <v>336031.36</v>
      </c>
      <c r="O20" s="15">
        <v>1242.31</v>
      </c>
      <c r="P20" s="15">
        <v>980070</v>
      </c>
      <c r="R20" s="76">
        <v>1079716.76</v>
      </c>
      <c r="U20" s="76">
        <v>193646.34</v>
      </c>
      <c r="V20" s="76">
        <v>96794.64</v>
      </c>
    </row>
    <row r="21" spans="1:22" x14ac:dyDescent="0.2">
      <c r="A21" s="44" t="s">
        <v>2542</v>
      </c>
      <c r="B21" s="89">
        <v>479789.81</v>
      </c>
      <c r="C21" s="89">
        <v>25090</v>
      </c>
      <c r="D21" s="89">
        <v>9923.66</v>
      </c>
      <c r="E21" s="250">
        <v>162461.89000000001</v>
      </c>
      <c r="F21" s="44">
        <v>567774.02</v>
      </c>
      <c r="G21" s="232">
        <v>10787.6</v>
      </c>
      <c r="J21" s="250">
        <v>-2815489.87</v>
      </c>
      <c r="K21" s="250">
        <v>133079</v>
      </c>
      <c r="L21" s="250">
        <v>4272663.5999999996</v>
      </c>
      <c r="M21" s="15">
        <v>419148.06</v>
      </c>
      <c r="O21" s="15">
        <v>773.5</v>
      </c>
      <c r="P21" s="15">
        <v>760440</v>
      </c>
      <c r="R21" s="76">
        <v>925740</v>
      </c>
      <c r="U21" s="76">
        <v>303898.55</v>
      </c>
      <c r="V21" s="76">
        <v>99253.68</v>
      </c>
    </row>
    <row r="22" spans="1:22" x14ac:dyDescent="0.2">
      <c r="A22" s="44" t="s">
        <v>2543</v>
      </c>
      <c r="B22" s="89">
        <v>587090.43000000005</v>
      </c>
      <c r="D22" s="89">
        <v>35611.25</v>
      </c>
      <c r="E22" s="250">
        <v>1142586.18</v>
      </c>
      <c r="F22" s="44">
        <v>161240.57</v>
      </c>
      <c r="G22" s="232">
        <v>-76020</v>
      </c>
      <c r="J22" s="250">
        <v>-314674.13</v>
      </c>
      <c r="K22" s="250">
        <v>236650.09</v>
      </c>
      <c r="L22" s="250">
        <v>2054348.01</v>
      </c>
      <c r="M22" s="15">
        <v>532761.86</v>
      </c>
      <c r="N22" s="15">
        <v>136000</v>
      </c>
      <c r="O22" s="15">
        <v>670.74</v>
      </c>
      <c r="P22" s="15">
        <v>649950</v>
      </c>
      <c r="R22" s="76">
        <v>821313.33</v>
      </c>
      <c r="U22" s="76">
        <v>335012.14</v>
      </c>
      <c r="V22" s="76">
        <v>82007.03</v>
      </c>
    </row>
    <row r="23" spans="1:22" x14ac:dyDescent="0.2">
      <c r="A23" s="44" t="s">
        <v>2604</v>
      </c>
      <c r="B23" s="89">
        <v>1640672.11</v>
      </c>
      <c r="D23" s="89">
        <v>7596.89</v>
      </c>
      <c r="E23" s="250">
        <v>4380.07</v>
      </c>
      <c r="F23" s="44">
        <v>100961.61</v>
      </c>
      <c r="G23" s="232">
        <v>16840.650000000001</v>
      </c>
      <c r="J23" s="250">
        <v>-778520.55</v>
      </c>
      <c r="K23" s="250">
        <v>264294.02</v>
      </c>
      <c r="L23" s="250">
        <v>2203520.5099999998</v>
      </c>
      <c r="M23" s="15">
        <v>532593.11</v>
      </c>
      <c r="N23" s="15">
        <v>437715</v>
      </c>
      <c r="O23" s="15">
        <v>1990.1</v>
      </c>
      <c r="P23" s="15">
        <v>444390</v>
      </c>
      <c r="Q23" s="15">
        <v>560</v>
      </c>
      <c r="R23" s="76">
        <v>765462</v>
      </c>
      <c r="U23" s="76">
        <v>251650.65</v>
      </c>
      <c r="V23" s="76">
        <v>38375.64</v>
      </c>
    </row>
    <row r="24" spans="1:22" x14ac:dyDescent="0.2">
      <c r="A24" s="44" t="s">
        <v>2544</v>
      </c>
      <c r="B24" s="89">
        <v>1474786.62</v>
      </c>
      <c r="D24" s="89">
        <v>115167.65</v>
      </c>
      <c r="E24" s="250">
        <v>139176.41</v>
      </c>
      <c r="F24" s="44">
        <v>1341855.72</v>
      </c>
      <c r="G24" s="232">
        <v>36725.199999999997</v>
      </c>
      <c r="K24" s="250">
        <v>214240.13</v>
      </c>
      <c r="L24" s="250">
        <v>2350727.5299999998</v>
      </c>
      <c r="M24" s="15">
        <v>1062992.26</v>
      </c>
      <c r="N24" s="15">
        <v>247730</v>
      </c>
      <c r="O24" s="15">
        <v>1555.48</v>
      </c>
      <c r="P24" s="15">
        <v>761766</v>
      </c>
      <c r="R24" s="76">
        <v>956820</v>
      </c>
      <c r="U24" s="76">
        <v>631155.81999999995</v>
      </c>
      <c r="V24" s="76">
        <v>212381.47</v>
      </c>
    </row>
    <row r="25" spans="1:22" x14ac:dyDescent="0.2">
      <c r="A25" s="44" t="s">
        <v>2545</v>
      </c>
      <c r="B25" s="89">
        <v>170453.38</v>
      </c>
      <c r="C25" s="89">
        <v>0</v>
      </c>
      <c r="D25" s="89">
        <v>123254.48</v>
      </c>
      <c r="E25" s="250">
        <v>509345.49</v>
      </c>
      <c r="F25" s="44">
        <v>372066.03</v>
      </c>
      <c r="G25" s="232">
        <v>5062.4799999999996</v>
      </c>
      <c r="K25" s="250">
        <v>83508.03</v>
      </c>
      <c r="L25" s="250">
        <v>3163898.35</v>
      </c>
      <c r="M25" s="15">
        <v>715576.06</v>
      </c>
      <c r="O25" s="15">
        <v>188.26</v>
      </c>
      <c r="P25" s="15">
        <v>693120</v>
      </c>
      <c r="R25" s="76">
        <v>878487</v>
      </c>
      <c r="U25" s="76">
        <v>383015.96</v>
      </c>
      <c r="V25" s="76">
        <v>70516.320000000007</v>
      </c>
    </row>
    <row r="26" spans="1:22" x14ac:dyDescent="0.2">
      <c r="A26" s="44" t="s">
        <v>2546</v>
      </c>
      <c r="B26" s="89">
        <v>656142.71</v>
      </c>
      <c r="C26" s="89">
        <v>5138</v>
      </c>
      <c r="D26" s="89">
        <v>81374.94</v>
      </c>
      <c r="E26" s="250">
        <v>1246560.43</v>
      </c>
      <c r="F26" s="44">
        <v>299963.21999999997</v>
      </c>
      <c r="G26" s="232">
        <v>32589</v>
      </c>
      <c r="H26" s="232">
        <v>1452.32</v>
      </c>
      <c r="K26" s="250">
        <v>229516.97</v>
      </c>
      <c r="L26" s="250">
        <v>-2060186.09</v>
      </c>
      <c r="M26" s="15">
        <v>1171582.5</v>
      </c>
      <c r="N26" s="15">
        <v>229000</v>
      </c>
      <c r="O26" s="15">
        <v>602.26</v>
      </c>
      <c r="P26" s="15">
        <v>1583370</v>
      </c>
      <c r="R26" s="76">
        <v>1763211</v>
      </c>
      <c r="U26" s="76">
        <v>760561.09</v>
      </c>
      <c r="V26" s="76">
        <v>178408.76</v>
      </c>
    </row>
    <row r="27" spans="1:22" x14ac:dyDescent="0.2">
      <c r="A27" s="44" t="s">
        <v>2547</v>
      </c>
      <c r="B27" s="89">
        <v>745924.39</v>
      </c>
      <c r="D27" s="89">
        <v>56278.69</v>
      </c>
      <c r="E27" s="250">
        <v>577169.1</v>
      </c>
      <c r="F27" s="44">
        <v>575622.84</v>
      </c>
      <c r="G27" s="232">
        <v>21829</v>
      </c>
      <c r="K27" s="250">
        <v>73697.899999999994</v>
      </c>
      <c r="L27" s="250">
        <v>2920599.11</v>
      </c>
      <c r="M27" s="15">
        <v>840850.03</v>
      </c>
      <c r="O27" s="15">
        <v>811.45</v>
      </c>
      <c r="P27" s="15">
        <v>959611.5</v>
      </c>
      <c r="R27" s="76">
        <v>1121923.5</v>
      </c>
      <c r="U27" s="76">
        <v>402246.09</v>
      </c>
      <c r="V27" s="76">
        <v>105266.88</v>
      </c>
    </row>
    <row r="28" spans="1:22" x14ac:dyDescent="0.2">
      <c r="A28" s="44" t="s">
        <v>2548</v>
      </c>
      <c r="B28" s="89">
        <v>569231.55000000005</v>
      </c>
      <c r="D28" s="89">
        <v>35814.83</v>
      </c>
      <c r="E28" s="250">
        <v>556719.5</v>
      </c>
      <c r="F28" s="44">
        <v>194252.29</v>
      </c>
      <c r="G28" s="232">
        <v>9031.2999999999993</v>
      </c>
      <c r="K28" s="250">
        <v>42351.25</v>
      </c>
      <c r="L28" s="250">
        <v>1187021.07</v>
      </c>
      <c r="M28" s="15">
        <v>829855.9</v>
      </c>
      <c r="O28" s="15">
        <v>550.17999999999995</v>
      </c>
      <c r="P28" s="15">
        <v>1005343.2</v>
      </c>
      <c r="R28" s="76">
        <v>1215210.2</v>
      </c>
      <c r="U28" s="76">
        <v>273157.12</v>
      </c>
      <c r="V28" s="76">
        <v>112455.96</v>
      </c>
    </row>
    <row r="29" spans="1:22" x14ac:dyDescent="0.2">
      <c r="A29" s="44" t="s">
        <v>2549</v>
      </c>
      <c r="B29" s="89">
        <v>550731.64</v>
      </c>
      <c r="D29" s="89">
        <v>50283.09</v>
      </c>
      <c r="E29" s="250">
        <v>390273.97</v>
      </c>
      <c r="F29" s="44">
        <v>225587.71</v>
      </c>
      <c r="G29" s="232">
        <v>21678.25</v>
      </c>
      <c r="K29" s="250">
        <v>70709.83</v>
      </c>
      <c r="L29" s="250">
        <v>2650223.29</v>
      </c>
      <c r="M29" s="15">
        <v>688044.44</v>
      </c>
      <c r="N29" s="15">
        <v>105000</v>
      </c>
      <c r="O29" s="15">
        <v>660.38</v>
      </c>
      <c r="P29" s="15">
        <v>852336.6</v>
      </c>
      <c r="R29" s="76">
        <v>956226.6</v>
      </c>
      <c r="U29" s="76">
        <v>510004.25</v>
      </c>
      <c r="V29" s="76">
        <v>141582</v>
      </c>
    </row>
    <row r="30" spans="1:22" x14ac:dyDescent="0.2">
      <c r="A30" s="44" t="s">
        <v>2550</v>
      </c>
      <c r="B30" s="89">
        <v>384089.33</v>
      </c>
      <c r="D30" s="89">
        <v>121393</v>
      </c>
      <c r="E30" s="250">
        <v>1709264.53</v>
      </c>
      <c r="F30" s="44">
        <v>175028.29</v>
      </c>
      <c r="G30" s="232">
        <v>12000</v>
      </c>
      <c r="K30" s="250">
        <v>98147.47</v>
      </c>
      <c r="L30" s="250">
        <v>1714501.17</v>
      </c>
      <c r="M30" s="15">
        <v>640724.72</v>
      </c>
      <c r="N30" s="15">
        <v>110000</v>
      </c>
      <c r="O30" s="15">
        <v>430.42</v>
      </c>
      <c r="P30" s="15">
        <v>427920</v>
      </c>
      <c r="Q30" s="15">
        <v>1587</v>
      </c>
      <c r="R30" s="76">
        <v>564660</v>
      </c>
      <c r="U30" s="76">
        <v>309772.17</v>
      </c>
      <c r="V30" s="76">
        <v>140703.06</v>
      </c>
    </row>
    <row r="31" spans="1:22" x14ac:dyDescent="0.2">
      <c r="A31" s="44" t="s">
        <v>2551</v>
      </c>
      <c r="B31" s="89">
        <v>866792.26</v>
      </c>
      <c r="C31" s="89">
        <v>6368</v>
      </c>
      <c r="D31" s="89">
        <v>80622.09</v>
      </c>
      <c r="E31" s="250">
        <v>740763.29</v>
      </c>
      <c r="F31" s="44">
        <v>499825.46</v>
      </c>
      <c r="G31" s="232">
        <v>13197.19</v>
      </c>
      <c r="K31" s="250">
        <v>150042.28</v>
      </c>
      <c r="L31" s="250">
        <v>2482860.59</v>
      </c>
      <c r="M31" s="15">
        <v>964251.68</v>
      </c>
      <c r="O31" s="15">
        <v>1158.3</v>
      </c>
      <c r="P31" s="15">
        <v>856479</v>
      </c>
      <c r="R31" s="76">
        <v>1065949</v>
      </c>
      <c r="U31" s="76">
        <v>444525.95</v>
      </c>
      <c r="V31" s="76">
        <v>156705.06</v>
      </c>
    </row>
    <row r="32" spans="1:22" x14ac:dyDescent="0.2">
      <c r="A32" s="44" t="s">
        <v>2552</v>
      </c>
      <c r="B32" s="89">
        <v>531783.43999999994</v>
      </c>
      <c r="D32" s="89">
        <v>49016.68</v>
      </c>
      <c r="E32" s="250">
        <v>490865.07</v>
      </c>
      <c r="F32" s="44">
        <v>178953.21</v>
      </c>
      <c r="G32" s="232">
        <v>16150</v>
      </c>
      <c r="K32" s="250">
        <v>36973.49</v>
      </c>
      <c r="L32" s="250">
        <v>2102364.12</v>
      </c>
      <c r="M32" s="15">
        <v>594254.27</v>
      </c>
      <c r="N32" s="15">
        <v>276995</v>
      </c>
      <c r="O32" s="15">
        <v>289.72000000000003</v>
      </c>
      <c r="P32" s="15">
        <v>612515.6</v>
      </c>
      <c r="R32" s="76">
        <v>713759.6</v>
      </c>
      <c r="U32" s="76">
        <v>271464.46999999997</v>
      </c>
      <c r="V32" s="76">
        <v>79757.279999999999</v>
      </c>
    </row>
    <row r="33" spans="1:23" x14ac:dyDescent="0.2">
      <c r="A33" s="44" t="s">
        <v>2553</v>
      </c>
      <c r="B33" s="89">
        <v>556767.29</v>
      </c>
      <c r="C33" s="89">
        <v>3908</v>
      </c>
      <c r="D33" s="89">
        <v>32101.360000000001</v>
      </c>
      <c r="E33" s="250">
        <v>565170.93000000005</v>
      </c>
      <c r="F33" s="44">
        <v>713534.84</v>
      </c>
      <c r="G33" s="232">
        <v>27784.83</v>
      </c>
      <c r="K33" s="250">
        <v>78075.88</v>
      </c>
      <c r="L33" s="250">
        <v>923152.19</v>
      </c>
      <c r="M33" s="15">
        <v>1020286.67</v>
      </c>
      <c r="N33" s="15">
        <v>359785</v>
      </c>
      <c r="O33" s="15">
        <v>303.16000000000003</v>
      </c>
      <c r="P33" s="15">
        <v>1057728</v>
      </c>
      <c r="R33" s="76">
        <v>1277027.92</v>
      </c>
      <c r="T33" s="76">
        <v>15000</v>
      </c>
      <c r="U33" s="76">
        <v>505030.40000000002</v>
      </c>
      <c r="V33" s="76">
        <v>91230.42</v>
      </c>
    </row>
    <row r="34" spans="1:23" x14ac:dyDescent="0.2">
      <c r="A34" s="44" t="s">
        <v>2554</v>
      </c>
      <c r="B34" s="89">
        <v>910916.91</v>
      </c>
      <c r="D34" s="89">
        <v>40689.519999999997</v>
      </c>
      <c r="E34" s="250">
        <v>1181798.8799999999</v>
      </c>
      <c r="F34" s="44">
        <v>457083.39</v>
      </c>
      <c r="G34" s="232">
        <v>29131.3</v>
      </c>
      <c r="K34" s="250">
        <v>127731.49</v>
      </c>
      <c r="L34" s="250">
        <v>2548141.21</v>
      </c>
      <c r="M34" s="15">
        <v>937670.79</v>
      </c>
      <c r="N34" s="15">
        <v>405700</v>
      </c>
      <c r="O34" s="15">
        <v>22.28</v>
      </c>
      <c r="P34" s="15">
        <v>1206030.1000000001</v>
      </c>
      <c r="Q34" s="15">
        <v>1594</v>
      </c>
      <c r="R34" s="76">
        <v>1417077.1</v>
      </c>
      <c r="U34" s="76">
        <v>539324.98</v>
      </c>
      <c r="V34" s="76">
        <v>158847.54</v>
      </c>
    </row>
    <row r="35" spans="1:23" x14ac:dyDescent="0.2">
      <c r="A35" s="44" t="s">
        <v>2607</v>
      </c>
      <c r="B35" s="89">
        <v>828702.95</v>
      </c>
      <c r="C35" s="89">
        <v>0</v>
      </c>
      <c r="D35" s="89">
        <v>128078.1</v>
      </c>
      <c r="E35" s="250">
        <v>364547.07</v>
      </c>
      <c r="F35" s="44">
        <v>482160.74</v>
      </c>
      <c r="G35" s="232">
        <v>16800</v>
      </c>
      <c r="K35" s="250">
        <v>-362579.61</v>
      </c>
      <c r="L35" s="250">
        <v>1650244.41</v>
      </c>
      <c r="M35" s="15">
        <v>761674.95</v>
      </c>
      <c r="N35" s="15">
        <v>296770</v>
      </c>
      <c r="O35" s="15">
        <v>586.91999999999996</v>
      </c>
      <c r="P35" s="15">
        <v>665238</v>
      </c>
      <c r="Q35" s="15">
        <v>1195</v>
      </c>
      <c r="R35" s="76">
        <v>755537</v>
      </c>
      <c r="U35" s="76">
        <v>335501.21000000002</v>
      </c>
      <c r="V35" s="76">
        <v>100078.86</v>
      </c>
    </row>
    <row r="36" spans="1:23" x14ac:dyDescent="0.2">
      <c r="A36" s="44" t="s">
        <v>2555</v>
      </c>
      <c r="B36" s="89">
        <v>424382.2</v>
      </c>
      <c r="C36" s="89">
        <v>11000</v>
      </c>
      <c r="D36" s="89">
        <v>28725.94</v>
      </c>
      <c r="E36" s="250">
        <v>58117.94</v>
      </c>
      <c r="F36" s="44">
        <v>299882.56</v>
      </c>
      <c r="G36" s="232">
        <v>16250</v>
      </c>
      <c r="L36" s="250">
        <v>1948644.79</v>
      </c>
      <c r="M36" s="15">
        <v>420918.69</v>
      </c>
      <c r="N36" s="15">
        <v>45000</v>
      </c>
      <c r="O36" s="15">
        <v>413.11</v>
      </c>
      <c r="P36" s="15">
        <v>716760</v>
      </c>
      <c r="R36" s="76">
        <v>807780</v>
      </c>
      <c r="U36" s="76">
        <v>209059.81</v>
      </c>
      <c r="V36" s="76">
        <v>33980.400000000001</v>
      </c>
    </row>
    <row r="37" spans="1:23" x14ac:dyDescent="0.2">
      <c r="A37" s="44" t="s">
        <v>2556</v>
      </c>
      <c r="B37" s="89">
        <v>741971.04</v>
      </c>
      <c r="C37" s="89">
        <v>0</v>
      </c>
      <c r="D37" s="89">
        <v>106080.57</v>
      </c>
      <c r="E37" s="250">
        <v>138068.35</v>
      </c>
      <c r="F37" s="44">
        <v>932319.15</v>
      </c>
      <c r="G37" s="232">
        <v>32900</v>
      </c>
      <c r="L37" s="250">
        <v>2125603</v>
      </c>
      <c r="M37" s="15">
        <v>847510.39</v>
      </c>
      <c r="N37" s="15">
        <v>20000</v>
      </c>
      <c r="O37" s="15">
        <v>785.54</v>
      </c>
      <c r="P37" s="15">
        <v>1178620</v>
      </c>
      <c r="Q37" s="15">
        <v>4842</v>
      </c>
      <c r="R37" s="76">
        <v>1357480</v>
      </c>
      <c r="T37" s="76">
        <v>6400</v>
      </c>
      <c r="U37" s="76">
        <v>399373.22</v>
      </c>
      <c r="V37" s="76">
        <v>19464.599999999999</v>
      </c>
      <c r="W37" s="76">
        <v>94</v>
      </c>
    </row>
    <row r="38" spans="1:23" x14ac:dyDescent="0.2">
      <c r="A38" s="44" t="s">
        <v>2557</v>
      </c>
      <c r="B38" s="89">
        <v>459084.91</v>
      </c>
      <c r="D38" s="89">
        <v>38390.269999999997</v>
      </c>
      <c r="E38" s="250">
        <v>67902.12</v>
      </c>
      <c r="F38" s="44">
        <v>297102.99</v>
      </c>
      <c r="G38" s="232">
        <v>2000</v>
      </c>
      <c r="L38" s="250">
        <v>1917883.16</v>
      </c>
      <c r="M38" s="15">
        <v>539022.02</v>
      </c>
      <c r="O38" s="15">
        <v>21.93</v>
      </c>
      <c r="P38" s="15">
        <v>685330</v>
      </c>
      <c r="R38" s="76">
        <v>956796</v>
      </c>
      <c r="U38" s="76">
        <v>136846.45000000001</v>
      </c>
      <c r="V38" s="76">
        <v>58041.48</v>
      </c>
    </row>
    <row r="39" spans="1:23" x14ac:dyDescent="0.2">
      <c r="A39" s="44" t="s">
        <v>2558</v>
      </c>
      <c r="B39" s="89">
        <v>873337.25</v>
      </c>
      <c r="D39" s="89">
        <v>54849.5</v>
      </c>
      <c r="E39" s="250">
        <v>188921.88</v>
      </c>
      <c r="F39" s="44">
        <v>1034183.16</v>
      </c>
      <c r="G39" s="232">
        <v>28160</v>
      </c>
      <c r="L39" s="250">
        <v>2205072.4900000002</v>
      </c>
      <c r="M39" s="15">
        <v>66719.41</v>
      </c>
      <c r="Q39" s="15">
        <v>3000</v>
      </c>
      <c r="R39" s="76">
        <v>60446.5</v>
      </c>
      <c r="U39" s="76">
        <v>152248.54</v>
      </c>
      <c r="V39" s="76">
        <v>105001.08</v>
      </c>
    </row>
    <row r="40" spans="1:23" x14ac:dyDescent="0.2">
      <c r="A40" s="44" t="s">
        <v>2559</v>
      </c>
      <c r="B40" s="89">
        <v>1246676.01</v>
      </c>
      <c r="C40" s="89">
        <v>14060</v>
      </c>
      <c r="D40" s="89">
        <v>137505.75</v>
      </c>
      <c r="E40" s="250">
        <v>2140733.1</v>
      </c>
      <c r="F40" s="44">
        <v>641632.34</v>
      </c>
      <c r="G40" s="232">
        <v>22350</v>
      </c>
      <c r="H40" s="232">
        <v>132.71</v>
      </c>
      <c r="L40" s="250">
        <v>1879861.02</v>
      </c>
      <c r="M40" s="15">
        <v>903004.02</v>
      </c>
      <c r="N40" s="15">
        <v>138350</v>
      </c>
      <c r="O40" s="15">
        <v>1191.51</v>
      </c>
      <c r="P40" s="15">
        <v>764680</v>
      </c>
      <c r="R40" s="76">
        <v>944404</v>
      </c>
      <c r="U40" s="76">
        <v>347352.88</v>
      </c>
      <c r="V40" s="76">
        <v>65545.02</v>
      </c>
      <c r="W40" s="76">
        <v>38350</v>
      </c>
    </row>
    <row r="41" spans="1:23" x14ac:dyDescent="0.2">
      <c r="A41" s="44" t="s">
        <v>2560</v>
      </c>
      <c r="B41" s="89">
        <v>1275051.1299999999</v>
      </c>
      <c r="C41" s="89">
        <v>9020</v>
      </c>
      <c r="D41" s="89">
        <v>129343.63</v>
      </c>
      <c r="E41" s="250">
        <v>592283.55000000005</v>
      </c>
      <c r="F41" s="44">
        <v>526484.77</v>
      </c>
      <c r="L41" s="250">
        <v>3832429.73</v>
      </c>
      <c r="M41" s="15">
        <v>746488.36</v>
      </c>
      <c r="N41" s="15">
        <v>345660</v>
      </c>
      <c r="O41" s="15">
        <v>99.64</v>
      </c>
      <c r="P41" s="15">
        <v>1255530</v>
      </c>
      <c r="Q41" s="15">
        <v>25000</v>
      </c>
      <c r="R41" s="76">
        <v>1439912</v>
      </c>
      <c r="U41" s="76">
        <v>299780.23</v>
      </c>
      <c r="V41" s="76">
        <v>66930.66</v>
      </c>
    </row>
    <row r="42" spans="1:23" x14ac:dyDescent="0.2">
      <c r="A42" s="44" t="s">
        <v>2561</v>
      </c>
      <c r="B42" s="89">
        <v>586235.16</v>
      </c>
      <c r="C42" s="89">
        <v>0</v>
      </c>
      <c r="D42" s="89">
        <v>73403.22</v>
      </c>
      <c r="E42" s="250">
        <v>116635.09</v>
      </c>
      <c r="F42" s="44">
        <v>1560674.94</v>
      </c>
      <c r="G42" s="232">
        <v>27450</v>
      </c>
      <c r="L42" s="250">
        <v>1975418.72</v>
      </c>
      <c r="M42" s="15">
        <v>563583.17000000004</v>
      </c>
      <c r="N42" s="15">
        <v>116800</v>
      </c>
      <c r="O42" s="15">
        <v>103.24</v>
      </c>
      <c r="P42" s="15">
        <v>677910</v>
      </c>
      <c r="R42" s="76">
        <v>848832</v>
      </c>
      <c r="U42" s="76">
        <v>242589.12</v>
      </c>
      <c r="V42" s="76">
        <v>99351.12</v>
      </c>
    </row>
    <row r="43" spans="1:23" x14ac:dyDescent="0.2">
      <c r="A43" s="44" t="s">
        <v>2562</v>
      </c>
      <c r="B43" s="89">
        <v>618749.56000000006</v>
      </c>
      <c r="C43" s="89">
        <v>0</v>
      </c>
      <c r="D43" s="89">
        <v>53185.36</v>
      </c>
      <c r="E43" s="250">
        <v>615982.12</v>
      </c>
      <c r="F43" s="44">
        <v>173952.08</v>
      </c>
      <c r="G43" s="232">
        <v>16050</v>
      </c>
      <c r="L43" s="250">
        <v>1580455.21</v>
      </c>
      <c r="M43" s="15">
        <v>509302.61</v>
      </c>
      <c r="N43" s="15">
        <v>55800</v>
      </c>
      <c r="O43" s="15">
        <v>527.16</v>
      </c>
      <c r="P43" s="15">
        <v>552460</v>
      </c>
      <c r="R43" s="76">
        <v>658510</v>
      </c>
      <c r="U43" s="76">
        <v>161004.46</v>
      </c>
      <c r="V43" s="76">
        <v>29336.04</v>
      </c>
    </row>
    <row r="44" spans="1:23" x14ac:dyDescent="0.2">
      <c r="A44" s="44" t="s">
        <v>2563</v>
      </c>
      <c r="B44" s="89">
        <v>801952.3</v>
      </c>
      <c r="C44" s="89">
        <v>41040</v>
      </c>
      <c r="D44" s="89">
        <v>84955.62</v>
      </c>
      <c r="E44" s="250">
        <v>361688.76</v>
      </c>
      <c r="F44" s="44">
        <v>609094.15</v>
      </c>
      <c r="G44" s="232">
        <v>25550</v>
      </c>
      <c r="L44" s="250">
        <v>2583577.5299999998</v>
      </c>
      <c r="M44" s="15">
        <v>723793.14</v>
      </c>
      <c r="O44" s="15">
        <v>182.35</v>
      </c>
      <c r="P44" s="15">
        <v>669940</v>
      </c>
      <c r="R44" s="76">
        <v>799442</v>
      </c>
      <c r="U44" s="76">
        <v>369225.04</v>
      </c>
      <c r="V44" s="76">
        <v>100416</v>
      </c>
    </row>
    <row r="45" spans="1:23" x14ac:dyDescent="0.2">
      <c r="A45" s="44" t="s">
        <v>2564</v>
      </c>
      <c r="B45" s="89">
        <v>363289.7</v>
      </c>
      <c r="D45" s="89">
        <v>85624.47</v>
      </c>
      <c r="E45" s="250">
        <v>173118.51</v>
      </c>
      <c r="F45" s="44">
        <v>656333.38</v>
      </c>
      <c r="L45" s="250">
        <v>1850667.12</v>
      </c>
      <c r="M45" s="15">
        <v>315613.42</v>
      </c>
      <c r="O45" s="15">
        <v>75.94</v>
      </c>
      <c r="P45" s="15">
        <v>443350</v>
      </c>
      <c r="R45" s="76">
        <v>549000</v>
      </c>
      <c r="U45" s="76">
        <v>185372.11</v>
      </c>
      <c r="V45" s="76">
        <v>28987.68</v>
      </c>
    </row>
    <row r="46" spans="1:23" x14ac:dyDescent="0.2">
      <c r="A46" s="44" t="s">
        <v>2565</v>
      </c>
      <c r="B46" s="89">
        <v>428736.81</v>
      </c>
      <c r="C46" s="89">
        <v>8400</v>
      </c>
      <c r="D46" s="89">
        <v>62816.88</v>
      </c>
      <c r="E46" s="250">
        <v>232822.62</v>
      </c>
      <c r="F46" s="44">
        <v>430335.68</v>
      </c>
      <c r="G46" s="232">
        <v>47211.14</v>
      </c>
      <c r="L46" s="250">
        <v>3139393.79</v>
      </c>
      <c r="M46" s="15">
        <v>811318.48</v>
      </c>
      <c r="N46" s="15">
        <v>50000</v>
      </c>
      <c r="O46" s="15">
        <v>296.75</v>
      </c>
      <c r="P46" s="15">
        <v>597450</v>
      </c>
      <c r="R46" s="76">
        <v>795302</v>
      </c>
      <c r="U46" s="76">
        <v>367358.75</v>
      </c>
      <c r="V46" s="76">
        <v>65029.68</v>
      </c>
    </row>
    <row r="47" spans="1:23" x14ac:dyDescent="0.2">
      <c r="A47" s="44" t="s">
        <v>2566</v>
      </c>
      <c r="B47" s="89">
        <v>288290.90999999997</v>
      </c>
      <c r="C47" s="89">
        <v>22800</v>
      </c>
      <c r="D47" s="89">
        <v>36127.58</v>
      </c>
      <c r="E47" s="250">
        <v>143697.35999999999</v>
      </c>
      <c r="F47" s="44">
        <v>837184.41</v>
      </c>
      <c r="L47" s="250">
        <v>2592803.14</v>
      </c>
      <c r="M47" s="15">
        <v>460299.08</v>
      </c>
      <c r="O47" s="15">
        <v>287.16000000000003</v>
      </c>
      <c r="P47" s="15">
        <v>631600</v>
      </c>
      <c r="R47" s="76">
        <v>749740</v>
      </c>
      <c r="U47" s="76">
        <v>236116.98</v>
      </c>
      <c r="V47" s="76">
        <v>110709.78</v>
      </c>
    </row>
    <row r="48" spans="1:23" x14ac:dyDescent="0.2">
      <c r="A48" s="44" t="s">
        <v>2567</v>
      </c>
      <c r="B48" s="89">
        <v>547776.86</v>
      </c>
      <c r="D48" s="89">
        <v>136326.17000000001</v>
      </c>
      <c r="E48" s="250">
        <v>-293238.08</v>
      </c>
      <c r="F48" s="44">
        <v>293281.91999999998</v>
      </c>
      <c r="G48" s="232">
        <v>93300</v>
      </c>
      <c r="L48" s="250">
        <v>2213150.63</v>
      </c>
      <c r="M48" s="15">
        <v>338105.14</v>
      </c>
      <c r="N48" s="15">
        <v>5000</v>
      </c>
      <c r="O48" s="15">
        <v>607.46</v>
      </c>
      <c r="P48" s="15">
        <v>627180</v>
      </c>
      <c r="Q48" s="15">
        <v>9000</v>
      </c>
      <c r="R48" s="76">
        <v>678300</v>
      </c>
      <c r="U48" s="76">
        <v>220256.38</v>
      </c>
      <c r="V48" s="76">
        <v>30508.2</v>
      </c>
    </row>
    <row r="49" spans="1:22" x14ac:dyDescent="0.2">
      <c r="A49" s="44" t="s">
        <v>2568</v>
      </c>
      <c r="B49" s="89">
        <v>231017.74</v>
      </c>
      <c r="D49" s="89">
        <v>42729.7</v>
      </c>
      <c r="E49" s="250">
        <v>1345233.88</v>
      </c>
      <c r="F49" s="44">
        <v>510549.04</v>
      </c>
      <c r="G49" s="232">
        <v>3400</v>
      </c>
      <c r="L49" s="250">
        <v>2118686.35</v>
      </c>
      <c r="M49" s="15">
        <v>47637.74</v>
      </c>
      <c r="R49" s="76">
        <v>36734</v>
      </c>
      <c r="U49" s="76">
        <v>115412.03</v>
      </c>
      <c r="V49" s="76">
        <v>85028.160000000003</v>
      </c>
    </row>
    <row r="50" spans="1:22" x14ac:dyDescent="0.2">
      <c r="A50" s="44" t="s">
        <v>2569</v>
      </c>
      <c r="B50" s="89">
        <v>974467.25</v>
      </c>
      <c r="C50" s="89">
        <v>50400</v>
      </c>
      <c r="D50" s="89">
        <v>18435.46</v>
      </c>
      <c r="E50" s="250">
        <v>810449.93</v>
      </c>
      <c r="F50" s="44">
        <v>273732.46000000002</v>
      </c>
      <c r="G50" s="232">
        <v>24135</v>
      </c>
      <c r="I50" s="44">
        <v>1409</v>
      </c>
      <c r="L50" s="250">
        <v>3206691.97</v>
      </c>
      <c r="M50" s="15">
        <v>1112568.67</v>
      </c>
      <c r="N50" s="15">
        <v>167400</v>
      </c>
      <c r="O50" s="15">
        <v>1068.21</v>
      </c>
      <c r="P50" s="15">
        <v>1267467</v>
      </c>
      <c r="R50" s="76">
        <v>1519366</v>
      </c>
      <c r="U50" s="76">
        <v>443836.74</v>
      </c>
      <c r="V50" s="76">
        <v>115076.46</v>
      </c>
    </row>
    <row r="51" spans="1:22" x14ac:dyDescent="0.2">
      <c r="A51" s="44" t="s">
        <v>2570</v>
      </c>
      <c r="B51" s="89">
        <v>1171370.3700000001</v>
      </c>
      <c r="C51" s="89">
        <v>30550</v>
      </c>
      <c r="D51" s="89">
        <v>59186.58</v>
      </c>
      <c r="E51" s="250">
        <v>4</v>
      </c>
      <c r="F51" s="44">
        <v>946280.1</v>
      </c>
      <c r="G51" s="232">
        <v>9700</v>
      </c>
      <c r="H51" s="232">
        <v>0</v>
      </c>
      <c r="L51" s="250">
        <v>2598703.46</v>
      </c>
      <c r="M51" s="15">
        <v>1356291.84</v>
      </c>
      <c r="O51" s="15">
        <v>1275.22</v>
      </c>
      <c r="P51" s="15">
        <v>1195614</v>
      </c>
      <c r="R51" s="76">
        <v>1659319.52</v>
      </c>
      <c r="U51" s="76">
        <v>256732.99</v>
      </c>
      <c r="V51" s="76">
        <v>184831.88</v>
      </c>
    </row>
    <row r="52" spans="1:22" x14ac:dyDescent="0.2">
      <c r="A52" s="44" t="s">
        <v>2571</v>
      </c>
      <c r="B52" s="89">
        <v>765684.44</v>
      </c>
      <c r="C52" s="89">
        <v>53820</v>
      </c>
      <c r="D52" s="89">
        <v>55797.85</v>
      </c>
      <c r="E52" s="250">
        <v>135753.18</v>
      </c>
      <c r="F52" s="44">
        <v>132499.79</v>
      </c>
      <c r="H52" s="232">
        <v>0</v>
      </c>
      <c r="L52" s="250">
        <v>2341456.5299999998</v>
      </c>
      <c r="M52" s="15">
        <v>921040.19</v>
      </c>
      <c r="N52" s="15">
        <v>83080</v>
      </c>
      <c r="O52" s="15">
        <v>893.54</v>
      </c>
      <c r="P52" s="15">
        <v>401088.3</v>
      </c>
      <c r="R52" s="76">
        <v>679729.5</v>
      </c>
      <c r="U52" s="76">
        <v>225319.65</v>
      </c>
      <c r="V52" s="76">
        <v>103190.34</v>
      </c>
    </row>
    <row r="53" spans="1:22" x14ac:dyDescent="0.2">
      <c r="A53" s="44" t="s">
        <v>2572</v>
      </c>
      <c r="B53" s="89">
        <v>1153136.74</v>
      </c>
      <c r="C53" s="89">
        <v>100080</v>
      </c>
      <c r="D53" s="89">
        <v>114933.64</v>
      </c>
      <c r="E53" s="250">
        <v>1787259.67</v>
      </c>
      <c r="F53" s="44">
        <v>623593.03</v>
      </c>
      <c r="H53" s="232">
        <v>0</v>
      </c>
      <c r="L53" s="250">
        <v>1574485.41</v>
      </c>
      <c r="M53" s="15">
        <v>1968353.78</v>
      </c>
      <c r="N53" s="15">
        <v>317400</v>
      </c>
      <c r="O53" s="15">
        <v>1103.58</v>
      </c>
      <c r="P53" s="15">
        <v>924175.8</v>
      </c>
      <c r="R53" s="76">
        <v>1470323.8</v>
      </c>
      <c r="U53" s="76">
        <v>714034.7</v>
      </c>
      <c r="V53" s="76">
        <v>234435.12</v>
      </c>
    </row>
    <row r="54" spans="1:22" x14ac:dyDescent="0.2">
      <c r="A54" s="44" t="s">
        <v>2573</v>
      </c>
      <c r="B54" s="89">
        <v>537748.56999999995</v>
      </c>
      <c r="C54" s="89">
        <v>5400</v>
      </c>
      <c r="D54" s="89">
        <v>44813.33</v>
      </c>
      <c r="E54" s="250">
        <v>2</v>
      </c>
      <c r="F54" s="44">
        <v>102948.01</v>
      </c>
      <c r="G54" s="232">
        <v>12675</v>
      </c>
      <c r="L54" s="250">
        <v>1566508.7</v>
      </c>
      <c r="M54" s="15">
        <v>495639.41</v>
      </c>
      <c r="N54" s="15">
        <v>40000</v>
      </c>
      <c r="O54" s="15">
        <v>565.25</v>
      </c>
      <c r="P54" s="15">
        <v>770164.5</v>
      </c>
      <c r="R54" s="76">
        <v>918324.5</v>
      </c>
      <c r="U54" s="76">
        <v>179296.86</v>
      </c>
      <c r="V54" s="76">
        <v>13126.14</v>
      </c>
    </row>
    <row r="55" spans="1:22" x14ac:dyDescent="0.2">
      <c r="A55" s="44" t="s">
        <v>2574</v>
      </c>
      <c r="B55" s="89">
        <v>401229.73</v>
      </c>
      <c r="C55" s="89">
        <v>0</v>
      </c>
      <c r="D55" s="89">
        <v>18947.02</v>
      </c>
      <c r="E55" s="250">
        <v>11277.68</v>
      </c>
      <c r="F55" s="44">
        <v>95275.18</v>
      </c>
      <c r="G55" s="232">
        <v>13575</v>
      </c>
      <c r="L55" s="250">
        <v>2534998.48</v>
      </c>
      <c r="M55" s="15">
        <v>738957.04</v>
      </c>
      <c r="O55" s="15">
        <v>541.15</v>
      </c>
      <c r="P55" s="15">
        <v>1291036.5</v>
      </c>
      <c r="R55" s="76">
        <v>1481360.5</v>
      </c>
      <c r="U55" s="76">
        <v>326642.34000000003</v>
      </c>
      <c r="V55" s="76">
        <v>20913.580000000002</v>
      </c>
    </row>
    <row r="56" spans="1:22" x14ac:dyDescent="0.2">
      <c r="A56" s="44" t="s">
        <v>2575</v>
      </c>
      <c r="B56" s="89">
        <v>987752.95999999996</v>
      </c>
      <c r="C56" s="89">
        <v>3806</v>
      </c>
      <c r="D56" s="89">
        <v>54234.61</v>
      </c>
      <c r="E56" s="250">
        <v>150340.94</v>
      </c>
      <c r="F56" s="44">
        <v>194494.72</v>
      </c>
      <c r="G56" s="232">
        <v>24885</v>
      </c>
      <c r="L56" s="250">
        <v>2415193.5099999998</v>
      </c>
      <c r="M56" s="15">
        <v>1138852.56</v>
      </c>
      <c r="O56" s="15">
        <v>1037.3</v>
      </c>
      <c r="P56" s="15">
        <v>821005.5</v>
      </c>
      <c r="R56" s="76">
        <v>1007920.5</v>
      </c>
      <c r="U56" s="76">
        <v>343193.01</v>
      </c>
      <c r="V56" s="76">
        <v>41491.08</v>
      </c>
    </row>
    <row r="57" spans="1:22" x14ac:dyDescent="0.2">
      <c r="A57" s="44" t="s">
        <v>2576</v>
      </c>
      <c r="B57" s="89">
        <v>391446.34</v>
      </c>
      <c r="D57" s="89">
        <v>22690.3</v>
      </c>
      <c r="E57" s="250">
        <v>186147.92</v>
      </c>
      <c r="F57" s="44">
        <v>107085.78</v>
      </c>
      <c r="L57" s="250">
        <v>1430245.31</v>
      </c>
      <c r="M57" s="15">
        <v>625229.5</v>
      </c>
      <c r="O57" s="15">
        <v>480.19</v>
      </c>
      <c r="P57" s="15">
        <v>875311.5</v>
      </c>
      <c r="R57" s="76">
        <v>1019927.5</v>
      </c>
      <c r="U57" s="76">
        <v>236470.72</v>
      </c>
      <c r="V57" s="76">
        <v>131788.82999999999</v>
      </c>
    </row>
    <row r="58" spans="1:22" x14ac:dyDescent="0.2">
      <c r="A58" s="44" t="s">
        <v>2577</v>
      </c>
      <c r="B58" s="89">
        <v>380438.5</v>
      </c>
      <c r="C58" s="89">
        <v>24740</v>
      </c>
      <c r="D58" s="89">
        <v>89236.479999999996</v>
      </c>
      <c r="E58" s="250">
        <v>3</v>
      </c>
      <c r="F58" s="44">
        <v>1324340.01</v>
      </c>
      <c r="G58" s="232">
        <v>500</v>
      </c>
      <c r="L58" s="250">
        <v>2897338.69</v>
      </c>
      <c r="M58" s="15">
        <v>1451345.47</v>
      </c>
      <c r="N58" s="15">
        <v>125000</v>
      </c>
      <c r="O58" s="15">
        <v>479.28</v>
      </c>
      <c r="P58" s="15">
        <v>983576.4</v>
      </c>
      <c r="R58" s="76">
        <v>1209203.3999999999</v>
      </c>
      <c r="U58" s="76">
        <v>713862.14</v>
      </c>
      <c r="V58" s="76">
        <v>141674.70000000001</v>
      </c>
    </row>
    <row r="59" spans="1:22" x14ac:dyDescent="0.2">
      <c r="A59" s="44" t="s">
        <v>2578</v>
      </c>
      <c r="B59" s="89">
        <v>572068.09</v>
      </c>
      <c r="C59" s="89">
        <v>18000</v>
      </c>
      <c r="D59" s="89">
        <v>111246.03</v>
      </c>
      <c r="E59" s="250">
        <v>2</v>
      </c>
      <c r="F59" s="44">
        <v>147340.56</v>
      </c>
      <c r="G59" s="232">
        <v>17850</v>
      </c>
      <c r="L59" s="250">
        <v>3457082.1</v>
      </c>
      <c r="M59" s="15">
        <v>747049.82</v>
      </c>
      <c r="N59" s="15">
        <v>72000</v>
      </c>
      <c r="O59" s="15">
        <v>521.59</v>
      </c>
      <c r="P59" s="15">
        <v>532471.5</v>
      </c>
      <c r="R59" s="76">
        <v>744169.1</v>
      </c>
      <c r="U59" s="76">
        <v>205334.14</v>
      </c>
      <c r="V59" s="76">
        <v>56753.06</v>
      </c>
    </row>
    <row r="60" spans="1:22" x14ac:dyDescent="0.2">
      <c r="A60" s="44" t="s">
        <v>2579</v>
      </c>
      <c r="B60" s="89">
        <v>229013.28</v>
      </c>
      <c r="C60" s="89">
        <v>0</v>
      </c>
      <c r="D60" s="89">
        <v>6960</v>
      </c>
      <c r="E60" s="250">
        <v>878606.51</v>
      </c>
      <c r="F60" s="44">
        <v>149087.01</v>
      </c>
      <c r="L60" s="250">
        <v>339109.18</v>
      </c>
      <c r="M60" s="15">
        <v>689938.97</v>
      </c>
      <c r="O60" s="15">
        <v>294.87</v>
      </c>
      <c r="P60" s="15">
        <v>525189</v>
      </c>
      <c r="R60" s="76">
        <v>677068</v>
      </c>
      <c r="U60" s="76">
        <v>308325</v>
      </c>
      <c r="V60" s="76">
        <v>70872.78</v>
      </c>
    </row>
    <row r="61" spans="1:22" x14ac:dyDescent="0.2">
      <c r="A61" s="44" t="s">
        <v>2580</v>
      </c>
      <c r="B61" s="89">
        <v>371124.35</v>
      </c>
      <c r="D61" s="89">
        <v>87142.88</v>
      </c>
      <c r="E61" s="250">
        <v>1059420.81</v>
      </c>
      <c r="F61" s="44">
        <v>61601.19</v>
      </c>
      <c r="H61" s="232">
        <v>0</v>
      </c>
      <c r="L61" s="250">
        <v>1695206.85</v>
      </c>
      <c r="M61" s="15">
        <v>507487.96</v>
      </c>
      <c r="O61" s="15">
        <v>381.18</v>
      </c>
      <c r="P61" s="15">
        <v>652449</v>
      </c>
      <c r="R61" s="76">
        <v>839240.9</v>
      </c>
      <c r="U61" s="76">
        <v>116504.51</v>
      </c>
      <c r="V61" s="76">
        <v>49088.46</v>
      </c>
    </row>
    <row r="62" spans="1:22" x14ac:dyDescent="0.2">
      <c r="A62" s="44" t="s">
        <v>2581</v>
      </c>
      <c r="B62" s="89">
        <v>694143.83</v>
      </c>
      <c r="D62" s="89">
        <v>44513.88</v>
      </c>
      <c r="E62" s="250">
        <v>75412.92</v>
      </c>
      <c r="F62" s="44">
        <v>170982.11</v>
      </c>
      <c r="G62" s="232">
        <v>33357.71</v>
      </c>
      <c r="H62" s="232">
        <v>0</v>
      </c>
      <c r="L62" s="250">
        <v>2729343.72</v>
      </c>
      <c r="M62" s="15">
        <v>766528.08</v>
      </c>
      <c r="O62" s="15">
        <v>768.26</v>
      </c>
      <c r="P62" s="15">
        <v>692596.5</v>
      </c>
      <c r="R62" s="76">
        <v>848344.98</v>
      </c>
      <c r="U62" s="76">
        <v>356267.28</v>
      </c>
      <c r="V62" s="76">
        <v>80947.8</v>
      </c>
    </row>
    <row r="63" spans="1:22" x14ac:dyDescent="0.2">
      <c r="A63" s="44" t="s">
        <v>2582</v>
      </c>
      <c r="B63" s="89">
        <v>1140195.23</v>
      </c>
      <c r="C63" s="89">
        <v>18480</v>
      </c>
      <c r="D63" s="89">
        <v>24749.97</v>
      </c>
      <c r="E63" s="250">
        <v>36122</v>
      </c>
      <c r="F63" s="44">
        <v>548715.62</v>
      </c>
      <c r="G63" s="232">
        <v>22760</v>
      </c>
      <c r="H63" s="232">
        <v>0</v>
      </c>
      <c r="L63" s="250">
        <v>3207310.61</v>
      </c>
      <c r="M63" s="15">
        <v>1142082.45</v>
      </c>
      <c r="N63" s="15">
        <v>93780</v>
      </c>
      <c r="O63" s="15">
        <v>1102.29</v>
      </c>
      <c r="P63" s="15">
        <v>1296424.5</v>
      </c>
      <c r="R63" s="76">
        <v>1517957.3</v>
      </c>
      <c r="U63" s="76">
        <v>428595.13</v>
      </c>
      <c r="V63" s="76">
        <v>179846.72</v>
      </c>
    </row>
    <row r="64" spans="1:22" x14ac:dyDescent="0.2">
      <c r="A64" s="44" t="s">
        <v>2583</v>
      </c>
      <c r="B64" s="89">
        <v>989312.37</v>
      </c>
      <c r="C64" s="89">
        <v>92170</v>
      </c>
      <c r="D64" s="89">
        <v>169470.87</v>
      </c>
      <c r="E64" s="250">
        <v>1128643.49</v>
      </c>
      <c r="F64" s="44">
        <v>220794.47</v>
      </c>
      <c r="L64" s="250">
        <v>2601971.02</v>
      </c>
      <c r="M64" s="15">
        <v>1131399.3799999999</v>
      </c>
      <c r="N64" s="15">
        <v>130400</v>
      </c>
      <c r="O64" s="15">
        <v>1047.8599999999999</v>
      </c>
      <c r="P64" s="15">
        <v>699699</v>
      </c>
      <c r="R64" s="76">
        <v>960094</v>
      </c>
      <c r="U64" s="76">
        <v>354550.68</v>
      </c>
      <c r="V64" s="76">
        <v>130282.03</v>
      </c>
    </row>
    <row r="65" spans="1:23" x14ac:dyDescent="0.2">
      <c r="A65" s="44" t="s">
        <v>2584</v>
      </c>
      <c r="B65" s="89">
        <v>627799.9</v>
      </c>
      <c r="C65" s="89">
        <v>21000</v>
      </c>
      <c r="D65" s="89">
        <v>81229.279999999999</v>
      </c>
      <c r="E65" s="250">
        <v>809181.66</v>
      </c>
      <c r="F65" s="44">
        <v>69667.83</v>
      </c>
      <c r="G65" s="232">
        <v>14775</v>
      </c>
      <c r="L65" s="250">
        <v>3048211.32</v>
      </c>
      <c r="M65" s="15">
        <v>859850.79</v>
      </c>
      <c r="O65" s="15">
        <v>757.2</v>
      </c>
      <c r="P65" s="15">
        <v>983544</v>
      </c>
      <c r="Q65" s="15">
        <v>5910</v>
      </c>
      <c r="R65" s="76">
        <v>1208834.6000000001</v>
      </c>
      <c r="U65" s="76">
        <v>269114.88</v>
      </c>
      <c r="V65" s="76">
        <v>30409.83</v>
      </c>
    </row>
    <row r="66" spans="1:23" x14ac:dyDescent="0.2">
      <c r="A66" s="44" t="s">
        <v>2605</v>
      </c>
      <c r="B66" s="89">
        <v>761093.28</v>
      </c>
      <c r="C66" s="89">
        <v>17640</v>
      </c>
      <c r="D66" s="89">
        <v>40182.58</v>
      </c>
      <c r="E66" s="250">
        <v>370297.97</v>
      </c>
      <c r="F66" s="44">
        <v>135003.95000000001</v>
      </c>
      <c r="G66" s="232">
        <v>7500</v>
      </c>
      <c r="L66" s="250">
        <v>1312112.72</v>
      </c>
      <c r="M66" s="15">
        <v>836652.62</v>
      </c>
      <c r="N66" s="15">
        <v>11840</v>
      </c>
      <c r="O66" s="15">
        <v>833.58</v>
      </c>
      <c r="P66" s="15">
        <v>571405.5</v>
      </c>
      <c r="R66" s="76">
        <v>795565.5</v>
      </c>
      <c r="U66" s="76">
        <v>176312.06</v>
      </c>
      <c r="V66" s="76">
        <v>105218.82</v>
      </c>
    </row>
    <row r="67" spans="1:23" x14ac:dyDescent="0.2">
      <c r="A67" s="44" t="s">
        <v>2585</v>
      </c>
      <c r="B67" s="89">
        <v>904739.56</v>
      </c>
      <c r="C67" s="89">
        <v>0</v>
      </c>
      <c r="D67" s="89">
        <v>58477.36</v>
      </c>
      <c r="E67" s="250">
        <v>720575.25</v>
      </c>
      <c r="F67" s="44">
        <v>249967.8</v>
      </c>
      <c r="G67" s="232">
        <v>20700</v>
      </c>
      <c r="H67" s="232">
        <v>0</v>
      </c>
      <c r="L67" s="250">
        <v>997975.02</v>
      </c>
      <c r="M67" s="15">
        <v>522498.32</v>
      </c>
      <c r="O67" s="15">
        <v>1124.48</v>
      </c>
      <c r="P67" s="15">
        <v>722240</v>
      </c>
      <c r="Q67" s="15">
        <v>26839</v>
      </c>
      <c r="R67" s="76">
        <v>863140</v>
      </c>
      <c r="U67" s="76">
        <v>287112.34000000003</v>
      </c>
      <c r="V67" s="76">
        <v>66162.240000000005</v>
      </c>
    </row>
    <row r="68" spans="1:23" x14ac:dyDescent="0.2">
      <c r="A68" s="44" t="s">
        <v>2586</v>
      </c>
      <c r="B68" s="89">
        <v>579340.53</v>
      </c>
      <c r="D68" s="89">
        <v>61909.9</v>
      </c>
      <c r="E68" s="250">
        <v>570448.4</v>
      </c>
      <c r="F68" s="44">
        <v>253110.71</v>
      </c>
      <c r="G68" s="232">
        <v>35270</v>
      </c>
      <c r="J68" s="250">
        <v>4031791.24</v>
      </c>
      <c r="M68" s="15">
        <v>691919.52</v>
      </c>
      <c r="N68" s="15">
        <v>106310</v>
      </c>
      <c r="O68" s="15">
        <v>610.64</v>
      </c>
      <c r="P68" s="15">
        <v>618900</v>
      </c>
      <c r="R68" s="76">
        <v>786841</v>
      </c>
      <c r="U68" s="76">
        <v>354454.46</v>
      </c>
      <c r="V68" s="76">
        <v>47526.3</v>
      </c>
    </row>
    <row r="69" spans="1:23" x14ac:dyDescent="0.2">
      <c r="A69" s="44" t="s">
        <v>2587</v>
      </c>
      <c r="B69" s="89">
        <v>1102695.42</v>
      </c>
      <c r="D69" s="89">
        <v>41958.45</v>
      </c>
      <c r="E69" s="250">
        <v>223363.98</v>
      </c>
      <c r="F69" s="44">
        <v>552925.5</v>
      </c>
      <c r="G69" s="232">
        <v>87600</v>
      </c>
      <c r="L69" s="250">
        <v>73641.19</v>
      </c>
      <c r="M69" s="15">
        <v>1271100.1399999999</v>
      </c>
      <c r="N69" s="15">
        <v>344700</v>
      </c>
      <c r="O69" s="15">
        <v>1076.5</v>
      </c>
      <c r="P69" s="15">
        <v>1080100</v>
      </c>
      <c r="Q69" s="15">
        <v>54932</v>
      </c>
      <c r="R69" s="76">
        <v>1494693</v>
      </c>
      <c r="U69" s="76">
        <v>578715.09</v>
      </c>
      <c r="V69" s="76">
        <v>58206.720000000001</v>
      </c>
    </row>
    <row r="70" spans="1:23" x14ac:dyDescent="0.2">
      <c r="A70" s="44" t="s">
        <v>2588</v>
      </c>
      <c r="B70" s="89">
        <v>89530.07</v>
      </c>
      <c r="D70" s="89">
        <v>61965.89</v>
      </c>
      <c r="E70" s="250">
        <v>3</v>
      </c>
      <c r="F70" s="44">
        <v>-186635.9</v>
      </c>
      <c r="J70" s="250">
        <v>-490674.02</v>
      </c>
      <c r="L70" s="250">
        <v>607615.71</v>
      </c>
      <c r="M70" s="15">
        <v>350656.17</v>
      </c>
      <c r="Q70" s="15">
        <v>575800</v>
      </c>
      <c r="R70" s="76">
        <v>712527</v>
      </c>
      <c r="U70" s="76">
        <v>169386.2</v>
      </c>
      <c r="V70" s="76">
        <v>124428.6</v>
      </c>
    </row>
    <row r="71" spans="1:23" x14ac:dyDescent="0.2">
      <c r="A71" s="44" t="s">
        <v>2589</v>
      </c>
      <c r="B71" s="89">
        <v>620165.92000000004</v>
      </c>
      <c r="D71" s="89">
        <v>90129.96</v>
      </c>
      <c r="E71" s="250">
        <v>-582173.03</v>
      </c>
      <c r="F71" s="44">
        <v>779482.59</v>
      </c>
      <c r="G71" s="232">
        <v>-114750</v>
      </c>
      <c r="L71" s="250">
        <v>3812852.35</v>
      </c>
      <c r="M71" s="15">
        <v>548804.65</v>
      </c>
      <c r="P71" s="15">
        <v>1065356</v>
      </c>
      <c r="Q71" s="15">
        <v>2493.42</v>
      </c>
      <c r="R71" s="76">
        <v>1203227</v>
      </c>
      <c r="U71" s="76">
        <v>213723.77</v>
      </c>
      <c r="V71" s="76">
        <v>234772.44</v>
      </c>
      <c r="W71" s="76">
        <v>4900</v>
      </c>
    </row>
    <row r="72" spans="1:23" x14ac:dyDescent="0.2">
      <c r="A72" s="44" t="s">
        <v>2590</v>
      </c>
      <c r="B72" s="89">
        <v>294590.94</v>
      </c>
      <c r="D72" s="89">
        <v>63433.91</v>
      </c>
      <c r="E72" s="250">
        <v>471922.95</v>
      </c>
      <c r="F72" s="44">
        <v>169867.63</v>
      </c>
      <c r="G72" s="232">
        <v>65400</v>
      </c>
      <c r="L72" s="250">
        <v>1909993.72</v>
      </c>
      <c r="M72" s="15">
        <v>452369.33</v>
      </c>
      <c r="O72" s="15">
        <v>148.91</v>
      </c>
      <c r="P72" s="15">
        <v>588130</v>
      </c>
      <c r="Q72" s="15">
        <v>62621</v>
      </c>
      <c r="R72" s="76">
        <v>777220.5</v>
      </c>
      <c r="U72" s="76">
        <v>264117.99</v>
      </c>
      <c r="V72" s="76">
        <v>60865.4</v>
      </c>
    </row>
    <row r="73" spans="1:23" x14ac:dyDescent="0.2">
      <c r="A73" s="44" t="s">
        <v>2591</v>
      </c>
      <c r="B73" s="89">
        <v>581598.74</v>
      </c>
      <c r="D73" s="89">
        <v>105589.77</v>
      </c>
      <c r="E73" s="250">
        <v>194168.55</v>
      </c>
      <c r="F73" s="44">
        <v>2576.56</v>
      </c>
      <c r="G73" s="232">
        <v>6465</v>
      </c>
      <c r="L73" s="250">
        <v>1439320.15</v>
      </c>
      <c r="M73" s="15">
        <v>854620.49</v>
      </c>
      <c r="O73" s="15">
        <v>494.32</v>
      </c>
      <c r="P73" s="15">
        <v>583740</v>
      </c>
      <c r="R73" s="76">
        <v>886344</v>
      </c>
      <c r="U73" s="76">
        <v>204673.33</v>
      </c>
      <c r="V73" s="76">
        <v>82230.33</v>
      </c>
    </row>
    <row r="74" spans="1:23" x14ac:dyDescent="0.2">
      <c r="A74" s="44" t="s">
        <v>2592</v>
      </c>
      <c r="B74" s="89">
        <v>694245.32</v>
      </c>
      <c r="D74" s="89">
        <v>65639.179999999993</v>
      </c>
      <c r="E74" s="250">
        <v>833267.37</v>
      </c>
      <c r="F74" s="44">
        <v>195420.81</v>
      </c>
      <c r="G74" s="232">
        <v>210360</v>
      </c>
      <c r="L74" s="250">
        <v>4868817.07</v>
      </c>
      <c r="M74" s="15">
        <v>789201.43</v>
      </c>
      <c r="O74" s="15">
        <v>711.45</v>
      </c>
      <c r="P74" s="15">
        <v>847940</v>
      </c>
      <c r="Q74" s="15">
        <v>143140</v>
      </c>
      <c r="R74" s="76">
        <v>1152170</v>
      </c>
      <c r="U74" s="76">
        <v>432314.4</v>
      </c>
      <c r="V74" s="76">
        <v>65606.100000000006</v>
      </c>
    </row>
    <row r="75" spans="1:23" x14ac:dyDescent="0.2">
      <c r="A75" s="44" t="s">
        <v>2593</v>
      </c>
      <c r="B75" s="89">
        <v>247340.04</v>
      </c>
      <c r="D75" s="89">
        <v>69898.16</v>
      </c>
      <c r="E75" s="250">
        <v>154335.38</v>
      </c>
      <c r="F75" s="44">
        <v>106796.61</v>
      </c>
      <c r="L75" s="250">
        <v>310741.76000000001</v>
      </c>
      <c r="M75" s="15">
        <v>342472.36</v>
      </c>
      <c r="P75" s="15">
        <v>747560</v>
      </c>
      <c r="R75" s="76">
        <v>852971</v>
      </c>
      <c r="U75" s="76">
        <v>208049.48</v>
      </c>
      <c r="V75" s="76">
        <v>40444.68</v>
      </c>
    </row>
    <row r="76" spans="1:23" x14ac:dyDescent="0.2">
      <c r="A76" s="44" t="s">
        <v>2594</v>
      </c>
      <c r="B76" s="89">
        <v>129375.76</v>
      </c>
      <c r="C76" s="89">
        <v>0</v>
      </c>
      <c r="D76" s="89">
        <v>51731.6</v>
      </c>
      <c r="E76" s="250">
        <v>104355.62</v>
      </c>
      <c r="F76" s="44">
        <v>114429.79</v>
      </c>
      <c r="G76" s="232">
        <v>-1185</v>
      </c>
      <c r="L76" s="250">
        <v>3226080.14</v>
      </c>
      <c r="M76" s="15">
        <v>319523.01</v>
      </c>
      <c r="N76" s="15">
        <v>109932</v>
      </c>
      <c r="P76" s="15">
        <v>515240</v>
      </c>
      <c r="Q76" s="15">
        <v>544</v>
      </c>
      <c r="R76" s="76">
        <v>662927</v>
      </c>
      <c r="U76" s="76">
        <v>198568.78</v>
      </c>
      <c r="V76" s="76">
        <v>58572.3</v>
      </c>
    </row>
    <row r="77" spans="1:23" x14ac:dyDescent="0.2">
      <c r="A77" s="44" t="s">
        <v>2595</v>
      </c>
      <c r="B77" s="89">
        <v>730764.04</v>
      </c>
      <c r="D77" s="89">
        <v>40315.56</v>
      </c>
      <c r="E77" s="250">
        <v>424400.25</v>
      </c>
      <c r="F77" s="44">
        <v>156774.79999999999</v>
      </c>
      <c r="L77" s="250">
        <v>2484321.89</v>
      </c>
      <c r="M77" s="15">
        <v>1056655.99</v>
      </c>
      <c r="O77" s="15">
        <v>712.59</v>
      </c>
      <c r="P77" s="15">
        <v>925420</v>
      </c>
      <c r="R77" s="76">
        <v>1171234</v>
      </c>
      <c r="U77" s="76">
        <v>522731.33</v>
      </c>
      <c r="V77" s="76">
        <v>30571.68</v>
      </c>
    </row>
    <row r="78" spans="1:23" x14ac:dyDescent="0.2">
      <c r="A78" s="44" t="s">
        <v>2603</v>
      </c>
      <c r="B78" s="89">
        <v>112291.16</v>
      </c>
      <c r="D78" s="89">
        <v>23875.64</v>
      </c>
      <c r="E78" s="250">
        <v>158931.19</v>
      </c>
      <c r="F78" s="44">
        <v>4735.3900000000003</v>
      </c>
      <c r="L78" s="250">
        <v>1219746.8700000001</v>
      </c>
      <c r="M78" s="15">
        <v>234142.18</v>
      </c>
      <c r="Q78" s="15">
        <v>542640</v>
      </c>
      <c r="R78" s="76">
        <v>605425.99</v>
      </c>
      <c r="U78" s="76">
        <v>76879.820000000007</v>
      </c>
      <c r="V78" s="76">
        <v>69458.460000000006</v>
      </c>
    </row>
    <row r="79" spans="1:23" x14ac:dyDescent="0.2">
      <c r="A79" s="44" t="s">
        <v>2606</v>
      </c>
      <c r="B79" s="89">
        <v>504853.02</v>
      </c>
      <c r="D79" s="89">
        <v>67388.38</v>
      </c>
      <c r="E79" s="250">
        <v>477799.65</v>
      </c>
      <c r="F79" s="44">
        <v>29442.16</v>
      </c>
      <c r="L79" s="250">
        <v>2368149.29</v>
      </c>
      <c r="M79" s="15">
        <v>491194.88</v>
      </c>
      <c r="N79" s="15">
        <v>122000</v>
      </c>
      <c r="O79" s="15">
        <v>492.76</v>
      </c>
      <c r="P79" s="15">
        <v>1036000</v>
      </c>
      <c r="Q79" s="15">
        <v>46350</v>
      </c>
      <c r="R79" s="76">
        <v>1147300</v>
      </c>
      <c r="U79" s="76">
        <v>325036.56</v>
      </c>
      <c r="V79" s="76">
        <v>64600.02</v>
      </c>
    </row>
    <row r="80" spans="1:23" x14ac:dyDescent="0.2">
      <c r="A80" s="44" t="s">
        <v>2596</v>
      </c>
      <c r="B80" s="89">
        <v>876023.65</v>
      </c>
      <c r="D80" s="89">
        <v>22906.880000000001</v>
      </c>
      <c r="E80" s="250">
        <v>397859.56</v>
      </c>
      <c r="F80" s="44">
        <v>508032.57</v>
      </c>
      <c r="G80" s="232">
        <v>20250</v>
      </c>
      <c r="I80" s="44">
        <v>22250</v>
      </c>
      <c r="K80" s="250">
        <v>-48770</v>
      </c>
      <c r="L80" s="250">
        <v>2500428.33</v>
      </c>
      <c r="M80" s="15">
        <v>822279.89</v>
      </c>
      <c r="N80" s="15">
        <v>1500</v>
      </c>
      <c r="O80" s="15">
        <v>1014.96</v>
      </c>
      <c r="P80" s="15">
        <v>816500</v>
      </c>
      <c r="R80" s="76">
        <v>1051884</v>
      </c>
      <c r="U80" s="76">
        <v>333971.93</v>
      </c>
      <c r="V80" s="76">
        <v>113859.9</v>
      </c>
    </row>
    <row r="81" spans="1:22" x14ac:dyDescent="0.2">
      <c r="A81" s="44" t="s">
        <v>2597</v>
      </c>
      <c r="B81" s="89">
        <v>443217.24</v>
      </c>
      <c r="C81" s="89">
        <v>22500</v>
      </c>
      <c r="D81" s="89">
        <v>32282.12</v>
      </c>
      <c r="E81" s="250">
        <v>5</v>
      </c>
      <c r="F81" s="44">
        <v>214017.57</v>
      </c>
      <c r="G81" s="232">
        <v>10350</v>
      </c>
      <c r="K81" s="250">
        <v>3600</v>
      </c>
      <c r="L81" s="250">
        <v>2140561.41</v>
      </c>
      <c r="M81" s="15">
        <v>539236.54</v>
      </c>
      <c r="N81" s="15">
        <v>46990</v>
      </c>
      <c r="O81" s="15">
        <v>523.58000000000004</v>
      </c>
      <c r="P81" s="15">
        <v>616827.5</v>
      </c>
      <c r="R81" s="76">
        <v>838899.5</v>
      </c>
      <c r="U81" s="76">
        <v>174093.76</v>
      </c>
      <c r="V81" s="76">
        <v>41841</v>
      </c>
    </row>
    <row r="82" spans="1:22" x14ac:dyDescent="0.2">
      <c r="A82" s="44" t="s">
        <v>2598</v>
      </c>
      <c r="B82" s="89">
        <v>1056915.3899999999</v>
      </c>
      <c r="C82" s="89">
        <v>7784</v>
      </c>
      <c r="D82" s="89">
        <v>43154.400000000001</v>
      </c>
      <c r="E82" s="250">
        <v>725950.73</v>
      </c>
      <c r="F82" s="44">
        <v>496560.1</v>
      </c>
      <c r="G82" s="232">
        <v>45450</v>
      </c>
      <c r="L82" s="250">
        <v>2191938.59</v>
      </c>
      <c r="M82" s="15">
        <v>981030.58</v>
      </c>
      <c r="N82" s="15">
        <v>69090</v>
      </c>
      <c r="O82" s="15">
        <v>1216.45</v>
      </c>
      <c r="P82" s="15">
        <v>319116</v>
      </c>
      <c r="R82" s="76">
        <v>503531</v>
      </c>
      <c r="U82" s="76">
        <v>314618.94</v>
      </c>
      <c r="V82" s="76">
        <v>136208.54</v>
      </c>
    </row>
    <row r="83" spans="1:22" x14ac:dyDescent="0.2">
      <c r="A83" s="44" t="s">
        <v>2599</v>
      </c>
      <c r="B83" s="89">
        <v>1083275.48</v>
      </c>
      <c r="C83" s="89">
        <v>0</v>
      </c>
      <c r="D83" s="89">
        <v>66036.740000000005</v>
      </c>
      <c r="E83" s="250">
        <v>884384.79</v>
      </c>
      <c r="F83" s="44">
        <v>295890.90999999997</v>
      </c>
      <c r="G83" s="232">
        <v>21856.3</v>
      </c>
      <c r="L83" s="250">
        <v>4194803.6500000004</v>
      </c>
      <c r="M83" s="15">
        <v>904299.92</v>
      </c>
      <c r="N83" s="15">
        <v>27000</v>
      </c>
      <c r="O83" s="15">
        <v>1204.52</v>
      </c>
      <c r="P83" s="15">
        <v>877998</v>
      </c>
      <c r="R83" s="76">
        <v>1040698</v>
      </c>
      <c r="U83" s="76">
        <v>364060.35</v>
      </c>
      <c r="V83" s="76">
        <v>175931.82</v>
      </c>
    </row>
    <row r="84" spans="1:22" x14ac:dyDescent="0.2">
      <c r="A84" s="44" t="s">
        <v>2600</v>
      </c>
      <c r="B84" s="89">
        <v>356389.31</v>
      </c>
      <c r="C84" s="89">
        <v>15000</v>
      </c>
      <c r="D84" s="89">
        <v>45145.8</v>
      </c>
      <c r="E84" s="250">
        <v>504063.27</v>
      </c>
      <c r="F84" s="44">
        <v>146652.29</v>
      </c>
      <c r="G84" s="232">
        <v>30600</v>
      </c>
      <c r="L84" s="250">
        <v>2119139.65</v>
      </c>
      <c r="M84" s="15">
        <v>454007.27</v>
      </c>
      <c r="N84" s="15">
        <v>70200</v>
      </c>
      <c r="O84" s="15">
        <v>396.06</v>
      </c>
      <c r="P84" s="15">
        <v>588640</v>
      </c>
      <c r="R84" s="76">
        <v>766180</v>
      </c>
      <c r="U84" s="76">
        <v>193983.64</v>
      </c>
      <c r="V84" s="76">
        <v>99633.919999999998</v>
      </c>
    </row>
    <row r="85" spans="1:22" x14ac:dyDescent="0.2">
      <c r="A85" s="44" t="s">
        <v>2601</v>
      </c>
      <c r="B85" s="89">
        <v>867570.66</v>
      </c>
      <c r="D85" s="89">
        <v>68164.89</v>
      </c>
      <c r="E85" s="250">
        <v>192682.07</v>
      </c>
      <c r="F85" s="44">
        <v>225599.72</v>
      </c>
      <c r="G85" s="232">
        <v>25650</v>
      </c>
      <c r="K85" s="250">
        <v>900</v>
      </c>
      <c r="L85" s="250">
        <v>1096893.17</v>
      </c>
      <c r="M85" s="15">
        <v>706527.88</v>
      </c>
      <c r="N85" s="15">
        <v>460000</v>
      </c>
      <c r="P85" s="15">
        <v>802020</v>
      </c>
      <c r="R85" s="76">
        <v>1000850</v>
      </c>
      <c r="U85" s="76">
        <v>370272.55</v>
      </c>
      <c r="V85" s="76">
        <v>124421.3</v>
      </c>
    </row>
    <row r="86" spans="1:22" x14ac:dyDescent="0.2">
      <c r="A86" s="44" t="s">
        <v>2602</v>
      </c>
      <c r="B86" s="89">
        <v>1012968.84</v>
      </c>
      <c r="C86" s="89">
        <v>8550</v>
      </c>
      <c r="D86" s="89">
        <v>54563.199999999997</v>
      </c>
      <c r="E86" s="250">
        <v>123699.7</v>
      </c>
      <c r="F86" s="44">
        <v>226310.06</v>
      </c>
      <c r="G86" s="232">
        <v>23365.9</v>
      </c>
      <c r="L86" s="250">
        <v>3207738.11</v>
      </c>
      <c r="M86" s="15">
        <v>836582.68</v>
      </c>
      <c r="O86" s="15">
        <v>1339.82</v>
      </c>
      <c r="P86" s="15">
        <v>661920</v>
      </c>
      <c r="R86" s="76">
        <v>735920</v>
      </c>
      <c r="U86" s="76">
        <v>308028.84999999998</v>
      </c>
      <c r="V86" s="76">
        <v>156206.82999999999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</sheetPr>
  <dimension ref="A1:AG86"/>
  <sheetViews>
    <sheetView topLeftCell="V1" zoomScale="60" zoomScaleNormal="60" workbookViewId="0">
      <selection activeCell="AF4" sqref="AF4:AF86"/>
    </sheetView>
  </sheetViews>
  <sheetFormatPr defaultColWidth="2.75" defaultRowHeight="14.25" x14ac:dyDescent="0.2"/>
  <cols>
    <col min="1" max="1" width="5.5" style="269" bestFit="1" customWidth="1"/>
    <col min="2" max="2" width="14.75" style="269" customWidth="1"/>
    <col min="3" max="3" width="7.5" style="279" bestFit="1" customWidth="1"/>
    <col min="4" max="4" width="44.625" style="279" bestFit="1" customWidth="1"/>
    <col min="5" max="5" width="29" style="44"/>
    <col min="6" max="8" width="29" style="89"/>
    <col min="9" max="9" width="29" style="250"/>
    <col min="10" max="10" width="29" style="44"/>
    <col min="11" max="12" width="29" style="232"/>
    <col min="13" max="13" width="29" style="44"/>
    <col min="14" max="16" width="29" style="250"/>
    <col min="17" max="21" width="29" style="15"/>
    <col min="22" max="27" width="29" style="76"/>
    <col min="28" max="28" width="16.375" style="263" customWidth="1"/>
    <col min="29" max="29" width="15.875" style="286" bestFit="1" customWidth="1"/>
    <col min="30" max="30" width="17.375" style="280" bestFit="1" customWidth="1"/>
    <col min="31" max="31" width="17.625" style="282" bestFit="1" customWidth="1"/>
    <col min="32" max="32" width="19.125" style="283" bestFit="1" customWidth="1"/>
    <col min="33" max="33" width="14.625" style="287" bestFit="1" customWidth="1"/>
    <col min="34" max="16384" width="2.75" style="269"/>
  </cols>
  <sheetData>
    <row r="1" spans="1:33" x14ac:dyDescent="0.2">
      <c r="E1" s="44" t="s">
        <v>2459</v>
      </c>
      <c r="F1" s="89" t="s">
        <v>2460</v>
      </c>
      <c r="G1" s="89" t="s">
        <v>2461</v>
      </c>
      <c r="H1" s="89" t="s">
        <v>2462</v>
      </c>
      <c r="I1" s="250" t="s">
        <v>2463</v>
      </c>
      <c r="J1" s="44" t="s">
        <v>2464</v>
      </c>
      <c r="K1" s="232" t="s">
        <v>2467</v>
      </c>
      <c r="L1" s="232" t="s">
        <v>2470</v>
      </c>
      <c r="M1" s="44" t="s">
        <v>2471</v>
      </c>
      <c r="N1" s="250" t="s">
        <v>2472</v>
      </c>
      <c r="O1" s="250" t="s">
        <v>2473</v>
      </c>
      <c r="P1" s="250" t="s">
        <v>2474</v>
      </c>
      <c r="Q1" s="15" t="s">
        <v>2476</v>
      </c>
      <c r="R1" s="15" t="s">
        <v>2477</v>
      </c>
      <c r="S1" s="15" t="s">
        <v>2478</v>
      </c>
      <c r="T1" s="15" t="s">
        <v>2480</v>
      </c>
      <c r="U1" s="15" t="s">
        <v>2482</v>
      </c>
      <c r="V1" s="76" t="s">
        <v>2483</v>
      </c>
      <c r="W1" s="76" t="s">
        <v>2484</v>
      </c>
      <c r="X1" s="76" t="s">
        <v>2485</v>
      </c>
      <c r="Y1" s="76" t="s">
        <v>2486</v>
      </c>
      <c r="Z1" s="76" t="s">
        <v>2487</v>
      </c>
      <c r="AA1" s="76" t="s">
        <v>2489</v>
      </c>
      <c r="AB1" s="263" t="s">
        <v>6</v>
      </c>
      <c r="AC1" s="264" t="s">
        <v>7</v>
      </c>
      <c r="AD1" s="280" t="s">
        <v>8</v>
      </c>
      <c r="AE1" s="281" t="s">
        <v>9</v>
      </c>
      <c r="AF1" s="266" t="s">
        <v>10</v>
      </c>
      <c r="AG1" s="268" t="s">
        <v>11</v>
      </c>
    </row>
    <row r="2" spans="1:33" x14ac:dyDescent="0.2">
      <c r="B2" s="269" t="s">
        <v>55</v>
      </c>
      <c r="C2" s="279" t="s">
        <v>166</v>
      </c>
      <c r="E2" s="44" t="s">
        <v>2490</v>
      </c>
      <c r="F2" s="89" t="s">
        <v>2491</v>
      </c>
      <c r="G2" s="89" t="s">
        <v>2492</v>
      </c>
      <c r="H2" s="89" t="s">
        <v>2493</v>
      </c>
      <c r="I2" s="250" t="s">
        <v>2494</v>
      </c>
      <c r="J2" s="44" t="s">
        <v>2495</v>
      </c>
      <c r="K2" s="232" t="s">
        <v>2498</v>
      </c>
      <c r="L2" s="232" t="s">
        <v>2501</v>
      </c>
      <c r="M2" s="44" t="s">
        <v>2502</v>
      </c>
      <c r="N2" s="250" t="s">
        <v>2503</v>
      </c>
      <c r="O2" s="250" t="s">
        <v>2504</v>
      </c>
      <c r="P2" s="250" t="s">
        <v>2505</v>
      </c>
      <c r="Q2" s="15" t="s">
        <v>2507</v>
      </c>
      <c r="R2" s="15" t="s">
        <v>2508</v>
      </c>
      <c r="S2" s="15" t="s">
        <v>2509</v>
      </c>
      <c r="T2" s="15" t="s">
        <v>2511</v>
      </c>
      <c r="U2" s="15" t="s">
        <v>2513</v>
      </c>
      <c r="V2" s="76" t="s">
        <v>2514</v>
      </c>
      <c r="W2" s="76" t="s">
        <v>2515</v>
      </c>
      <c r="X2" s="76" t="s">
        <v>2516</v>
      </c>
      <c r="Y2" s="76" t="s">
        <v>2517</v>
      </c>
      <c r="Z2" s="76" t="s">
        <v>2518</v>
      </c>
      <c r="AA2" s="76" t="s">
        <v>2520</v>
      </c>
      <c r="AC2" s="264"/>
      <c r="AG2" s="265"/>
    </row>
    <row r="3" spans="1:33" x14ac:dyDescent="0.2">
      <c r="E3" s="44" t="s">
        <v>2521</v>
      </c>
      <c r="F3" s="89">
        <v>58826290.530000001</v>
      </c>
      <c r="G3" s="89">
        <v>655460</v>
      </c>
      <c r="H3" s="89">
        <v>5143586.4400000004</v>
      </c>
      <c r="I3" s="250">
        <v>46133387.380000003</v>
      </c>
      <c r="J3" s="44">
        <v>31677381.359999999</v>
      </c>
      <c r="K3" s="232">
        <v>1790117.61</v>
      </c>
      <c r="L3" s="232">
        <v>1585.03</v>
      </c>
      <c r="M3" s="44">
        <v>23659</v>
      </c>
      <c r="N3" s="250">
        <v>-4651491.17</v>
      </c>
      <c r="O3" s="250">
        <v>6139352.0499999998</v>
      </c>
      <c r="P3" s="250">
        <v>181350186.34999999</v>
      </c>
      <c r="Q3" s="15">
        <v>57310453.799999997</v>
      </c>
      <c r="R3" s="15">
        <v>8771587</v>
      </c>
      <c r="S3" s="15">
        <v>185601.76</v>
      </c>
      <c r="T3" s="15">
        <v>62493691.030000001</v>
      </c>
      <c r="U3" s="15">
        <v>2246265.38</v>
      </c>
      <c r="V3" s="76">
        <v>80127871.129999995</v>
      </c>
      <c r="W3" s="76">
        <v>6088</v>
      </c>
      <c r="X3" s="76">
        <v>22260</v>
      </c>
      <c r="Y3" s="76">
        <v>28105896.829999998</v>
      </c>
      <c r="Z3" s="76">
        <v>7677163.8399999999</v>
      </c>
      <c r="AA3" s="76">
        <v>43344</v>
      </c>
      <c r="AB3" s="263">
        <f t="shared" ref="AB3:AG3" si="0">SUM(AB4:AB86)</f>
        <v>64625336.970000006</v>
      </c>
      <c r="AC3" s="264">
        <f t="shared" si="0"/>
        <v>1791702.64</v>
      </c>
      <c r="AD3" s="280">
        <f t="shared" si="0"/>
        <v>62833634.329999998</v>
      </c>
      <c r="AE3" s="282">
        <f t="shared" si="0"/>
        <v>131007598.96999994</v>
      </c>
      <c r="AF3" s="283">
        <f t="shared" si="0"/>
        <v>115982623.79999998</v>
      </c>
      <c r="AG3" s="265">
        <f t="shared" si="0"/>
        <v>15024975.169999998</v>
      </c>
    </row>
    <row r="4" spans="1:33" x14ac:dyDescent="0.2">
      <c r="A4" s="269" t="s">
        <v>279</v>
      </c>
      <c r="B4" s="269" t="s">
        <v>0</v>
      </c>
      <c r="C4" s="279">
        <v>5737</v>
      </c>
      <c r="D4" s="279" t="s">
        <v>600</v>
      </c>
      <c r="E4" s="44" t="s">
        <v>2525</v>
      </c>
      <c r="F4" s="89">
        <v>913237.23</v>
      </c>
      <c r="G4" s="89">
        <v>0</v>
      </c>
      <c r="H4" s="89">
        <v>45697.26</v>
      </c>
      <c r="I4" s="250">
        <v>2665408.0299999998</v>
      </c>
      <c r="J4" s="44">
        <v>165416.16</v>
      </c>
      <c r="K4" s="232">
        <v>36200</v>
      </c>
      <c r="N4" s="250">
        <v>3998879.78</v>
      </c>
      <c r="O4" s="250">
        <v>342458.58</v>
      </c>
      <c r="P4" s="250">
        <v>198336.84</v>
      </c>
      <c r="Q4" s="15">
        <v>447297.49</v>
      </c>
      <c r="R4" s="15">
        <v>119100</v>
      </c>
      <c r="S4" s="15">
        <v>1200.32</v>
      </c>
      <c r="T4" s="15">
        <v>653730</v>
      </c>
      <c r="U4" s="15">
        <v>49807.8</v>
      </c>
      <c r="V4" s="76">
        <v>932461</v>
      </c>
      <c r="Y4" s="76">
        <v>864208.15</v>
      </c>
      <c r="Z4" s="76">
        <v>175444.98</v>
      </c>
      <c r="AB4" s="263">
        <f>SUM(F4:H4)</f>
        <v>958934.49</v>
      </c>
      <c r="AC4" s="270">
        <f>SUM(K4:L4)</f>
        <v>36200</v>
      </c>
      <c r="AD4" s="284">
        <f>AB4-AC4</f>
        <v>922734.49</v>
      </c>
      <c r="AE4" s="285">
        <f>SUM(Q4:U4)</f>
        <v>1271135.6100000001</v>
      </c>
      <c r="AF4" s="271">
        <f>SUM(V4:AA4)</f>
        <v>1972114.13</v>
      </c>
      <c r="AG4" s="265">
        <f>AE4-AF4</f>
        <v>-700978.51999999979</v>
      </c>
    </row>
    <row r="5" spans="1:33" x14ac:dyDescent="0.2">
      <c r="A5" s="269" t="s">
        <v>279</v>
      </c>
      <c r="B5" s="269" t="s">
        <v>0</v>
      </c>
      <c r="C5" s="279">
        <v>4213</v>
      </c>
      <c r="D5" s="279" t="s">
        <v>601</v>
      </c>
      <c r="E5" s="44" t="s">
        <v>2526</v>
      </c>
      <c r="F5" s="89">
        <v>1033461.79</v>
      </c>
      <c r="H5" s="89">
        <v>69369.72</v>
      </c>
      <c r="I5" s="250">
        <v>489542.43</v>
      </c>
      <c r="J5" s="44">
        <v>226109.44</v>
      </c>
      <c r="K5" s="232">
        <v>35400</v>
      </c>
      <c r="N5" s="250">
        <v>-972932.47</v>
      </c>
      <c r="O5" s="250">
        <v>488063.15</v>
      </c>
      <c r="P5" s="250">
        <v>2159407.13</v>
      </c>
      <c r="Q5" s="15">
        <v>527550.24</v>
      </c>
      <c r="R5" s="15">
        <v>200800</v>
      </c>
      <c r="S5" s="15">
        <v>776.85</v>
      </c>
      <c r="T5" s="15">
        <v>601160</v>
      </c>
      <c r="V5" s="76">
        <v>849770</v>
      </c>
      <c r="Y5" s="76">
        <v>414636.26</v>
      </c>
      <c r="Z5" s="76">
        <v>87693.96</v>
      </c>
      <c r="AB5" s="263">
        <f t="shared" ref="AB5:AB68" si="1">SUM(F5:H5)</f>
        <v>1102831.51</v>
      </c>
      <c r="AC5" s="270">
        <f t="shared" ref="AC5:AC68" si="2">SUM(K5:L5)</f>
        <v>35400</v>
      </c>
      <c r="AD5" s="284">
        <f t="shared" ref="AD5:AD68" si="3">AB5-AC5</f>
        <v>1067431.51</v>
      </c>
      <c r="AE5" s="285">
        <f t="shared" ref="AE5:AE68" si="4">SUM(Q5:U5)</f>
        <v>1330287.0899999999</v>
      </c>
      <c r="AF5" s="271">
        <f t="shared" ref="AF5:AF68" si="5">SUM(V5:AA5)</f>
        <v>1352100.22</v>
      </c>
      <c r="AG5" s="265">
        <f t="shared" ref="AG5:AG68" si="6">AE5-AF5</f>
        <v>-21813.130000000121</v>
      </c>
    </row>
    <row r="6" spans="1:33" x14ac:dyDescent="0.2">
      <c r="A6" s="269" t="s">
        <v>279</v>
      </c>
      <c r="B6" s="269" t="s">
        <v>0</v>
      </c>
      <c r="C6" s="279">
        <v>4949</v>
      </c>
      <c r="D6" s="279" t="s">
        <v>602</v>
      </c>
      <c r="E6" s="44" t="s">
        <v>2527</v>
      </c>
      <c r="F6" s="89">
        <v>960900.44</v>
      </c>
      <c r="G6" s="89">
        <v>9240</v>
      </c>
      <c r="H6" s="89">
        <v>63037.35</v>
      </c>
      <c r="I6" s="250">
        <v>767660.72</v>
      </c>
      <c r="J6" s="44">
        <v>809375.86</v>
      </c>
      <c r="K6" s="232">
        <v>12570</v>
      </c>
      <c r="N6" s="250">
        <v>-909033.75</v>
      </c>
      <c r="O6" s="250">
        <v>320382.63</v>
      </c>
      <c r="P6" s="250">
        <v>3104237.14</v>
      </c>
      <c r="Q6" s="15">
        <v>534244.68000000005</v>
      </c>
      <c r="R6" s="15">
        <v>205800</v>
      </c>
      <c r="S6" s="15">
        <v>1004.49</v>
      </c>
      <c r="T6" s="15">
        <v>1178520</v>
      </c>
      <c r="U6" s="15">
        <v>31570.16</v>
      </c>
      <c r="V6" s="76">
        <v>1360698</v>
      </c>
      <c r="Y6" s="76">
        <v>329305.11</v>
      </c>
      <c r="Z6" s="76">
        <v>69722.7</v>
      </c>
      <c r="AB6" s="263">
        <f t="shared" si="1"/>
        <v>1033177.7899999999</v>
      </c>
      <c r="AC6" s="270">
        <f t="shared" si="2"/>
        <v>12570</v>
      </c>
      <c r="AD6" s="284">
        <f t="shared" si="3"/>
        <v>1020607.7899999999</v>
      </c>
      <c r="AE6" s="285">
        <f t="shared" si="4"/>
        <v>1951139.3299999998</v>
      </c>
      <c r="AF6" s="271">
        <f t="shared" si="5"/>
        <v>1759725.8099999998</v>
      </c>
      <c r="AG6" s="265">
        <f t="shared" si="6"/>
        <v>191413.52000000002</v>
      </c>
    </row>
    <row r="7" spans="1:33" x14ac:dyDescent="0.2">
      <c r="A7" s="269" t="s">
        <v>279</v>
      </c>
      <c r="B7" s="269" t="s">
        <v>0</v>
      </c>
      <c r="C7" s="279">
        <v>7233</v>
      </c>
      <c r="D7" s="279" t="s">
        <v>603</v>
      </c>
      <c r="E7" s="44" t="s">
        <v>2528</v>
      </c>
      <c r="F7" s="89">
        <v>1537763.28</v>
      </c>
      <c r="G7" s="89">
        <v>9476</v>
      </c>
      <c r="H7" s="89">
        <v>19601.61</v>
      </c>
      <c r="I7" s="250">
        <v>16849.66</v>
      </c>
      <c r="J7" s="44">
        <v>188129.17</v>
      </c>
      <c r="N7" s="250">
        <v>-510631.36</v>
      </c>
      <c r="O7" s="250">
        <v>494389.91</v>
      </c>
      <c r="P7" s="250">
        <v>1481598.18</v>
      </c>
      <c r="Q7" s="15">
        <v>820755.48</v>
      </c>
      <c r="R7" s="15">
        <v>1088850</v>
      </c>
      <c r="S7" s="15">
        <v>134523.91</v>
      </c>
      <c r="T7" s="15">
        <v>1266540</v>
      </c>
      <c r="V7" s="76">
        <v>1784407</v>
      </c>
      <c r="Y7" s="76">
        <v>958232.33</v>
      </c>
      <c r="Z7" s="76">
        <v>58864.32</v>
      </c>
      <c r="AB7" s="263">
        <f t="shared" si="1"/>
        <v>1566840.8900000001</v>
      </c>
      <c r="AC7" s="270">
        <f t="shared" si="2"/>
        <v>0</v>
      </c>
      <c r="AD7" s="284">
        <f t="shared" si="3"/>
        <v>1566840.8900000001</v>
      </c>
      <c r="AE7" s="285">
        <f t="shared" si="4"/>
        <v>3310669.3899999997</v>
      </c>
      <c r="AF7" s="271">
        <f t="shared" si="5"/>
        <v>2801503.65</v>
      </c>
      <c r="AG7" s="265">
        <f t="shared" si="6"/>
        <v>509165.73999999976</v>
      </c>
    </row>
    <row r="8" spans="1:33" x14ac:dyDescent="0.2">
      <c r="A8" s="269" t="s">
        <v>279</v>
      </c>
      <c r="B8" s="269" t="s">
        <v>0</v>
      </c>
      <c r="C8" s="279">
        <v>5081</v>
      </c>
      <c r="D8" s="279" t="s">
        <v>604</v>
      </c>
      <c r="E8" s="44" t="s">
        <v>2529</v>
      </c>
      <c r="F8" s="89">
        <v>1016466.82</v>
      </c>
      <c r="H8" s="89">
        <v>24560.14</v>
      </c>
      <c r="I8" s="250">
        <v>4378.07</v>
      </c>
      <c r="J8" s="44">
        <v>849030.16</v>
      </c>
      <c r="K8" s="232">
        <v>40350</v>
      </c>
      <c r="N8" s="250">
        <v>-1838293.15</v>
      </c>
      <c r="O8" s="250">
        <v>361103.34</v>
      </c>
      <c r="P8" s="250">
        <v>3577514.61</v>
      </c>
      <c r="Q8" s="15">
        <v>650681.91</v>
      </c>
      <c r="S8" s="15">
        <v>1324.85</v>
      </c>
      <c r="T8" s="15">
        <v>584770</v>
      </c>
      <c r="U8" s="15">
        <v>109090</v>
      </c>
      <c r="V8" s="76">
        <v>934804</v>
      </c>
      <c r="Y8" s="76">
        <v>501344.08</v>
      </c>
      <c r="Z8" s="76">
        <v>34822.980000000003</v>
      </c>
      <c r="AB8" s="263">
        <f t="shared" si="1"/>
        <v>1041026.96</v>
      </c>
      <c r="AC8" s="270">
        <f t="shared" si="2"/>
        <v>40350</v>
      </c>
      <c r="AD8" s="284">
        <f t="shared" si="3"/>
        <v>1000676.96</v>
      </c>
      <c r="AE8" s="285">
        <f t="shared" si="4"/>
        <v>1345866.76</v>
      </c>
      <c r="AF8" s="271">
        <f t="shared" si="5"/>
        <v>1470971.06</v>
      </c>
      <c r="AG8" s="265">
        <f t="shared" si="6"/>
        <v>-125104.30000000005</v>
      </c>
    </row>
    <row r="9" spans="1:33" x14ac:dyDescent="0.2">
      <c r="A9" s="269" t="s">
        <v>279</v>
      </c>
      <c r="B9" s="269" t="s">
        <v>0</v>
      </c>
      <c r="C9" s="279">
        <v>1868</v>
      </c>
      <c r="D9" s="279" t="s">
        <v>605</v>
      </c>
      <c r="E9" s="44" t="s">
        <v>2530</v>
      </c>
      <c r="F9" s="89">
        <v>305869.42</v>
      </c>
      <c r="G9" s="89">
        <v>0</v>
      </c>
      <c r="H9" s="89">
        <v>64435.83</v>
      </c>
      <c r="I9" s="250">
        <v>270650.71000000002</v>
      </c>
      <c r="J9" s="44">
        <v>217684.36</v>
      </c>
      <c r="K9" s="232">
        <v>19535.75</v>
      </c>
      <c r="N9" s="250">
        <v>882758.94</v>
      </c>
      <c r="O9" s="250">
        <v>73896.679999999993</v>
      </c>
      <c r="P9" s="250">
        <v>80851.62</v>
      </c>
      <c r="Q9" s="15">
        <v>244619.46</v>
      </c>
      <c r="T9" s="15">
        <v>465340</v>
      </c>
      <c r="V9" s="76">
        <v>556120</v>
      </c>
      <c r="Y9" s="76">
        <v>242339.89</v>
      </c>
      <c r="Z9" s="76">
        <v>64418.45</v>
      </c>
      <c r="AB9" s="263">
        <f t="shared" si="1"/>
        <v>370305.25</v>
      </c>
      <c r="AC9" s="270">
        <f t="shared" si="2"/>
        <v>19535.75</v>
      </c>
      <c r="AD9" s="284">
        <f t="shared" si="3"/>
        <v>350769.5</v>
      </c>
      <c r="AE9" s="285">
        <f t="shared" si="4"/>
        <v>709959.46</v>
      </c>
      <c r="AF9" s="271">
        <f t="shared" si="5"/>
        <v>862878.34</v>
      </c>
      <c r="AG9" s="265">
        <f t="shared" si="6"/>
        <v>-152918.88</v>
      </c>
    </row>
    <row r="10" spans="1:33" x14ac:dyDescent="0.2">
      <c r="A10" s="269" t="s">
        <v>279</v>
      </c>
      <c r="B10" s="269" t="s">
        <v>0</v>
      </c>
      <c r="C10" s="279">
        <v>7126</v>
      </c>
      <c r="D10" s="279" t="s">
        <v>606</v>
      </c>
      <c r="E10" s="44" t="s">
        <v>2531</v>
      </c>
      <c r="F10" s="89">
        <v>1303617.46</v>
      </c>
      <c r="H10" s="89">
        <v>178193.39</v>
      </c>
      <c r="I10" s="250">
        <v>953811.99</v>
      </c>
      <c r="J10" s="44">
        <v>1440169.46</v>
      </c>
      <c r="K10" s="232">
        <v>24450</v>
      </c>
      <c r="N10" s="250">
        <v>830004.63</v>
      </c>
      <c r="O10" s="250">
        <v>243947.27</v>
      </c>
      <c r="P10" s="250">
        <v>2359303.7200000002</v>
      </c>
      <c r="Q10" s="15">
        <v>602341.56000000006</v>
      </c>
      <c r="R10" s="15">
        <v>115000</v>
      </c>
      <c r="S10" s="15">
        <v>1055.57</v>
      </c>
      <c r="T10" s="15">
        <v>1003160</v>
      </c>
      <c r="U10" s="15">
        <v>530000</v>
      </c>
      <c r="V10" s="76">
        <v>1273436</v>
      </c>
      <c r="Y10" s="76">
        <v>333320.23</v>
      </c>
      <c r="Z10" s="76">
        <v>193226.22</v>
      </c>
      <c r="AB10" s="263">
        <f t="shared" si="1"/>
        <v>1481810.85</v>
      </c>
      <c r="AC10" s="270">
        <f t="shared" si="2"/>
        <v>24450</v>
      </c>
      <c r="AD10" s="284">
        <f t="shared" si="3"/>
        <v>1457360.85</v>
      </c>
      <c r="AE10" s="285">
        <f t="shared" si="4"/>
        <v>2251557.13</v>
      </c>
      <c r="AF10" s="271">
        <f t="shared" si="5"/>
        <v>1799982.45</v>
      </c>
      <c r="AG10" s="265">
        <f t="shared" si="6"/>
        <v>451574.67999999993</v>
      </c>
    </row>
    <row r="11" spans="1:33" x14ac:dyDescent="0.2">
      <c r="A11" s="269" t="s">
        <v>279</v>
      </c>
      <c r="B11" s="269" t="s">
        <v>0</v>
      </c>
      <c r="C11" s="279">
        <v>2671</v>
      </c>
      <c r="D11" s="279" t="s">
        <v>607</v>
      </c>
      <c r="E11" s="44" t="s">
        <v>2532</v>
      </c>
      <c r="F11" s="89">
        <v>398304.12</v>
      </c>
      <c r="H11" s="89">
        <v>40884.86</v>
      </c>
      <c r="I11" s="250">
        <v>728755.17</v>
      </c>
      <c r="J11" s="44">
        <v>158229.29</v>
      </c>
      <c r="N11" s="250">
        <v>-891788.64</v>
      </c>
      <c r="O11" s="250">
        <v>412650.74</v>
      </c>
      <c r="P11" s="250">
        <v>2243800.1</v>
      </c>
      <c r="Q11" s="15">
        <v>244221.69</v>
      </c>
      <c r="T11" s="15">
        <v>400228</v>
      </c>
      <c r="V11" s="76">
        <v>596093</v>
      </c>
      <c r="Y11" s="76">
        <v>267381.34000000003</v>
      </c>
      <c r="Z11" s="76">
        <v>36034.199999999997</v>
      </c>
      <c r="AB11" s="263">
        <f t="shared" si="1"/>
        <v>439188.98</v>
      </c>
      <c r="AC11" s="270">
        <f t="shared" si="2"/>
        <v>0</v>
      </c>
      <c r="AD11" s="284">
        <f t="shared" si="3"/>
        <v>439188.98</v>
      </c>
      <c r="AE11" s="285">
        <f t="shared" si="4"/>
        <v>644449.68999999994</v>
      </c>
      <c r="AF11" s="271">
        <f t="shared" si="5"/>
        <v>899508.54</v>
      </c>
      <c r="AG11" s="265">
        <f t="shared" si="6"/>
        <v>-255058.85000000009</v>
      </c>
    </row>
    <row r="12" spans="1:33" ht="13.5" customHeight="1" x14ac:dyDescent="0.2">
      <c r="A12" s="269" t="s">
        <v>279</v>
      </c>
      <c r="B12" s="269" t="s">
        <v>0</v>
      </c>
      <c r="C12" s="279">
        <v>4454</v>
      </c>
      <c r="D12" s="279" t="s">
        <v>608</v>
      </c>
      <c r="E12" s="44" t="s">
        <v>2533</v>
      </c>
      <c r="F12" s="89">
        <v>1042630.43</v>
      </c>
      <c r="H12" s="89">
        <v>164345.12</v>
      </c>
      <c r="I12" s="250">
        <v>12496.33</v>
      </c>
      <c r="J12" s="44">
        <v>222805.3</v>
      </c>
      <c r="K12" s="232">
        <v>106200</v>
      </c>
      <c r="N12" s="250">
        <v>-1311381.32</v>
      </c>
      <c r="O12" s="250">
        <v>293100.59000000003</v>
      </c>
      <c r="P12" s="250">
        <v>2541297.98</v>
      </c>
      <c r="Q12" s="15">
        <v>516957.35</v>
      </c>
      <c r="R12" s="15">
        <v>134750</v>
      </c>
      <c r="S12" s="15">
        <v>1228.93</v>
      </c>
      <c r="T12" s="15">
        <v>740440</v>
      </c>
      <c r="V12" s="76">
        <v>967745</v>
      </c>
      <c r="Y12" s="76">
        <v>446236.22</v>
      </c>
      <c r="Z12" s="76">
        <v>45703.32</v>
      </c>
      <c r="AB12" s="263">
        <f t="shared" si="1"/>
        <v>1206975.55</v>
      </c>
      <c r="AC12" s="270">
        <f t="shared" si="2"/>
        <v>106200</v>
      </c>
      <c r="AD12" s="284">
        <f t="shared" si="3"/>
        <v>1100775.55</v>
      </c>
      <c r="AE12" s="285">
        <f t="shared" si="4"/>
        <v>1393376.28</v>
      </c>
      <c r="AF12" s="271">
        <f t="shared" si="5"/>
        <v>1459684.54</v>
      </c>
      <c r="AG12" s="265">
        <f t="shared" si="6"/>
        <v>-66308.260000000009</v>
      </c>
    </row>
    <row r="13" spans="1:33" x14ac:dyDescent="0.2">
      <c r="A13" s="269" t="s">
        <v>279</v>
      </c>
      <c r="B13" s="269" t="s">
        <v>0</v>
      </c>
      <c r="C13" s="279">
        <v>3077</v>
      </c>
      <c r="D13" s="279" t="s">
        <v>609</v>
      </c>
      <c r="E13" s="44" t="s">
        <v>2534</v>
      </c>
      <c r="F13" s="89">
        <v>358323.8</v>
      </c>
      <c r="G13" s="89">
        <v>0</v>
      </c>
      <c r="H13" s="89">
        <v>27788.28</v>
      </c>
      <c r="I13" s="250">
        <v>1830247.86</v>
      </c>
      <c r="J13" s="44">
        <v>224108.23</v>
      </c>
      <c r="K13" s="232">
        <v>103394.28</v>
      </c>
      <c r="N13" s="250">
        <v>-49978.7</v>
      </c>
      <c r="O13" s="250">
        <v>83385.3</v>
      </c>
      <c r="P13" s="250">
        <v>2357450.56</v>
      </c>
      <c r="Q13" s="15">
        <v>339663.6</v>
      </c>
      <c r="R13" s="15">
        <v>60000</v>
      </c>
      <c r="S13" s="15">
        <v>386.23</v>
      </c>
      <c r="T13" s="15">
        <v>252420</v>
      </c>
      <c r="V13" s="76">
        <v>352230</v>
      </c>
      <c r="W13" s="76">
        <v>6088</v>
      </c>
      <c r="Y13" s="76">
        <v>228617.51</v>
      </c>
      <c r="Z13" s="76">
        <v>62490.51</v>
      </c>
      <c r="AB13" s="263">
        <f t="shared" si="1"/>
        <v>386112.07999999996</v>
      </c>
      <c r="AC13" s="270">
        <f t="shared" si="2"/>
        <v>103394.28</v>
      </c>
      <c r="AD13" s="284">
        <f t="shared" si="3"/>
        <v>282717.79999999993</v>
      </c>
      <c r="AE13" s="285">
        <f t="shared" si="4"/>
        <v>652469.82999999996</v>
      </c>
      <c r="AF13" s="271">
        <f t="shared" si="5"/>
        <v>649426.02</v>
      </c>
      <c r="AG13" s="265">
        <f t="shared" si="6"/>
        <v>3043.8099999999395</v>
      </c>
    </row>
    <row r="14" spans="1:33" x14ac:dyDescent="0.2">
      <c r="A14" s="269" t="s">
        <v>279</v>
      </c>
      <c r="B14" s="269" t="s">
        <v>0</v>
      </c>
      <c r="C14" s="279">
        <v>2778</v>
      </c>
      <c r="D14" s="279" t="s">
        <v>610</v>
      </c>
      <c r="E14" s="44" t="s">
        <v>2535</v>
      </c>
      <c r="F14" s="89">
        <v>518286.13</v>
      </c>
      <c r="H14" s="89">
        <v>42363.53</v>
      </c>
      <c r="I14" s="250">
        <v>835980.92</v>
      </c>
      <c r="J14" s="44">
        <v>503494.11</v>
      </c>
      <c r="K14" s="232">
        <v>33376.99</v>
      </c>
      <c r="N14" s="250">
        <v>-1445598.15</v>
      </c>
      <c r="O14" s="250">
        <v>152466.23000000001</v>
      </c>
      <c r="P14" s="250">
        <v>3416597.09</v>
      </c>
      <c r="Q14" s="15">
        <v>393426.85</v>
      </c>
      <c r="S14" s="15">
        <v>666.25</v>
      </c>
      <c r="T14" s="15">
        <v>595800</v>
      </c>
      <c r="U14" s="15">
        <v>400</v>
      </c>
      <c r="V14" s="76">
        <v>808890</v>
      </c>
      <c r="Y14" s="76">
        <v>197017.02</v>
      </c>
      <c r="Z14" s="76">
        <v>163066.62</v>
      </c>
      <c r="AB14" s="263">
        <f t="shared" si="1"/>
        <v>560649.66</v>
      </c>
      <c r="AC14" s="270">
        <f t="shared" si="2"/>
        <v>33376.99</v>
      </c>
      <c r="AD14" s="284">
        <f t="shared" si="3"/>
        <v>527272.67000000004</v>
      </c>
      <c r="AE14" s="285">
        <f t="shared" si="4"/>
        <v>990293.1</v>
      </c>
      <c r="AF14" s="271">
        <f t="shared" si="5"/>
        <v>1168973.6400000001</v>
      </c>
      <c r="AG14" s="265">
        <f t="shared" si="6"/>
        <v>-178680.54000000015</v>
      </c>
    </row>
    <row r="15" spans="1:33" x14ac:dyDescent="0.2">
      <c r="A15" s="269" t="s">
        <v>279</v>
      </c>
      <c r="B15" s="269" t="s">
        <v>0</v>
      </c>
      <c r="C15" s="279">
        <v>4143</v>
      </c>
      <c r="D15" s="279" t="s">
        <v>611</v>
      </c>
      <c r="E15" s="44" t="s">
        <v>2536</v>
      </c>
      <c r="F15" s="89">
        <v>1013690.03</v>
      </c>
      <c r="G15" s="89">
        <v>0</v>
      </c>
      <c r="H15" s="89">
        <v>22637.26</v>
      </c>
      <c r="I15" s="250">
        <v>2170296.75</v>
      </c>
      <c r="J15" s="44">
        <v>252543.95</v>
      </c>
      <c r="K15" s="232">
        <v>-4974.38</v>
      </c>
      <c r="N15" s="250">
        <v>135096.57999999999</v>
      </c>
      <c r="O15" s="250">
        <v>4470.38</v>
      </c>
      <c r="P15" s="250">
        <v>3110817.16</v>
      </c>
      <c r="Q15" s="15">
        <v>704909.49</v>
      </c>
      <c r="R15" s="15">
        <v>491050</v>
      </c>
      <c r="S15" s="15">
        <v>1062.27</v>
      </c>
      <c r="T15" s="15">
        <v>724560</v>
      </c>
      <c r="V15" s="76">
        <v>961468</v>
      </c>
      <c r="X15" s="76">
        <v>860</v>
      </c>
      <c r="Y15" s="76">
        <v>320120.46999999997</v>
      </c>
      <c r="Z15" s="76">
        <v>109287.33</v>
      </c>
      <c r="AB15" s="263">
        <f t="shared" si="1"/>
        <v>1036327.29</v>
      </c>
      <c r="AC15" s="270">
        <f t="shared" si="2"/>
        <v>-4974.38</v>
      </c>
      <c r="AD15" s="284">
        <f t="shared" si="3"/>
        <v>1041301.67</v>
      </c>
      <c r="AE15" s="285">
        <f t="shared" si="4"/>
        <v>1921581.76</v>
      </c>
      <c r="AF15" s="271">
        <f t="shared" si="5"/>
        <v>1391735.8</v>
      </c>
      <c r="AG15" s="265">
        <f t="shared" si="6"/>
        <v>529845.96</v>
      </c>
    </row>
    <row r="16" spans="1:33" x14ac:dyDescent="0.2">
      <c r="A16" s="269" t="s">
        <v>279</v>
      </c>
      <c r="B16" s="269" t="s">
        <v>0</v>
      </c>
      <c r="C16" s="279">
        <v>5018</v>
      </c>
      <c r="D16" s="279" t="s">
        <v>612</v>
      </c>
      <c r="E16" s="44" t="s">
        <v>2537</v>
      </c>
      <c r="F16" s="89">
        <v>404274.05</v>
      </c>
      <c r="H16" s="89">
        <v>29071.01</v>
      </c>
      <c r="I16" s="250">
        <v>1415097.58</v>
      </c>
      <c r="J16" s="44">
        <v>649144.93000000005</v>
      </c>
      <c r="K16" s="232">
        <v>25680</v>
      </c>
      <c r="N16" s="250">
        <v>-1896073.39</v>
      </c>
      <c r="O16" s="250">
        <v>287542.98</v>
      </c>
      <c r="P16" s="250">
        <v>4381554.71</v>
      </c>
      <c r="Q16" s="15">
        <v>691069.66</v>
      </c>
      <c r="S16" s="15">
        <v>575.91999999999996</v>
      </c>
      <c r="T16" s="15">
        <v>1058508</v>
      </c>
      <c r="V16" s="76">
        <v>1345248</v>
      </c>
      <c r="Y16" s="76">
        <v>398987.65</v>
      </c>
      <c r="Z16" s="76">
        <v>117921.58</v>
      </c>
      <c r="AB16" s="263">
        <f t="shared" si="1"/>
        <v>433345.06</v>
      </c>
      <c r="AC16" s="270">
        <f t="shared" si="2"/>
        <v>25680</v>
      </c>
      <c r="AD16" s="284">
        <f t="shared" si="3"/>
        <v>407665.06</v>
      </c>
      <c r="AE16" s="285">
        <f t="shared" si="4"/>
        <v>1750153.58</v>
      </c>
      <c r="AF16" s="271">
        <f t="shared" si="5"/>
        <v>1862157.23</v>
      </c>
      <c r="AG16" s="265">
        <f t="shared" si="6"/>
        <v>-112003.64999999991</v>
      </c>
    </row>
    <row r="17" spans="1:33" x14ac:dyDescent="0.2">
      <c r="A17" s="269" t="s">
        <v>279</v>
      </c>
      <c r="B17" s="269" t="s">
        <v>0</v>
      </c>
      <c r="C17" s="279">
        <v>3532</v>
      </c>
      <c r="D17" s="279" t="s">
        <v>613</v>
      </c>
      <c r="E17" s="44" t="s">
        <v>2538</v>
      </c>
      <c r="F17" s="89">
        <v>873180.22</v>
      </c>
      <c r="G17" s="89">
        <v>0</v>
      </c>
      <c r="H17" s="89">
        <v>16879.830000000002</v>
      </c>
      <c r="I17" s="250">
        <v>100499.96</v>
      </c>
      <c r="J17" s="44">
        <v>153379.01</v>
      </c>
      <c r="K17" s="232">
        <v>67950</v>
      </c>
      <c r="N17" s="250">
        <v>-1702424.15</v>
      </c>
      <c r="O17" s="250">
        <v>216864.78</v>
      </c>
      <c r="P17" s="250">
        <v>2824820.87</v>
      </c>
      <c r="Q17" s="15">
        <v>454375.86</v>
      </c>
      <c r="T17" s="15">
        <v>936660</v>
      </c>
      <c r="U17" s="15">
        <v>3000</v>
      </c>
      <c r="V17" s="76">
        <v>1224576</v>
      </c>
      <c r="Y17" s="76">
        <v>318666.73</v>
      </c>
      <c r="Z17" s="76">
        <v>77222.64</v>
      </c>
      <c r="AB17" s="263">
        <f t="shared" si="1"/>
        <v>890060.04999999993</v>
      </c>
      <c r="AC17" s="270">
        <f t="shared" si="2"/>
        <v>67950</v>
      </c>
      <c r="AD17" s="284">
        <f t="shared" si="3"/>
        <v>822110.04999999993</v>
      </c>
      <c r="AE17" s="285">
        <f t="shared" si="4"/>
        <v>1394035.8599999999</v>
      </c>
      <c r="AF17" s="271">
        <f t="shared" si="5"/>
        <v>1620465.3699999999</v>
      </c>
      <c r="AG17" s="265">
        <f t="shared" si="6"/>
        <v>-226429.51</v>
      </c>
    </row>
    <row r="18" spans="1:33" x14ac:dyDescent="0.2">
      <c r="A18" s="269" t="s">
        <v>279</v>
      </c>
      <c r="B18" s="269" t="s">
        <v>0</v>
      </c>
      <c r="C18" s="279">
        <v>5707</v>
      </c>
      <c r="D18" s="279" t="s">
        <v>614</v>
      </c>
      <c r="E18" s="44" t="s">
        <v>2539</v>
      </c>
      <c r="F18" s="89">
        <v>964192.51</v>
      </c>
      <c r="H18" s="89">
        <v>31494.92</v>
      </c>
      <c r="I18" s="250">
        <v>59052.25</v>
      </c>
      <c r="J18" s="44">
        <v>350210.65</v>
      </c>
      <c r="K18" s="232">
        <v>21000</v>
      </c>
      <c r="N18" s="250">
        <v>-1141080.3700000001</v>
      </c>
      <c r="O18" s="250">
        <v>478516.95</v>
      </c>
      <c r="P18" s="250">
        <v>2287611.84</v>
      </c>
      <c r="Q18" s="15">
        <v>698742.55</v>
      </c>
      <c r="R18" s="15">
        <v>195000</v>
      </c>
      <c r="S18" s="15">
        <v>1151.33</v>
      </c>
      <c r="T18" s="15">
        <v>606011.03</v>
      </c>
      <c r="V18" s="76">
        <v>988051.03</v>
      </c>
      <c r="Y18" s="76">
        <v>496109.64</v>
      </c>
      <c r="Z18" s="76">
        <v>62360.94</v>
      </c>
      <c r="AB18" s="263">
        <f t="shared" si="1"/>
        <v>995687.43</v>
      </c>
      <c r="AC18" s="270">
        <f t="shared" si="2"/>
        <v>21000</v>
      </c>
      <c r="AD18" s="284">
        <f t="shared" si="3"/>
        <v>974687.43</v>
      </c>
      <c r="AE18" s="285">
        <f t="shared" si="4"/>
        <v>1500904.9100000001</v>
      </c>
      <c r="AF18" s="271">
        <f t="shared" si="5"/>
        <v>1546521.6099999999</v>
      </c>
      <c r="AG18" s="265">
        <f t="shared" si="6"/>
        <v>-45616.699999999721</v>
      </c>
    </row>
    <row r="19" spans="1:33" x14ac:dyDescent="0.2">
      <c r="A19" s="269" t="s">
        <v>279</v>
      </c>
      <c r="B19" s="269" t="s">
        <v>0</v>
      </c>
      <c r="C19" s="279">
        <v>3845</v>
      </c>
      <c r="D19" s="279" t="s">
        <v>615</v>
      </c>
      <c r="E19" s="44" t="s">
        <v>2540</v>
      </c>
      <c r="F19" s="89">
        <v>966245.72</v>
      </c>
      <c r="H19" s="89">
        <v>37024.58</v>
      </c>
      <c r="I19" s="250">
        <v>4378.07</v>
      </c>
      <c r="J19" s="44">
        <v>117982.85</v>
      </c>
      <c r="K19" s="232">
        <v>59150</v>
      </c>
      <c r="N19" s="250">
        <v>-2106293.4500000002</v>
      </c>
      <c r="O19" s="250">
        <v>370945.46</v>
      </c>
      <c r="P19" s="250">
        <v>2658489.6</v>
      </c>
      <c r="Q19" s="15">
        <v>439589.84</v>
      </c>
      <c r="R19" s="15">
        <v>381310</v>
      </c>
      <c r="T19" s="15">
        <v>1211860</v>
      </c>
      <c r="U19" s="15">
        <v>14350</v>
      </c>
      <c r="V19" s="76">
        <v>1420342</v>
      </c>
      <c r="Y19" s="76">
        <v>348224.61</v>
      </c>
      <c r="Z19" s="76">
        <v>14692.38</v>
      </c>
      <c r="AB19" s="263">
        <f t="shared" si="1"/>
        <v>1003270.2999999999</v>
      </c>
      <c r="AC19" s="270">
        <f t="shared" si="2"/>
        <v>59150</v>
      </c>
      <c r="AD19" s="284">
        <f t="shared" si="3"/>
        <v>944120.29999999993</v>
      </c>
      <c r="AE19" s="285">
        <f t="shared" si="4"/>
        <v>2047109.84</v>
      </c>
      <c r="AF19" s="271">
        <f t="shared" si="5"/>
        <v>1783258.9899999998</v>
      </c>
      <c r="AG19" s="265">
        <f t="shared" si="6"/>
        <v>263850.85000000033</v>
      </c>
    </row>
    <row r="20" spans="1:33" x14ac:dyDescent="0.2">
      <c r="A20" s="269" t="s">
        <v>279</v>
      </c>
      <c r="B20" s="269" t="s">
        <v>0</v>
      </c>
      <c r="C20" s="279">
        <v>2875</v>
      </c>
      <c r="D20" s="279" t="s">
        <v>616</v>
      </c>
      <c r="E20" s="44" t="s">
        <v>2541</v>
      </c>
      <c r="F20" s="89">
        <v>939504.36</v>
      </c>
      <c r="H20" s="89">
        <v>50592.31</v>
      </c>
      <c r="I20" s="250">
        <v>4126261.51</v>
      </c>
      <c r="J20" s="44">
        <v>155248.43</v>
      </c>
      <c r="K20" s="232">
        <v>32532.12</v>
      </c>
      <c r="N20" s="250">
        <v>4644845.13</v>
      </c>
      <c r="O20" s="250">
        <v>82998.86</v>
      </c>
      <c r="P20" s="250">
        <v>712043.8</v>
      </c>
      <c r="Q20" s="15">
        <v>336031.36</v>
      </c>
      <c r="S20" s="15">
        <v>1242.31</v>
      </c>
      <c r="T20" s="15">
        <v>980070</v>
      </c>
      <c r="V20" s="76">
        <v>1079716.76</v>
      </c>
      <c r="Y20" s="76">
        <v>193646.34</v>
      </c>
      <c r="Z20" s="76">
        <v>96794.64</v>
      </c>
      <c r="AB20" s="263">
        <f t="shared" si="1"/>
        <v>990096.66999999993</v>
      </c>
      <c r="AC20" s="270">
        <f t="shared" si="2"/>
        <v>32532.12</v>
      </c>
      <c r="AD20" s="284">
        <f t="shared" si="3"/>
        <v>957564.54999999993</v>
      </c>
      <c r="AE20" s="285">
        <f t="shared" si="4"/>
        <v>1317343.67</v>
      </c>
      <c r="AF20" s="271">
        <f t="shared" si="5"/>
        <v>1370157.74</v>
      </c>
      <c r="AG20" s="265">
        <f t="shared" si="6"/>
        <v>-52814.070000000065</v>
      </c>
    </row>
    <row r="21" spans="1:33" x14ac:dyDescent="0.2">
      <c r="A21" s="269" t="s">
        <v>279</v>
      </c>
      <c r="B21" s="269" t="s">
        <v>0</v>
      </c>
      <c r="C21" s="279">
        <v>3123</v>
      </c>
      <c r="D21" s="279" t="s">
        <v>617</v>
      </c>
      <c r="E21" s="44" t="s">
        <v>2542</v>
      </c>
      <c r="F21" s="89">
        <v>479789.81</v>
      </c>
      <c r="G21" s="89">
        <v>25090</v>
      </c>
      <c r="H21" s="89">
        <v>9923.66</v>
      </c>
      <c r="I21" s="250">
        <v>162461.89000000001</v>
      </c>
      <c r="J21" s="44">
        <v>567774.02</v>
      </c>
      <c r="K21" s="232">
        <v>10787.6</v>
      </c>
      <c r="N21" s="250">
        <v>-2815489.87</v>
      </c>
      <c r="O21" s="250">
        <v>133079</v>
      </c>
      <c r="P21" s="250">
        <v>4272663.5999999996</v>
      </c>
      <c r="Q21" s="15">
        <v>419148.06</v>
      </c>
      <c r="S21" s="15">
        <v>773.5</v>
      </c>
      <c r="T21" s="15">
        <v>760440</v>
      </c>
      <c r="V21" s="76">
        <v>925740</v>
      </c>
      <c r="Y21" s="76">
        <v>303898.55</v>
      </c>
      <c r="Z21" s="76">
        <v>99253.68</v>
      </c>
      <c r="AB21" s="263">
        <f t="shared" si="1"/>
        <v>514803.47</v>
      </c>
      <c r="AC21" s="270">
        <f t="shared" si="2"/>
        <v>10787.6</v>
      </c>
      <c r="AD21" s="284">
        <f t="shared" si="3"/>
        <v>504015.87</v>
      </c>
      <c r="AE21" s="285">
        <f t="shared" si="4"/>
        <v>1180361.56</v>
      </c>
      <c r="AF21" s="271">
        <f t="shared" si="5"/>
        <v>1328892.23</v>
      </c>
      <c r="AG21" s="265">
        <f t="shared" si="6"/>
        <v>-148530.66999999993</v>
      </c>
    </row>
    <row r="22" spans="1:33" x14ac:dyDescent="0.2">
      <c r="A22" s="269" t="s">
        <v>279</v>
      </c>
      <c r="B22" s="269" t="s">
        <v>0</v>
      </c>
      <c r="C22" s="279">
        <v>3601</v>
      </c>
      <c r="D22" s="279" t="s">
        <v>618</v>
      </c>
      <c r="E22" s="44" t="s">
        <v>2543</v>
      </c>
      <c r="F22" s="89">
        <v>587090.43000000005</v>
      </c>
      <c r="H22" s="89">
        <v>35611.25</v>
      </c>
      <c r="I22" s="250">
        <v>1142586.18</v>
      </c>
      <c r="J22" s="44">
        <v>161240.57</v>
      </c>
      <c r="K22" s="232">
        <v>-76020</v>
      </c>
      <c r="N22" s="250">
        <v>-314674.13</v>
      </c>
      <c r="O22" s="250">
        <v>236650.09</v>
      </c>
      <c r="P22" s="250">
        <v>2054348.01</v>
      </c>
      <c r="Q22" s="15">
        <v>532761.86</v>
      </c>
      <c r="R22" s="15">
        <v>136000</v>
      </c>
      <c r="S22" s="15">
        <v>670.74</v>
      </c>
      <c r="T22" s="15">
        <v>649950</v>
      </c>
      <c r="V22" s="76">
        <v>821313.33</v>
      </c>
      <c r="Y22" s="76">
        <v>335012.14</v>
      </c>
      <c r="Z22" s="76">
        <v>82007.03</v>
      </c>
      <c r="AB22" s="263">
        <f t="shared" si="1"/>
        <v>622701.68000000005</v>
      </c>
      <c r="AC22" s="270">
        <f t="shared" si="2"/>
        <v>-76020</v>
      </c>
      <c r="AD22" s="284">
        <f t="shared" si="3"/>
        <v>698721.68</v>
      </c>
      <c r="AE22" s="285">
        <f t="shared" si="4"/>
        <v>1319382.6000000001</v>
      </c>
      <c r="AF22" s="271">
        <f t="shared" si="5"/>
        <v>1238332.5</v>
      </c>
      <c r="AG22" s="265">
        <f t="shared" si="6"/>
        <v>81050.100000000093</v>
      </c>
    </row>
    <row r="23" spans="1:33" x14ac:dyDescent="0.2">
      <c r="A23" s="269" t="s">
        <v>279</v>
      </c>
      <c r="B23" s="269" t="s">
        <v>0</v>
      </c>
      <c r="C23" s="279">
        <v>3870</v>
      </c>
      <c r="D23" s="279" t="s">
        <v>619</v>
      </c>
      <c r="E23" s="44" t="s">
        <v>2604</v>
      </c>
      <c r="F23" s="89">
        <v>1640672.11</v>
      </c>
      <c r="H23" s="89">
        <v>7596.89</v>
      </c>
      <c r="I23" s="250">
        <v>4380.07</v>
      </c>
      <c r="J23" s="44">
        <v>100961.61</v>
      </c>
      <c r="K23" s="232">
        <v>16840.650000000001</v>
      </c>
      <c r="N23" s="250">
        <v>-778520.55</v>
      </c>
      <c r="O23" s="250">
        <v>264294.02</v>
      </c>
      <c r="P23" s="250">
        <v>2203520.5099999998</v>
      </c>
      <c r="Q23" s="15">
        <v>532593.11</v>
      </c>
      <c r="R23" s="15">
        <v>437715</v>
      </c>
      <c r="S23" s="15">
        <v>1990.1</v>
      </c>
      <c r="T23" s="15">
        <v>444390</v>
      </c>
      <c r="U23" s="15">
        <v>560</v>
      </c>
      <c r="V23" s="76">
        <v>765462</v>
      </c>
      <c r="Y23" s="76">
        <v>251650.65</v>
      </c>
      <c r="Z23" s="76">
        <v>38375.64</v>
      </c>
      <c r="AB23" s="263">
        <f t="shared" si="1"/>
        <v>1648269</v>
      </c>
      <c r="AC23" s="270">
        <f t="shared" si="2"/>
        <v>16840.650000000001</v>
      </c>
      <c r="AD23" s="284">
        <f t="shared" si="3"/>
        <v>1631428.35</v>
      </c>
      <c r="AE23" s="285">
        <f t="shared" si="4"/>
        <v>1417248.21</v>
      </c>
      <c r="AF23" s="271">
        <f t="shared" si="5"/>
        <v>1055488.29</v>
      </c>
      <c r="AG23" s="265">
        <f t="shared" si="6"/>
        <v>361759.91999999993</v>
      </c>
    </row>
    <row r="24" spans="1:33" x14ac:dyDescent="0.2">
      <c r="A24" s="269" t="s">
        <v>283</v>
      </c>
      <c r="B24" s="269" t="s">
        <v>1</v>
      </c>
      <c r="C24" s="279">
        <v>7346</v>
      </c>
      <c r="D24" s="279" t="s">
        <v>620</v>
      </c>
      <c r="E24" s="44" t="s">
        <v>2544</v>
      </c>
      <c r="F24" s="89">
        <v>1474786.62</v>
      </c>
      <c r="H24" s="89">
        <v>115167.65</v>
      </c>
      <c r="I24" s="250">
        <v>139176.41</v>
      </c>
      <c r="J24" s="44">
        <v>1341855.72</v>
      </c>
      <c r="K24" s="232">
        <v>36725.199999999997</v>
      </c>
      <c r="O24" s="250">
        <v>214240.13</v>
      </c>
      <c r="P24" s="250">
        <v>2350727.5299999998</v>
      </c>
      <c r="Q24" s="15">
        <v>1062992.26</v>
      </c>
      <c r="R24" s="15">
        <v>247730</v>
      </c>
      <c r="S24" s="15">
        <v>1555.48</v>
      </c>
      <c r="T24" s="15">
        <v>761766</v>
      </c>
      <c r="V24" s="76">
        <v>956820</v>
      </c>
      <c r="Y24" s="76">
        <v>631155.81999999995</v>
      </c>
      <c r="Z24" s="76">
        <v>212381.47</v>
      </c>
      <c r="AB24" s="263">
        <f t="shared" si="1"/>
        <v>1589954.27</v>
      </c>
      <c r="AC24" s="270">
        <f t="shared" si="2"/>
        <v>36725.199999999997</v>
      </c>
      <c r="AD24" s="284">
        <f t="shared" si="3"/>
        <v>1553229.07</v>
      </c>
      <c r="AE24" s="285">
        <f t="shared" si="4"/>
        <v>2074043.74</v>
      </c>
      <c r="AF24" s="271">
        <f t="shared" si="5"/>
        <v>1800357.2899999998</v>
      </c>
      <c r="AG24" s="265">
        <f t="shared" si="6"/>
        <v>273686.45000000019</v>
      </c>
    </row>
    <row r="25" spans="1:33" x14ac:dyDescent="0.2">
      <c r="A25" s="269" t="s">
        <v>283</v>
      </c>
      <c r="B25" s="269" t="s">
        <v>1</v>
      </c>
      <c r="C25" s="279">
        <v>4269</v>
      </c>
      <c r="D25" s="279" t="s">
        <v>621</v>
      </c>
      <c r="E25" s="44" t="s">
        <v>2545</v>
      </c>
      <c r="F25" s="89">
        <v>170453.38</v>
      </c>
      <c r="G25" s="89">
        <v>0</v>
      </c>
      <c r="H25" s="89">
        <v>123254.48</v>
      </c>
      <c r="I25" s="250">
        <v>509345.49</v>
      </c>
      <c r="J25" s="44">
        <v>372066.03</v>
      </c>
      <c r="K25" s="232">
        <v>5062.4799999999996</v>
      </c>
      <c r="O25" s="250">
        <v>83508.03</v>
      </c>
      <c r="P25" s="250">
        <v>3163898.35</v>
      </c>
      <c r="Q25" s="15">
        <v>715576.06</v>
      </c>
      <c r="S25" s="15">
        <v>188.26</v>
      </c>
      <c r="T25" s="15">
        <v>693120</v>
      </c>
      <c r="V25" s="76">
        <v>878487</v>
      </c>
      <c r="Y25" s="76">
        <v>383015.96</v>
      </c>
      <c r="Z25" s="76">
        <v>70516.320000000007</v>
      </c>
      <c r="AB25" s="263">
        <f t="shared" si="1"/>
        <v>293707.86</v>
      </c>
      <c r="AC25" s="270">
        <f t="shared" si="2"/>
        <v>5062.4799999999996</v>
      </c>
      <c r="AD25" s="284">
        <f t="shared" si="3"/>
        <v>288645.38</v>
      </c>
      <c r="AE25" s="285">
        <f t="shared" si="4"/>
        <v>1408884.32</v>
      </c>
      <c r="AF25" s="271">
        <f t="shared" si="5"/>
        <v>1332019.28</v>
      </c>
      <c r="AG25" s="265">
        <f t="shared" si="6"/>
        <v>76865.040000000037</v>
      </c>
    </row>
    <row r="26" spans="1:33" x14ac:dyDescent="0.2">
      <c r="A26" s="269" t="s">
        <v>283</v>
      </c>
      <c r="B26" s="269" t="s">
        <v>1</v>
      </c>
      <c r="C26" s="279">
        <v>7452</v>
      </c>
      <c r="D26" s="279" t="s">
        <v>622</v>
      </c>
      <c r="E26" s="44" t="s">
        <v>2546</v>
      </c>
      <c r="F26" s="89">
        <v>656142.71</v>
      </c>
      <c r="G26" s="89">
        <v>5138</v>
      </c>
      <c r="H26" s="89">
        <v>81374.94</v>
      </c>
      <c r="I26" s="250">
        <v>1246560.43</v>
      </c>
      <c r="J26" s="44">
        <v>299963.21999999997</v>
      </c>
      <c r="K26" s="232">
        <v>32589</v>
      </c>
      <c r="L26" s="232">
        <v>1452.32</v>
      </c>
      <c r="O26" s="250">
        <v>229516.97</v>
      </c>
      <c r="P26" s="250">
        <v>-2060186.09</v>
      </c>
      <c r="Q26" s="15">
        <v>1171582.5</v>
      </c>
      <c r="R26" s="15">
        <v>229000</v>
      </c>
      <c r="S26" s="15">
        <v>602.26</v>
      </c>
      <c r="T26" s="15">
        <v>1583370</v>
      </c>
      <c r="V26" s="76">
        <v>1763211</v>
      </c>
      <c r="Y26" s="76">
        <v>760561.09</v>
      </c>
      <c r="Z26" s="76">
        <v>178408.76</v>
      </c>
      <c r="AB26" s="263">
        <f t="shared" si="1"/>
        <v>742655.64999999991</v>
      </c>
      <c r="AC26" s="270">
        <f t="shared" si="2"/>
        <v>34041.32</v>
      </c>
      <c r="AD26" s="284">
        <f t="shared" si="3"/>
        <v>708614.33</v>
      </c>
      <c r="AE26" s="285">
        <f t="shared" si="4"/>
        <v>2984554.76</v>
      </c>
      <c r="AF26" s="271">
        <f t="shared" si="5"/>
        <v>2702180.8499999996</v>
      </c>
      <c r="AG26" s="265">
        <f t="shared" si="6"/>
        <v>282373.91000000015</v>
      </c>
    </row>
    <row r="27" spans="1:33" x14ac:dyDescent="0.2">
      <c r="A27" s="269" t="s">
        <v>283</v>
      </c>
      <c r="B27" s="269" t="s">
        <v>1</v>
      </c>
      <c r="C27" s="279">
        <v>5116</v>
      </c>
      <c r="D27" s="279" t="s">
        <v>623</v>
      </c>
      <c r="E27" s="44" t="s">
        <v>2547</v>
      </c>
      <c r="F27" s="89">
        <v>745924.39</v>
      </c>
      <c r="H27" s="89">
        <v>56278.69</v>
      </c>
      <c r="I27" s="250">
        <v>577169.1</v>
      </c>
      <c r="J27" s="44">
        <v>575622.84</v>
      </c>
      <c r="K27" s="232">
        <v>21829</v>
      </c>
      <c r="O27" s="250">
        <v>73697.899999999994</v>
      </c>
      <c r="P27" s="250">
        <v>2920599.11</v>
      </c>
      <c r="Q27" s="15">
        <v>840850.03</v>
      </c>
      <c r="S27" s="15">
        <v>811.45</v>
      </c>
      <c r="T27" s="15">
        <v>959611.5</v>
      </c>
      <c r="V27" s="76">
        <v>1121923.5</v>
      </c>
      <c r="Y27" s="76">
        <v>402246.09</v>
      </c>
      <c r="Z27" s="76">
        <v>105266.88</v>
      </c>
      <c r="AB27" s="263">
        <f t="shared" si="1"/>
        <v>802203.08000000007</v>
      </c>
      <c r="AC27" s="270">
        <f t="shared" si="2"/>
        <v>21829</v>
      </c>
      <c r="AD27" s="284">
        <f t="shared" si="3"/>
        <v>780374.08000000007</v>
      </c>
      <c r="AE27" s="285">
        <f t="shared" si="4"/>
        <v>1801272.98</v>
      </c>
      <c r="AF27" s="271">
        <f t="shared" si="5"/>
        <v>1629436.4700000002</v>
      </c>
      <c r="AG27" s="265">
        <f t="shared" si="6"/>
        <v>171836.50999999978</v>
      </c>
    </row>
    <row r="28" spans="1:33" x14ac:dyDescent="0.2">
      <c r="A28" s="269" t="s">
        <v>283</v>
      </c>
      <c r="B28" s="269" t="s">
        <v>1</v>
      </c>
      <c r="C28" s="279">
        <v>3330</v>
      </c>
      <c r="D28" s="279" t="s">
        <v>624</v>
      </c>
      <c r="E28" s="44" t="s">
        <v>2548</v>
      </c>
      <c r="F28" s="89">
        <v>569231.55000000005</v>
      </c>
      <c r="H28" s="89">
        <v>35814.83</v>
      </c>
      <c r="I28" s="250">
        <v>556719.5</v>
      </c>
      <c r="J28" s="44">
        <v>194252.29</v>
      </c>
      <c r="K28" s="232">
        <v>9031.2999999999993</v>
      </c>
      <c r="O28" s="250">
        <v>42351.25</v>
      </c>
      <c r="P28" s="250">
        <v>1187021.07</v>
      </c>
      <c r="Q28" s="15">
        <v>829855.9</v>
      </c>
      <c r="S28" s="15">
        <v>550.17999999999995</v>
      </c>
      <c r="T28" s="15">
        <v>1005343.2</v>
      </c>
      <c r="V28" s="76">
        <v>1215210.2</v>
      </c>
      <c r="Y28" s="76">
        <v>273157.12</v>
      </c>
      <c r="Z28" s="76">
        <v>112455.96</v>
      </c>
      <c r="AB28" s="263">
        <f t="shared" si="1"/>
        <v>605046.38</v>
      </c>
      <c r="AC28" s="270">
        <f t="shared" si="2"/>
        <v>9031.2999999999993</v>
      </c>
      <c r="AD28" s="284">
        <f t="shared" si="3"/>
        <v>596015.07999999996</v>
      </c>
      <c r="AE28" s="285">
        <f t="shared" si="4"/>
        <v>1835749.28</v>
      </c>
      <c r="AF28" s="271">
        <f t="shared" si="5"/>
        <v>1600823.2799999998</v>
      </c>
      <c r="AG28" s="265">
        <f t="shared" si="6"/>
        <v>234926.00000000023</v>
      </c>
    </row>
    <row r="29" spans="1:33" x14ac:dyDescent="0.2">
      <c r="A29" s="269" t="s">
        <v>283</v>
      </c>
      <c r="B29" s="269" t="s">
        <v>1</v>
      </c>
      <c r="C29" s="279">
        <v>3774</v>
      </c>
      <c r="D29" s="279" t="s">
        <v>625</v>
      </c>
      <c r="E29" s="44" t="s">
        <v>2549</v>
      </c>
      <c r="F29" s="89">
        <v>550731.64</v>
      </c>
      <c r="H29" s="89">
        <v>50283.09</v>
      </c>
      <c r="I29" s="250">
        <v>390273.97</v>
      </c>
      <c r="J29" s="44">
        <v>225587.71</v>
      </c>
      <c r="K29" s="232">
        <v>21678.25</v>
      </c>
      <c r="O29" s="250">
        <v>70709.83</v>
      </c>
      <c r="P29" s="250">
        <v>2650223.29</v>
      </c>
      <c r="Q29" s="15">
        <v>688044.44</v>
      </c>
      <c r="R29" s="15">
        <v>105000</v>
      </c>
      <c r="S29" s="15">
        <v>660.38</v>
      </c>
      <c r="T29" s="15">
        <v>852336.6</v>
      </c>
      <c r="V29" s="76">
        <v>956226.6</v>
      </c>
      <c r="Y29" s="76">
        <v>510004.25</v>
      </c>
      <c r="Z29" s="76">
        <v>141582</v>
      </c>
      <c r="AB29" s="263">
        <f t="shared" si="1"/>
        <v>601014.73</v>
      </c>
      <c r="AC29" s="270">
        <f t="shared" si="2"/>
        <v>21678.25</v>
      </c>
      <c r="AD29" s="284">
        <f t="shared" si="3"/>
        <v>579336.48</v>
      </c>
      <c r="AE29" s="285">
        <f t="shared" si="4"/>
        <v>1646041.42</v>
      </c>
      <c r="AF29" s="271">
        <f t="shared" si="5"/>
        <v>1607812.85</v>
      </c>
      <c r="AG29" s="265">
        <f t="shared" si="6"/>
        <v>38228.569999999832</v>
      </c>
    </row>
    <row r="30" spans="1:33" x14ac:dyDescent="0.2">
      <c r="A30" s="269" t="s">
        <v>283</v>
      </c>
      <c r="B30" s="269" t="s">
        <v>1</v>
      </c>
      <c r="C30" s="279">
        <v>2996</v>
      </c>
      <c r="D30" s="279" t="s">
        <v>626</v>
      </c>
      <c r="E30" s="44" t="s">
        <v>2550</v>
      </c>
      <c r="F30" s="89">
        <v>384089.33</v>
      </c>
      <c r="H30" s="89">
        <v>121393</v>
      </c>
      <c r="I30" s="250">
        <v>1709264.53</v>
      </c>
      <c r="J30" s="44">
        <v>175028.29</v>
      </c>
      <c r="K30" s="232">
        <v>12000</v>
      </c>
      <c r="O30" s="250">
        <v>98147.47</v>
      </c>
      <c r="P30" s="250">
        <v>1714501.17</v>
      </c>
      <c r="Q30" s="15">
        <v>640724.72</v>
      </c>
      <c r="R30" s="15">
        <v>110000</v>
      </c>
      <c r="S30" s="15">
        <v>430.42</v>
      </c>
      <c r="T30" s="15">
        <v>427920</v>
      </c>
      <c r="U30" s="15">
        <v>1587</v>
      </c>
      <c r="V30" s="76">
        <v>564660</v>
      </c>
      <c r="Y30" s="76">
        <v>309772.17</v>
      </c>
      <c r="Z30" s="76">
        <v>140703.06</v>
      </c>
      <c r="AB30" s="263">
        <f t="shared" si="1"/>
        <v>505482.33</v>
      </c>
      <c r="AC30" s="270">
        <f t="shared" si="2"/>
        <v>12000</v>
      </c>
      <c r="AD30" s="284">
        <f t="shared" si="3"/>
        <v>493482.33</v>
      </c>
      <c r="AE30" s="285">
        <f t="shared" si="4"/>
        <v>1180662.1400000001</v>
      </c>
      <c r="AF30" s="271">
        <f t="shared" si="5"/>
        <v>1015135.23</v>
      </c>
      <c r="AG30" s="265">
        <f t="shared" si="6"/>
        <v>165526.91000000015</v>
      </c>
    </row>
    <row r="31" spans="1:33" x14ac:dyDescent="0.2">
      <c r="A31" s="269" t="s">
        <v>283</v>
      </c>
      <c r="B31" s="269" t="s">
        <v>1</v>
      </c>
      <c r="C31" s="279">
        <v>6600</v>
      </c>
      <c r="D31" s="279" t="s">
        <v>627</v>
      </c>
      <c r="E31" s="44" t="s">
        <v>2551</v>
      </c>
      <c r="F31" s="89">
        <v>866792.26</v>
      </c>
      <c r="G31" s="89">
        <v>6368</v>
      </c>
      <c r="H31" s="89">
        <v>80622.09</v>
      </c>
      <c r="I31" s="250">
        <v>740763.29</v>
      </c>
      <c r="J31" s="44">
        <v>499825.46</v>
      </c>
      <c r="K31" s="232">
        <v>13197.19</v>
      </c>
      <c r="O31" s="250">
        <v>150042.28</v>
      </c>
      <c r="P31" s="250">
        <v>2482860.59</v>
      </c>
      <c r="Q31" s="15">
        <v>964251.68</v>
      </c>
      <c r="S31" s="15">
        <v>1158.3</v>
      </c>
      <c r="T31" s="15">
        <v>856479</v>
      </c>
      <c r="V31" s="76">
        <v>1065949</v>
      </c>
      <c r="Y31" s="76">
        <v>444525.95</v>
      </c>
      <c r="Z31" s="76">
        <v>156705.06</v>
      </c>
      <c r="AB31" s="263">
        <f t="shared" si="1"/>
        <v>953782.35</v>
      </c>
      <c r="AC31" s="270">
        <f t="shared" si="2"/>
        <v>13197.19</v>
      </c>
      <c r="AD31" s="284">
        <f t="shared" si="3"/>
        <v>940585.16</v>
      </c>
      <c r="AE31" s="285">
        <f t="shared" si="4"/>
        <v>1821888.98</v>
      </c>
      <c r="AF31" s="271">
        <f t="shared" si="5"/>
        <v>1667180.01</v>
      </c>
      <c r="AG31" s="265">
        <f t="shared" si="6"/>
        <v>154708.96999999997</v>
      </c>
    </row>
    <row r="32" spans="1:33" x14ac:dyDescent="0.2">
      <c r="A32" s="269" t="s">
        <v>283</v>
      </c>
      <c r="B32" s="269" t="s">
        <v>1</v>
      </c>
      <c r="C32" s="279">
        <v>2814</v>
      </c>
      <c r="D32" s="279" t="s">
        <v>628</v>
      </c>
      <c r="E32" s="44" t="s">
        <v>2552</v>
      </c>
      <c r="F32" s="89">
        <v>531783.43999999994</v>
      </c>
      <c r="H32" s="89">
        <v>49016.68</v>
      </c>
      <c r="I32" s="250">
        <v>490865.07</v>
      </c>
      <c r="J32" s="44">
        <v>178953.21</v>
      </c>
      <c r="K32" s="232">
        <v>16150</v>
      </c>
      <c r="O32" s="250">
        <v>36973.49</v>
      </c>
      <c r="P32" s="250">
        <v>2102364.12</v>
      </c>
      <c r="Q32" s="15">
        <v>594254.27</v>
      </c>
      <c r="R32" s="15">
        <v>276995</v>
      </c>
      <c r="S32" s="15">
        <v>289.72000000000003</v>
      </c>
      <c r="T32" s="15">
        <v>612515.6</v>
      </c>
      <c r="V32" s="76">
        <v>713759.6</v>
      </c>
      <c r="Y32" s="76">
        <v>271464.46999999997</v>
      </c>
      <c r="Z32" s="76">
        <v>79757.279999999999</v>
      </c>
      <c r="AB32" s="263">
        <f t="shared" si="1"/>
        <v>580800.12</v>
      </c>
      <c r="AC32" s="270">
        <f t="shared" si="2"/>
        <v>16150</v>
      </c>
      <c r="AD32" s="284">
        <f t="shared" si="3"/>
        <v>564650.12</v>
      </c>
      <c r="AE32" s="285">
        <f t="shared" si="4"/>
        <v>1484054.5899999999</v>
      </c>
      <c r="AF32" s="271">
        <f t="shared" si="5"/>
        <v>1064981.3499999999</v>
      </c>
      <c r="AG32" s="265">
        <f t="shared" si="6"/>
        <v>419073.24</v>
      </c>
    </row>
    <row r="33" spans="1:33" x14ac:dyDescent="0.2">
      <c r="A33" s="269" t="s">
        <v>283</v>
      </c>
      <c r="B33" s="269" t="s">
        <v>1</v>
      </c>
      <c r="C33" s="279">
        <v>5791</v>
      </c>
      <c r="D33" s="279" t="s">
        <v>629</v>
      </c>
      <c r="E33" s="44" t="s">
        <v>2553</v>
      </c>
      <c r="F33" s="89">
        <v>556767.29</v>
      </c>
      <c r="G33" s="89">
        <v>3908</v>
      </c>
      <c r="H33" s="89">
        <v>32101.360000000001</v>
      </c>
      <c r="I33" s="250">
        <v>565170.93000000005</v>
      </c>
      <c r="J33" s="44">
        <v>713534.84</v>
      </c>
      <c r="K33" s="232">
        <v>27784.83</v>
      </c>
      <c r="O33" s="250">
        <v>78075.88</v>
      </c>
      <c r="P33" s="250">
        <v>923152.19</v>
      </c>
      <c r="Q33" s="15">
        <v>1020286.67</v>
      </c>
      <c r="R33" s="15">
        <v>359785</v>
      </c>
      <c r="S33" s="15">
        <v>303.16000000000003</v>
      </c>
      <c r="T33" s="15">
        <v>1057728</v>
      </c>
      <c r="V33" s="76">
        <v>1277027.92</v>
      </c>
      <c r="X33" s="76">
        <v>15000</v>
      </c>
      <c r="Y33" s="76">
        <v>505030.40000000002</v>
      </c>
      <c r="Z33" s="76">
        <v>91230.42</v>
      </c>
      <c r="AB33" s="263">
        <f t="shared" si="1"/>
        <v>592776.65</v>
      </c>
      <c r="AC33" s="270">
        <f t="shared" si="2"/>
        <v>27784.83</v>
      </c>
      <c r="AD33" s="284">
        <f t="shared" si="3"/>
        <v>564991.82000000007</v>
      </c>
      <c r="AE33" s="285">
        <f t="shared" si="4"/>
        <v>2438102.83</v>
      </c>
      <c r="AF33" s="271">
        <f t="shared" si="5"/>
        <v>1888288.7399999998</v>
      </c>
      <c r="AG33" s="265">
        <f t="shared" si="6"/>
        <v>549814.09000000032</v>
      </c>
    </row>
    <row r="34" spans="1:33" x14ac:dyDescent="0.2">
      <c r="A34" s="269" t="s">
        <v>283</v>
      </c>
      <c r="B34" s="269" t="s">
        <v>1</v>
      </c>
      <c r="C34" s="279">
        <v>5865</v>
      </c>
      <c r="D34" s="279" t="s">
        <v>630</v>
      </c>
      <c r="E34" s="44" t="s">
        <v>2554</v>
      </c>
      <c r="F34" s="89">
        <v>910916.91</v>
      </c>
      <c r="H34" s="89">
        <v>40689.519999999997</v>
      </c>
      <c r="I34" s="250">
        <v>1181798.8799999999</v>
      </c>
      <c r="J34" s="44">
        <v>457083.39</v>
      </c>
      <c r="K34" s="232">
        <v>29131.3</v>
      </c>
      <c r="O34" s="250">
        <v>127731.49</v>
      </c>
      <c r="P34" s="250">
        <v>2548141.21</v>
      </c>
      <c r="Q34" s="15">
        <v>937670.79</v>
      </c>
      <c r="R34" s="15">
        <v>405700</v>
      </c>
      <c r="S34" s="15">
        <v>22.28</v>
      </c>
      <c r="T34" s="15">
        <v>1206030.1000000001</v>
      </c>
      <c r="U34" s="15">
        <v>1594</v>
      </c>
      <c r="V34" s="76">
        <v>1417077.1</v>
      </c>
      <c r="Y34" s="76">
        <v>539324.98</v>
      </c>
      <c r="Z34" s="76">
        <v>158847.54</v>
      </c>
      <c r="AB34" s="263">
        <f t="shared" si="1"/>
        <v>951606.43</v>
      </c>
      <c r="AC34" s="270">
        <f t="shared" si="2"/>
        <v>29131.3</v>
      </c>
      <c r="AD34" s="284">
        <f t="shared" si="3"/>
        <v>922475.13</v>
      </c>
      <c r="AE34" s="285">
        <f t="shared" si="4"/>
        <v>2551017.17</v>
      </c>
      <c r="AF34" s="271">
        <f t="shared" si="5"/>
        <v>2115249.62</v>
      </c>
      <c r="AG34" s="265">
        <f t="shared" si="6"/>
        <v>435767.54999999981</v>
      </c>
    </row>
    <row r="35" spans="1:33" x14ac:dyDescent="0.2">
      <c r="A35" s="269" t="s">
        <v>283</v>
      </c>
      <c r="B35" s="269" t="s">
        <v>1</v>
      </c>
      <c r="C35" s="279">
        <v>4329</v>
      </c>
      <c r="D35" s="279" t="s">
        <v>631</v>
      </c>
      <c r="E35" s="44" t="s">
        <v>2607</v>
      </c>
      <c r="F35" s="89">
        <v>828702.95</v>
      </c>
      <c r="G35" s="89">
        <v>0</v>
      </c>
      <c r="H35" s="89">
        <v>128078.1</v>
      </c>
      <c r="I35" s="250">
        <v>364547.07</v>
      </c>
      <c r="J35" s="44">
        <v>482160.74</v>
      </c>
      <c r="K35" s="232">
        <v>16800</v>
      </c>
      <c r="O35" s="250">
        <v>-362579.61</v>
      </c>
      <c r="P35" s="250">
        <v>1650244.41</v>
      </c>
      <c r="Q35" s="15">
        <v>761674.95</v>
      </c>
      <c r="R35" s="15">
        <v>296770</v>
      </c>
      <c r="S35" s="15">
        <v>586.91999999999996</v>
      </c>
      <c r="T35" s="15">
        <v>665238</v>
      </c>
      <c r="U35" s="15">
        <v>1195</v>
      </c>
      <c r="V35" s="76">
        <v>755537</v>
      </c>
      <c r="Y35" s="76">
        <v>335501.21000000002</v>
      </c>
      <c r="Z35" s="76">
        <v>100078.86</v>
      </c>
      <c r="AB35" s="263">
        <f t="shared" si="1"/>
        <v>956781.04999999993</v>
      </c>
      <c r="AC35" s="270">
        <f t="shared" si="2"/>
        <v>16800</v>
      </c>
      <c r="AD35" s="284">
        <f t="shared" si="3"/>
        <v>939981.04999999993</v>
      </c>
      <c r="AE35" s="285">
        <f t="shared" si="4"/>
        <v>1725464.8699999999</v>
      </c>
      <c r="AF35" s="271">
        <f t="shared" si="5"/>
        <v>1191117.07</v>
      </c>
      <c r="AG35" s="265">
        <f t="shared" si="6"/>
        <v>534347.79999999981</v>
      </c>
    </row>
    <row r="36" spans="1:33" x14ac:dyDescent="0.2">
      <c r="A36" s="269" t="s">
        <v>286</v>
      </c>
      <c r="B36" s="269" t="s">
        <v>2</v>
      </c>
      <c r="C36" s="279">
        <v>1955</v>
      </c>
      <c r="D36" s="279" t="s">
        <v>632</v>
      </c>
      <c r="E36" s="44" t="s">
        <v>2555</v>
      </c>
      <c r="F36" s="89">
        <v>424382.2</v>
      </c>
      <c r="G36" s="89">
        <v>11000</v>
      </c>
      <c r="H36" s="89">
        <v>28725.94</v>
      </c>
      <c r="I36" s="250">
        <v>58117.94</v>
      </c>
      <c r="J36" s="44">
        <v>299882.56</v>
      </c>
      <c r="K36" s="232">
        <v>16250</v>
      </c>
      <c r="P36" s="250">
        <v>1948644.79</v>
      </c>
      <c r="Q36" s="15">
        <v>420918.69</v>
      </c>
      <c r="R36" s="15">
        <v>45000</v>
      </c>
      <c r="S36" s="15">
        <v>413.11</v>
      </c>
      <c r="T36" s="15">
        <v>716760</v>
      </c>
      <c r="V36" s="76">
        <v>807780</v>
      </c>
      <c r="Y36" s="76">
        <v>209059.81</v>
      </c>
      <c r="Z36" s="76">
        <v>33980.400000000001</v>
      </c>
      <c r="AB36" s="263">
        <f t="shared" si="1"/>
        <v>464108.14</v>
      </c>
      <c r="AC36" s="270">
        <f t="shared" si="2"/>
        <v>16250</v>
      </c>
      <c r="AD36" s="284">
        <f t="shared" si="3"/>
        <v>447858.14</v>
      </c>
      <c r="AE36" s="285">
        <f t="shared" si="4"/>
        <v>1183091.8</v>
      </c>
      <c r="AF36" s="271">
        <f t="shared" si="5"/>
        <v>1050820.21</v>
      </c>
      <c r="AG36" s="265">
        <f t="shared" si="6"/>
        <v>132271.59000000008</v>
      </c>
    </row>
    <row r="37" spans="1:33" x14ac:dyDescent="0.2">
      <c r="A37" s="269" t="s">
        <v>286</v>
      </c>
      <c r="B37" s="269" t="s">
        <v>2</v>
      </c>
      <c r="C37" s="279">
        <v>4228</v>
      </c>
      <c r="D37" s="279" t="s">
        <v>633</v>
      </c>
      <c r="E37" s="44" t="s">
        <v>2556</v>
      </c>
      <c r="F37" s="89">
        <v>741971.04</v>
      </c>
      <c r="G37" s="89">
        <v>0</v>
      </c>
      <c r="H37" s="89">
        <v>106080.57</v>
      </c>
      <c r="I37" s="250">
        <v>138068.35</v>
      </c>
      <c r="J37" s="44">
        <v>932319.15</v>
      </c>
      <c r="K37" s="232">
        <v>32900</v>
      </c>
      <c r="P37" s="250">
        <v>2125603</v>
      </c>
      <c r="Q37" s="15">
        <v>847510.39</v>
      </c>
      <c r="R37" s="15">
        <v>20000</v>
      </c>
      <c r="S37" s="15">
        <v>785.54</v>
      </c>
      <c r="T37" s="15">
        <v>1178620</v>
      </c>
      <c r="U37" s="15">
        <v>4842</v>
      </c>
      <c r="V37" s="76">
        <v>1357480</v>
      </c>
      <c r="X37" s="76">
        <v>6400</v>
      </c>
      <c r="Y37" s="76">
        <v>399373.22</v>
      </c>
      <c r="Z37" s="76">
        <v>19464.599999999999</v>
      </c>
      <c r="AA37" s="76">
        <v>94</v>
      </c>
      <c r="AB37" s="263">
        <f t="shared" si="1"/>
        <v>848051.6100000001</v>
      </c>
      <c r="AC37" s="270">
        <f t="shared" si="2"/>
        <v>32900</v>
      </c>
      <c r="AD37" s="284">
        <f t="shared" si="3"/>
        <v>815151.6100000001</v>
      </c>
      <c r="AE37" s="285">
        <f t="shared" si="4"/>
        <v>2051757.9300000002</v>
      </c>
      <c r="AF37" s="271">
        <f t="shared" si="5"/>
        <v>1782811.82</v>
      </c>
      <c r="AG37" s="265">
        <f t="shared" si="6"/>
        <v>268946.1100000001</v>
      </c>
    </row>
    <row r="38" spans="1:33" x14ac:dyDescent="0.2">
      <c r="A38" s="269" t="s">
        <v>286</v>
      </c>
      <c r="B38" s="269" t="s">
        <v>2</v>
      </c>
      <c r="C38" s="279">
        <v>1245</v>
      </c>
      <c r="D38" s="279" t="s">
        <v>634</v>
      </c>
      <c r="E38" s="44" t="s">
        <v>2557</v>
      </c>
      <c r="F38" s="89">
        <v>459084.91</v>
      </c>
      <c r="H38" s="89">
        <v>38390.269999999997</v>
      </c>
      <c r="I38" s="250">
        <v>67902.12</v>
      </c>
      <c r="J38" s="44">
        <v>297102.99</v>
      </c>
      <c r="K38" s="232">
        <v>2000</v>
      </c>
      <c r="P38" s="250">
        <v>1917883.16</v>
      </c>
      <c r="Q38" s="15">
        <v>539022.02</v>
      </c>
      <c r="S38" s="15">
        <v>21.93</v>
      </c>
      <c r="T38" s="15">
        <v>685330</v>
      </c>
      <c r="V38" s="76">
        <v>956796</v>
      </c>
      <c r="Y38" s="76">
        <v>136846.45000000001</v>
      </c>
      <c r="Z38" s="76">
        <v>58041.48</v>
      </c>
      <c r="AB38" s="263">
        <f t="shared" si="1"/>
        <v>497475.18</v>
      </c>
      <c r="AC38" s="270">
        <f t="shared" si="2"/>
        <v>2000</v>
      </c>
      <c r="AD38" s="284">
        <f t="shared" si="3"/>
        <v>495475.18</v>
      </c>
      <c r="AE38" s="285">
        <f t="shared" si="4"/>
        <v>1224373.9500000002</v>
      </c>
      <c r="AF38" s="271">
        <f t="shared" si="5"/>
        <v>1151683.93</v>
      </c>
      <c r="AG38" s="265">
        <f t="shared" si="6"/>
        <v>72690.020000000251</v>
      </c>
    </row>
    <row r="39" spans="1:33" x14ac:dyDescent="0.2">
      <c r="A39" s="269" t="s">
        <v>286</v>
      </c>
      <c r="B39" s="269" t="s">
        <v>2</v>
      </c>
      <c r="C39" s="279">
        <v>5421</v>
      </c>
      <c r="D39" s="279" t="s">
        <v>635</v>
      </c>
      <c r="E39" s="44" t="s">
        <v>2558</v>
      </c>
      <c r="F39" s="89">
        <v>873337.25</v>
      </c>
      <c r="H39" s="89">
        <v>54849.5</v>
      </c>
      <c r="I39" s="250">
        <v>188921.88</v>
      </c>
      <c r="J39" s="44">
        <v>1034183.16</v>
      </c>
      <c r="K39" s="232">
        <v>28160</v>
      </c>
      <c r="P39" s="250">
        <v>2205072.4900000002</v>
      </c>
      <c r="Q39" s="15">
        <v>66719.41</v>
      </c>
      <c r="U39" s="15">
        <v>3000</v>
      </c>
      <c r="V39" s="76">
        <v>60446.5</v>
      </c>
      <c r="Y39" s="76">
        <v>152248.54</v>
      </c>
      <c r="Z39" s="76">
        <v>105001.08</v>
      </c>
      <c r="AB39" s="263">
        <f t="shared" si="1"/>
        <v>928186.75</v>
      </c>
      <c r="AC39" s="270">
        <f t="shared" si="2"/>
        <v>28160</v>
      </c>
      <c r="AD39" s="284">
        <f t="shared" si="3"/>
        <v>900026.75</v>
      </c>
      <c r="AE39" s="285">
        <f t="shared" si="4"/>
        <v>69719.41</v>
      </c>
      <c r="AF39" s="271">
        <f t="shared" si="5"/>
        <v>317696.12</v>
      </c>
      <c r="AG39" s="265">
        <f t="shared" si="6"/>
        <v>-247976.71</v>
      </c>
    </row>
    <row r="40" spans="1:33" x14ac:dyDescent="0.2">
      <c r="A40" s="269" t="s">
        <v>286</v>
      </c>
      <c r="B40" s="269" t="s">
        <v>2</v>
      </c>
      <c r="C40" s="279">
        <v>3481</v>
      </c>
      <c r="D40" s="279" t="s">
        <v>636</v>
      </c>
      <c r="E40" s="44" t="s">
        <v>2559</v>
      </c>
      <c r="F40" s="89">
        <v>1246676.01</v>
      </c>
      <c r="G40" s="89">
        <v>14060</v>
      </c>
      <c r="H40" s="89">
        <v>137505.75</v>
      </c>
      <c r="I40" s="250">
        <v>2140733.1</v>
      </c>
      <c r="J40" s="44">
        <v>641632.34</v>
      </c>
      <c r="K40" s="232">
        <v>22350</v>
      </c>
      <c r="L40" s="232">
        <v>132.71</v>
      </c>
      <c r="P40" s="250">
        <v>1879861.02</v>
      </c>
      <c r="Q40" s="15">
        <v>903004.02</v>
      </c>
      <c r="R40" s="15">
        <v>138350</v>
      </c>
      <c r="S40" s="15">
        <v>1191.51</v>
      </c>
      <c r="T40" s="15">
        <v>764680</v>
      </c>
      <c r="V40" s="76">
        <v>944404</v>
      </c>
      <c r="Y40" s="76">
        <v>347352.88</v>
      </c>
      <c r="Z40" s="76">
        <v>65545.02</v>
      </c>
      <c r="AA40" s="76">
        <v>38350</v>
      </c>
      <c r="AB40" s="263">
        <f t="shared" si="1"/>
        <v>1398241.76</v>
      </c>
      <c r="AC40" s="270">
        <f t="shared" si="2"/>
        <v>22482.71</v>
      </c>
      <c r="AD40" s="284">
        <f t="shared" si="3"/>
        <v>1375759.05</v>
      </c>
      <c r="AE40" s="285">
        <f t="shared" si="4"/>
        <v>1807225.53</v>
      </c>
      <c r="AF40" s="271">
        <f t="shared" si="5"/>
        <v>1395651.9</v>
      </c>
      <c r="AG40" s="265">
        <f t="shared" si="6"/>
        <v>411573.63000000012</v>
      </c>
    </row>
    <row r="41" spans="1:33" x14ac:dyDescent="0.2">
      <c r="A41" s="269" t="s">
        <v>286</v>
      </c>
      <c r="B41" s="269" t="s">
        <v>2</v>
      </c>
      <c r="C41" s="279">
        <v>3499</v>
      </c>
      <c r="D41" s="279" t="s">
        <v>637</v>
      </c>
      <c r="E41" s="44" t="s">
        <v>2560</v>
      </c>
      <c r="F41" s="89">
        <v>1275051.1299999999</v>
      </c>
      <c r="G41" s="89">
        <v>9020</v>
      </c>
      <c r="H41" s="89">
        <v>129343.63</v>
      </c>
      <c r="I41" s="250">
        <v>592283.55000000005</v>
      </c>
      <c r="J41" s="44">
        <v>526484.77</v>
      </c>
      <c r="P41" s="250">
        <v>3832429.73</v>
      </c>
      <c r="Q41" s="15">
        <v>746488.36</v>
      </c>
      <c r="R41" s="15">
        <v>345660</v>
      </c>
      <c r="S41" s="15">
        <v>99.64</v>
      </c>
      <c r="T41" s="15">
        <v>1255530</v>
      </c>
      <c r="U41" s="15">
        <v>25000</v>
      </c>
      <c r="V41" s="76">
        <v>1439912</v>
      </c>
      <c r="Y41" s="76">
        <v>299780.23</v>
      </c>
      <c r="Z41" s="76">
        <v>66930.66</v>
      </c>
      <c r="AB41" s="263">
        <f t="shared" si="1"/>
        <v>1413414.7599999998</v>
      </c>
      <c r="AC41" s="270">
        <f t="shared" si="2"/>
        <v>0</v>
      </c>
      <c r="AD41" s="284">
        <f t="shared" si="3"/>
        <v>1413414.7599999998</v>
      </c>
      <c r="AE41" s="285">
        <f t="shared" si="4"/>
        <v>2372778</v>
      </c>
      <c r="AF41" s="271">
        <f t="shared" si="5"/>
        <v>1806622.89</v>
      </c>
      <c r="AG41" s="265">
        <f t="shared" si="6"/>
        <v>566155.1100000001</v>
      </c>
    </row>
    <row r="42" spans="1:33" x14ac:dyDescent="0.2">
      <c r="A42" s="269" t="s">
        <v>286</v>
      </c>
      <c r="B42" s="269" t="s">
        <v>2</v>
      </c>
      <c r="C42" s="279">
        <v>1888</v>
      </c>
      <c r="D42" s="279" t="s">
        <v>638</v>
      </c>
      <c r="E42" s="44" t="s">
        <v>2561</v>
      </c>
      <c r="F42" s="89">
        <v>586235.16</v>
      </c>
      <c r="G42" s="89">
        <v>0</v>
      </c>
      <c r="H42" s="89">
        <v>73403.22</v>
      </c>
      <c r="I42" s="250">
        <v>116635.09</v>
      </c>
      <c r="J42" s="44">
        <v>1560674.94</v>
      </c>
      <c r="K42" s="232">
        <v>27450</v>
      </c>
      <c r="P42" s="250">
        <v>1975418.72</v>
      </c>
      <c r="Q42" s="15">
        <v>563583.17000000004</v>
      </c>
      <c r="R42" s="15">
        <v>116800</v>
      </c>
      <c r="S42" s="15">
        <v>103.24</v>
      </c>
      <c r="T42" s="15">
        <v>677910</v>
      </c>
      <c r="V42" s="76">
        <v>848832</v>
      </c>
      <c r="Y42" s="76">
        <v>242589.12</v>
      </c>
      <c r="Z42" s="76">
        <v>99351.12</v>
      </c>
      <c r="AB42" s="263">
        <f t="shared" si="1"/>
        <v>659638.38</v>
      </c>
      <c r="AC42" s="270">
        <f t="shared" si="2"/>
        <v>27450</v>
      </c>
      <c r="AD42" s="284">
        <f t="shared" si="3"/>
        <v>632188.38</v>
      </c>
      <c r="AE42" s="285">
        <f t="shared" si="4"/>
        <v>1358396.4100000001</v>
      </c>
      <c r="AF42" s="271">
        <f t="shared" si="5"/>
        <v>1190772.2400000002</v>
      </c>
      <c r="AG42" s="265">
        <f t="shared" si="6"/>
        <v>167624.16999999993</v>
      </c>
    </row>
    <row r="43" spans="1:33" x14ac:dyDescent="0.2">
      <c r="A43" s="269" t="s">
        <v>286</v>
      </c>
      <c r="B43" s="269" t="s">
        <v>2</v>
      </c>
      <c r="C43" s="279">
        <v>1651</v>
      </c>
      <c r="D43" s="279" t="s">
        <v>639</v>
      </c>
      <c r="E43" s="44" t="s">
        <v>2562</v>
      </c>
      <c r="F43" s="89">
        <v>618749.56000000006</v>
      </c>
      <c r="G43" s="89">
        <v>0</v>
      </c>
      <c r="H43" s="89">
        <v>53185.36</v>
      </c>
      <c r="I43" s="250">
        <v>615982.12</v>
      </c>
      <c r="J43" s="44">
        <v>173952.08</v>
      </c>
      <c r="K43" s="232">
        <v>16050</v>
      </c>
      <c r="P43" s="250">
        <v>1580455.21</v>
      </c>
      <c r="Q43" s="15">
        <v>509302.61</v>
      </c>
      <c r="R43" s="15">
        <v>55800</v>
      </c>
      <c r="S43" s="15">
        <v>527.16</v>
      </c>
      <c r="T43" s="15">
        <v>552460</v>
      </c>
      <c r="V43" s="76">
        <v>658510</v>
      </c>
      <c r="Y43" s="76">
        <v>161004.46</v>
      </c>
      <c r="Z43" s="76">
        <v>29336.04</v>
      </c>
      <c r="AB43" s="263">
        <f t="shared" si="1"/>
        <v>671934.92</v>
      </c>
      <c r="AC43" s="270">
        <f t="shared" si="2"/>
        <v>16050</v>
      </c>
      <c r="AD43" s="284">
        <f t="shared" si="3"/>
        <v>655884.92000000004</v>
      </c>
      <c r="AE43" s="285">
        <f t="shared" si="4"/>
        <v>1118089.77</v>
      </c>
      <c r="AF43" s="271">
        <f t="shared" si="5"/>
        <v>848850.5</v>
      </c>
      <c r="AG43" s="265">
        <f t="shared" si="6"/>
        <v>269239.27</v>
      </c>
    </row>
    <row r="44" spans="1:33" x14ac:dyDescent="0.2">
      <c r="A44" s="269" t="s">
        <v>286</v>
      </c>
      <c r="B44" s="269" t="s">
        <v>2</v>
      </c>
      <c r="C44" s="279">
        <v>3959</v>
      </c>
      <c r="D44" s="279" t="s">
        <v>640</v>
      </c>
      <c r="E44" s="44" t="s">
        <v>2563</v>
      </c>
      <c r="F44" s="89">
        <v>801952.3</v>
      </c>
      <c r="G44" s="89">
        <v>41040</v>
      </c>
      <c r="H44" s="89">
        <v>84955.62</v>
      </c>
      <c r="I44" s="250">
        <v>361688.76</v>
      </c>
      <c r="J44" s="44">
        <v>609094.15</v>
      </c>
      <c r="K44" s="232">
        <v>25550</v>
      </c>
      <c r="P44" s="250">
        <v>2583577.5299999998</v>
      </c>
      <c r="Q44" s="15">
        <v>723793.14</v>
      </c>
      <c r="S44" s="15">
        <v>182.35</v>
      </c>
      <c r="T44" s="15">
        <v>669940</v>
      </c>
      <c r="V44" s="76">
        <v>799442</v>
      </c>
      <c r="Y44" s="76">
        <v>369225.04</v>
      </c>
      <c r="Z44" s="76">
        <v>100416</v>
      </c>
      <c r="AB44" s="263">
        <f t="shared" si="1"/>
        <v>927947.92</v>
      </c>
      <c r="AC44" s="270">
        <f t="shared" si="2"/>
        <v>25550</v>
      </c>
      <c r="AD44" s="284">
        <f t="shared" si="3"/>
        <v>902397.92</v>
      </c>
      <c r="AE44" s="285">
        <f t="shared" si="4"/>
        <v>1393915.49</v>
      </c>
      <c r="AF44" s="271">
        <f t="shared" si="5"/>
        <v>1269083.04</v>
      </c>
      <c r="AG44" s="265">
        <f t="shared" si="6"/>
        <v>124832.44999999995</v>
      </c>
    </row>
    <row r="45" spans="1:33" x14ac:dyDescent="0.2">
      <c r="A45" s="269" t="s">
        <v>286</v>
      </c>
      <c r="B45" s="269" t="s">
        <v>2</v>
      </c>
      <c r="C45" s="279">
        <v>2503</v>
      </c>
      <c r="D45" s="279" t="s">
        <v>641</v>
      </c>
      <c r="E45" s="44" t="s">
        <v>2564</v>
      </c>
      <c r="F45" s="89">
        <v>363289.7</v>
      </c>
      <c r="H45" s="89">
        <v>85624.47</v>
      </c>
      <c r="I45" s="250">
        <v>173118.51</v>
      </c>
      <c r="J45" s="44">
        <v>656333.38</v>
      </c>
      <c r="P45" s="250">
        <v>1850667.12</v>
      </c>
      <c r="Q45" s="15">
        <v>315613.42</v>
      </c>
      <c r="S45" s="15">
        <v>75.94</v>
      </c>
      <c r="T45" s="15">
        <v>443350</v>
      </c>
      <c r="V45" s="76">
        <v>549000</v>
      </c>
      <c r="Y45" s="76">
        <v>185372.11</v>
      </c>
      <c r="Z45" s="76">
        <v>28987.68</v>
      </c>
      <c r="AB45" s="263">
        <f t="shared" si="1"/>
        <v>448914.17000000004</v>
      </c>
      <c r="AC45" s="270">
        <f t="shared" si="2"/>
        <v>0</v>
      </c>
      <c r="AD45" s="284">
        <f t="shared" si="3"/>
        <v>448914.17000000004</v>
      </c>
      <c r="AE45" s="285">
        <f t="shared" si="4"/>
        <v>759039.36</v>
      </c>
      <c r="AF45" s="271">
        <f t="shared" si="5"/>
        <v>763359.79</v>
      </c>
      <c r="AG45" s="265">
        <f t="shared" si="6"/>
        <v>-4320.4300000000512</v>
      </c>
    </row>
    <row r="46" spans="1:33" x14ac:dyDescent="0.2">
      <c r="A46" s="269" t="s">
        <v>286</v>
      </c>
      <c r="B46" s="269" t="s">
        <v>2</v>
      </c>
      <c r="C46" s="279">
        <v>3619</v>
      </c>
      <c r="D46" s="279" t="s">
        <v>642</v>
      </c>
      <c r="E46" s="44" t="s">
        <v>2565</v>
      </c>
      <c r="F46" s="89">
        <v>428736.81</v>
      </c>
      <c r="G46" s="89">
        <v>8400</v>
      </c>
      <c r="H46" s="89">
        <v>62816.88</v>
      </c>
      <c r="I46" s="250">
        <v>232822.62</v>
      </c>
      <c r="J46" s="44">
        <v>430335.68</v>
      </c>
      <c r="K46" s="232">
        <v>47211.14</v>
      </c>
      <c r="P46" s="250">
        <v>3139393.79</v>
      </c>
      <c r="Q46" s="15">
        <v>811318.48</v>
      </c>
      <c r="R46" s="15">
        <v>50000</v>
      </c>
      <c r="S46" s="15">
        <v>296.75</v>
      </c>
      <c r="T46" s="15">
        <v>597450</v>
      </c>
      <c r="V46" s="76">
        <v>795302</v>
      </c>
      <c r="Y46" s="76">
        <v>367358.75</v>
      </c>
      <c r="Z46" s="76">
        <v>65029.68</v>
      </c>
      <c r="AB46" s="263">
        <f t="shared" si="1"/>
        <v>499953.69</v>
      </c>
      <c r="AC46" s="270">
        <f t="shared" si="2"/>
        <v>47211.14</v>
      </c>
      <c r="AD46" s="284">
        <f t="shared" si="3"/>
        <v>452742.55</v>
      </c>
      <c r="AE46" s="285">
        <f t="shared" si="4"/>
        <v>1459065.23</v>
      </c>
      <c r="AF46" s="271">
        <f t="shared" si="5"/>
        <v>1227690.43</v>
      </c>
      <c r="AG46" s="265">
        <f t="shared" si="6"/>
        <v>231374.80000000005</v>
      </c>
    </row>
    <row r="47" spans="1:33" x14ac:dyDescent="0.2">
      <c r="A47" s="269" t="s">
        <v>286</v>
      </c>
      <c r="B47" s="269" t="s">
        <v>2</v>
      </c>
      <c r="C47" s="279">
        <v>2593</v>
      </c>
      <c r="D47" s="279" t="s">
        <v>643</v>
      </c>
      <c r="E47" s="44" t="s">
        <v>2566</v>
      </c>
      <c r="F47" s="89">
        <v>288290.90999999997</v>
      </c>
      <c r="G47" s="89">
        <v>22800</v>
      </c>
      <c r="H47" s="89">
        <v>36127.58</v>
      </c>
      <c r="I47" s="250">
        <v>143697.35999999999</v>
      </c>
      <c r="J47" s="44">
        <v>837184.41</v>
      </c>
      <c r="P47" s="250">
        <v>2592803.14</v>
      </c>
      <c r="Q47" s="15">
        <v>460299.08</v>
      </c>
      <c r="S47" s="15">
        <v>287.16000000000003</v>
      </c>
      <c r="T47" s="15">
        <v>631600</v>
      </c>
      <c r="V47" s="76">
        <v>749740</v>
      </c>
      <c r="Y47" s="76">
        <v>236116.98</v>
      </c>
      <c r="Z47" s="76">
        <v>110709.78</v>
      </c>
      <c r="AB47" s="263">
        <f t="shared" si="1"/>
        <v>347218.49</v>
      </c>
      <c r="AC47" s="270">
        <f t="shared" si="2"/>
        <v>0</v>
      </c>
      <c r="AD47" s="284">
        <f t="shared" si="3"/>
        <v>347218.49</v>
      </c>
      <c r="AE47" s="285">
        <f t="shared" si="4"/>
        <v>1092186.24</v>
      </c>
      <c r="AF47" s="271">
        <f t="shared" si="5"/>
        <v>1096566.76</v>
      </c>
      <c r="AG47" s="265">
        <f t="shared" si="6"/>
        <v>-4380.5200000000186</v>
      </c>
    </row>
    <row r="48" spans="1:33" x14ac:dyDescent="0.2">
      <c r="A48" s="269" t="s">
        <v>286</v>
      </c>
      <c r="B48" s="269" t="s">
        <v>2</v>
      </c>
      <c r="C48" s="279">
        <v>1622</v>
      </c>
      <c r="D48" s="279" t="s">
        <v>644</v>
      </c>
      <c r="E48" s="44" t="s">
        <v>2567</v>
      </c>
      <c r="F48" s="89">
        <v>547776.86</v>
      </c>
      <c r="H48" s="89">
        <v>136326.17000000001</v>
      </c>
      <c r="I48" s="250">
        <v>-293238.08</v>
      </c>
      <c r="J48" s="44">
        <v>293281.91999999998</v>
      </c>
      <c r="K48" s="232">
        <v>93300</v>
      </c>
      <c r="P48" s="250">
        <v>2213150.63</v>
      </c>
      <c r="Q48" s="15">
        <v>338105.14</v>
      </c>
      <c r="R48" s="15">
        <v>5000</v>
      </c>
      <c r="S48" s="15">
        <v>607.46</v>
      </c>
      <c r="T48" s="15">
        <v>627180</v>
      </c>
      <c r="U48" s="15">
        <v>9000</v>
      </c>
      <c r="V48" s="76">
        <v>678300</v>
      </c>
      <c r="Y48" s="76">
        <v>220256.38</v>
      </c>
      <c r="Z48" s="76">
        <v>30508.2</v>
      </c>
      <c r="AB48" s="263">
        <f t="shared" si="1"/>
        <v>684103.03</v>
      </c>
      <c r="AC48" s="270">
        <f t="shared" si="2"/>
        <v>93300</v>
      </c>
      <c r="AD48" s="284">
        <f t="shared" si="3"/>
        <v>590803.03</v>
      </c>
      <c r="AE48" s="285">
        <f t="shared" si="4"/>
        <v>979892.60000000009</v>
      </c>
      <c r="AF48" s="271">
        <f t="shared" si="5"/>
        <v>929064.58</v>
      </c>
      <c r="AG48" s="265">
        <f t="shared" si="6"/>
        <v>50828.020000000135</v>
      </c>
    </row>
    <row r="49" spans="1:33" x14ac:dyDescent="0.2">
      <c r="A49" s="269" t="s">
        <v>286</v>
      </c>
      <c r="B49" s="269" t="s">
        <v>2</v>
      </c>
      <c r="C49" s="279">
        <v>2164</v>
      </c>
      <c r="D49" s="279" t="s">
        <v>645</v>
      </c>
      <c r="E49" s="44" t="s">
        <v>2568</v>
      </c>
      <c r="F49" s="89">
        <v>231017.74</v>
      </c>
      <c r="H49" s="89">
        <v>42729.7</v>
      </c>
      <c r="I49" s="250">
        <v>1345233.88</v>
      </c>
      <c r="J49" s="44">
        <v>510549.04</v>
      </c>
      <c r="K49" s="232">
        <v>3400</v>
      </c>
      <c r="P49" s="250">
        <v>2118686.35</v>
      </c>
      <c r="Q49" s="15">
        <v>47637.74</v>
      </c>
      <c r="V49" s="76">
        <v>36734</v>
      </c>
      <c r="Y49" s="76">
        <v>115412.03</v>
      </c>
      <c r="Z49" s="76">
        <v>85028.160000000003</v>
      </c>
      <c r="AB49" s="263">
        <f t="shared" si="1"/>
        <v>273747.44</v>
      </c>
      <c r="AC49" s="270">
        <f t="shared" si="2"/>
        <v>3400</v>
      </c>
      <c r="AD49" s="284">
        <f t="shared" si="3"/>
        <v>270347.44</v>
      </c>
      <c r="AE49" s="285">
        <f t="shared" si="4"/>
        <v>47637.74</v>
      </c>
      <c r="AF49" s="271">
        <f t="shared" si="5"/>
        <v>237174.19</v>
      </c>
      <c r="AG49" s="265">
        <f t="shared" si="6"/>
        <v>-189536.45</v>
      </c>
    </row>
    <row r="50" spans="1:33" x14ac:dyDescent="0.2">
      <c r="A50" s="269" t="s">
        <v>289</v>
      </c>
      <c r="B50" s="269" t="s">
        <v>3</v>
      </c>
      <c r="C50" s="279">
        <v>5944</v>
      </c>
      <c r="D50" s="279" t="s">
        <v>646</v>
      </c>
      <c r="E50" s="44" t="s">
        <v>2569</v>
      </c>
      <c r="F50" s="89">
        <v>974467.25</v>
      </c>
      <c r="G50" s="89">
        <v>50400</v>
      </c>
      <c r="H50" s="89">
        <v>18435.46</v>
      </c>
      <c r="I50" s="250">
        <v>810449.93</v>
      </c>
      <c r="J50" s="44">
        <v>273732.46000000002</v>
      </c>
      <c r="K50" s="232">
        <v>24135</v>
      </c>
      <c r="M50" s="44">
        <v>1409</v>
      </c>
      <c r="P50" s="250">
        <v>3206691.97</v>
      </c>
      <c r="Q50" s="15">
        <v>1112568.67</v>
      </c>
      <c r="R50" s="15">
        <v>167400</v>
      </c>
      <c r="S50" s="15">
        <v>1068.21</v>
      </c>
      <c r="T50" s="15">
        <v>1267467</v>
      </c>
      <c r="V50" s="76">
        <v>1519366</v>
      </c>
      <c r="Y50" s="76">
        <v>443836.74</v>
      </c>
      <c r="Z50" s="76">
        <v>115076.46</v>
      </c>
      <c r="AB50" s="263">
        <f t="shared" si="1"/>
        <v>1043302.71</v>
      </c>
      <c r="AC50" s="270">
        <f t="shared" si="2"/>
        <v>24135</v>
      </c>
      <c r="AD50" s="284">
        <f t="shared" si="3"/>
        <v>1019167.71</v>
      </c>
      <c r="AE50" s="285">
        <f t="shared" si="4"/>
        <v>2548503.88</v>
      </c>
      <c r="AF50" s="271">
        <f t="shared" si="5"/>
        <v>2078279.2</v>
      </c>
      <c r="AG50" s="265">
        <f t="shared" si="6"/>
        <v>470224.67999999993</v>
      </c>
    </row>
    <row r="51" spans="1:33" x14ac:dyDescent="0.2">
      <c r="A51" s="269" t="s">
        <v>289</v>
      </c>
      <c r="B51" s="269" t="s">
        <v>3</v>
      </c>
      <c r="C51" s="279">
        <v>5439</v>
      </c>
      <c r="D51" s="279" t="s">
        <v>647</v>
      </c>
      <c r="E51" s="44" t="s">
        <v>2570</v>
      </c>
      <c r="F51" s="89">
        <v>1171370.3700000001</v>
      </c>
      <c r="G51" s="89">
        <v>30550</v>
      </c>
      <c r="H51" s="89">
        <v>59186.58</v>
      </c>
      <c r="I51" s="250">
        <v>4</v>
      </c>
      <c r="J51" s="44">
        <v>946280.1</v>
      </c>
      <c r="K51" s="232">
        <v>9700</v>
      </c>
      <c r="L51" s="232">
        <v>0</v>
      </c>
      <c r="P51" s="250">
        <v>2598703.46</v>
      </c>
      <c r="Q51" s="15">
        <v>1356291.84</v>
      </c>
      <c r="S51" s="15">
        <v>1275.22</v>
      </c>
      <c r="T51" s="15">
        <v>1195614</v>
      </c>
      <c r="V51" s="76">
        <v>1659319.52</v>
      </c>
      <c r="Y51" s="76">
        <v>256732.99</v>
      </c>
      <c r="Z51" s="76">
        <v>184831.88</v>
      </c>
      <c r="AB51" s="263">
        <f t="shared" si="1"/>
        <v>1261106.9500000002</v>
      </c>
      <c r="AC51" s="270">
        <f t="shared" si="2"/>
        <v>9700</v>
      </c>
      <c r="AD51" s="284">
        <f t="shared" si="3"/>
        <v>1251406.9500000002</v>
      </c>
      <c r="AE51" s="285">
        <f t="shared" si="4"/>
        <v>2553181.06</v>
      </c>
      <c r="AF51" s="271">
        <f t="shared" si="5"/>
        <v>2100884.39</v>
      </c>
      <c r="AG51" s="265">
        <f t="shared" si="6"/>
        <v>452296.66999999993</v>
      </c>
    </row>
    <row r="52" spans="1:33" x14ac:dyDescent="0.2">
      <c r="A52" s="269" t="s">
        <v>289</v>
      </c>
      <c r="B52" s="269" t="s">
        <v>3</v>
      </c>
      <c r="C52" s="279">
        <v>3683</v>
      </c>
      <c r="D52" s="279" t="s">
        <v>648</v>
      </c>
      <c r="E52" s="44" t="s">
        <v>2571</v>
      </c>
      <c r="F52" s="89">
        <v>765684.44</v>
      </c>
      <c r="G52" s="89">
        <v>53820</v>
      </c>
      <c r="H52" s="89">
        <v>55797.85</v>
      </c>
      <c r="I52" s="250">
        <v>135753.18</v>
      </c>
      <c r="J52" s="44">
        <v>132499.79</v>
      </c>
      <c r="L52" s="232">
        <v>0</v>
      </c>
      <c r="P52" s="250">
        <v>2341456.5299999998</v>
      </c>
      <c r="Q52" s="15">
        <v>921040.19</v>
      </c>
      <c r="R52" s="15">
        <v>83080</v>
      </c>
      <c r="S52" s="15">
        <v>893.54</v>
      </c>
      <c r="T52" s="15">
        <v>401088.3</v>
      </c>
      <c r="V52" s="76">
        <v>679729.5</v>
      </c>
      <c r="Y52" s="76">
        <v>225319.65</v>
      </c>
      <c r="Z52" s="76">
        <v>103190.34</v>
      </c>
      <c r="AB52" s="263">
        <f t="shared" si="1"/>
        <v>875302.28999999992</v>
      </c>
      <c r="AC52" s="270">
        <f t="shared" si="2"/>
        <v>0</v>
      </c>
      <c r="AD52" s="284">
        <f t="shared" si="3"/>
        <v>875302.28999999992</v>
      </c>
      <c r="AE52" s="285">
        <f t="shared" si="4"/>
        <v>1406102.03</v>
      </c>
      <c r="AF52" s="271">
        <f t="shared" si="5"/>
        <v>1008239.49</v>
      </c>
      <c r="AG52" s="265">
        <f t="shared" si="6"/>
        <v>397862.54000000004</v>
      </c>
    </row>
    <row r="53" spans="1:33" x14ac:dyDescent="0.2">
      <c r="A53" s="269" t="s">
        <v>289</v>
      </c>
      <c r="B53" s="269" t="s">
        <v>3</v>
      </c>
      <c r="C53" s="279">
        <v>10514</v>
      </c>
      <c r="D53" s="279" t="s">
        <v>649</v>
      </c>
      <c r="E53" s="44" t="s">
        <v>2572</v>
      </c>
      <c r="F53" s="89">
        <v>1153136.74</v>
      </c>
      <c r="G53" s="89">
        <v>100080</v>
      </c>
      <c r="H53" s="89">
        <v>114933.64</v>
      </c>
      <c r="I53" s="250">
        <v>1787259.67</v>
      </c>
      <c r="J53" s="44">
        <v>623593.03</v>
      </c>
      <c r="L53" s="232">
        <v>0</v>
      </c>
      <c r="P53" s="250">
        <v>1574485.41</v>
      </c>
      <c r="Q53" s="15">
        <v>1968353.78</v>
      </c>
      <c r="R53" s="15">
        <v>317400</v>
      </c>
      <c r="S53" s="15">
        <v>1103.58</v>
      </c>
      <c r="T53" s="15">
        <v>924175.8</v>
      </c>
      <c r="V53" s="76">
        <v>1470323.8</v>
      </c>
      <c r="Y53" s="76">
        <v>714034.7</v>
      </c>
      <c r="Z53" s="76">
        <v>234435.12</v>
      </c>
      <c r="AB53" s="263">
        <f t="shared" si="1"/>
        <v>1368150.38</v>
      </c>
      <c r="AC53" s="270">
        <f t="shared" si="2"/>
        <v>0</v>
      </c>
      <c r="AD53" s="284">
        <f t="shared" si="3"/>
        <v>1368150.38</v>
      </c>
      <c r="AE53" s="285">
        <f t="shared" si="4"/>
        <v>3211033.16</v>
      </c>
      <c r="AF53" s="271">
        <f t="shared" si="5"/>
        <v>2418793.62</v>
      </c>
      <c r="AG53" s="265">
        <f t="shared" si="6"/>
        <v>792239.54</v>
      </c>
    </row>
    <row r="54" spans="1:33" x14ac:dyDescent="0.2">
      <c r="A54" s="269" t="s">
        <v>289</v>
      </c>
      <c r="B54" s="269" t="s">
        <v>3</v>
      </c>
      <c r="C54" s="279">
        <v>1578</v>
      </c>
      <c r="D54" s="279" t="s">
        <v>650</v>
      </c>
      <c r="E54" s="44" t="s">
        <v>2573</v>
      </c>
      <c r="F54" s="89">
        <v>537748.56999999995</v>
      </c>
      <c r="G54" s="89">
        <v>5400</v>
      </c>
      <c r="H54" s="89">
        <v>44813.33</v>
      </c>
      <c r="I54" s="250">
        <v>2</v>
      </c>
      <c r="J54" s="44">
        <v>102948.01</v>
      </c>
      <c r="K54" s="232">
        <v>12675</v>
      </c>
      <c r="P54" s="250">
        <v>1566508.7</v>
      </c>
      <c r="Q54" s="15">
        <v>495639.41</v>
      </c>
      <c r="R54" s="15">
        <v>40000</v>
      </c>
      <c r="S54" s="15">
        <v>565.25</v>
      </c>
      <c r="T54" s="15">
        <v>770164.5</v>
      </c>
      <c r="V54" s="76">
        <v>918324.5</v>
      </c>
      <c r="Y54" s="76">
        <v>179296.86</v>
      </c>
      <c r="Z54" s="76">
        <v>13126.14</v>
      </c>
      <c r="AB54" s="263">
        <f t="shared" si="1"/>
        <v>587961.89999999991</v>
      </c>
      <c r="AC54" s="270">
        <f t="shared" si="2"/>
        <v>12675</v>
      </c>
      <c r="AD54" s="284">
        <f t="shared" si="3"/>
        <v>575286.89999999991</v>
      </c>
      <c r="AE54" s="285">
        <f t="shared" si="4"/>
        <v>1306369.1599999999</v>
      </c>
      <c r="AF54" s="271">
        <f t="shared" si="5"/>
        <v>1110747.4999999998</v>
      </c>
      <c r="AG54" s="265">
        <f t="shared" si="6"/>
        <v>195621.66000000015</v>
      </c>
    </row>
    <row r="55" spans="1:33" x14ac:dyDescent="0.2">
      <c r="A55" s="269" t="s">
        <v>289</v>
      </c>
      <c r="B55" s="269" t="s">
        <v>3</v>
      </c>
      <c r="C55" s="279">
        <v>3503</v>
      </c>
      <c r="D55" s="279" t="s">
        <v>651</v>
      </c>
      <c r="E55" s="44" t="s">
        <v>2574</v>
      </c>
      <c r="F55" s="89">
        <v>401229.73</v>
      </c>
      <c r="G55" s="89">
        <v>0</v>
      </c>
      <c r="H55" s="89">
        <v>18947.02</v>
      </c>
      <c r="I55" s="250">
        <v>11277.68</v>
      </c>
      <c r="J55" s="44">
        <v>95275.18</v>
      </c>
      <c r="K55" s="232">
        <v>13575</v>
      </c>
      <c r="P55" s="250">
        <v>2534998.48</v>
      </c>
      <c r="Q55" s="15">
        <v>738957.04</v>
      </c>
      <c r="S55" s="15">
        <v>541.15</v>
      </c>
      <c r="T55" s="15">
        <v>1291036.5</v>
      </c>
      <c r="V55" s="76">
        <v>1481360.5</v>
      </c>
      <c r="Y55" s="76">
        <v>326642.34000000003</v>
      </c>
      <c r="Z55" s="76">
        <v>20913.580000000002</v>
      </c>
      <c r="AB55" s="263">
        <f t="shared" si="1"/>
        <v>420176.75</v>
      </c>
      <c r="AC55" s="270">
        <f t="shared" si="2"/>
        <v>13575</v>
      </c>
      <c r="AD55" s="284">
        <f t="shared" si="3"/>
        <v>406601.75</v>
      </c>
      <c r="AE55" s="285">
        <f t="shared" si="4"/>
        <v>2030534.69</v>
      </c>
      <c r="AF55" s="271">
        <f t="shared" si="5"/>
        <v>1828916.4200000002</v>
      </c>
      <c r="AG55" s="265">
        <f t="shared" si="6"/>
        <v>201618.26999999979</v>
      </c>
    </row>
    <row r="56" spans="1:33" x14ac:dyDescent="0.2">
      <c r="A56" s="269" t="s">
        <v>289</v>
      </c>
      <c r="B56" s="269" t="s">
        <v>3</v>
      </c>
      <c r="C56" s="279">
        <v>5709</v>
      </c>
      <c r="D56" s="279" t="s">
        <v>652</v>
      </c>
      <c r="E56" s="44" t="s">
        <v>2575</v>
      </c>
      <c r="F56" s="89">
        <v>987752.95999999996</v>
      </c>
      <c r="G56" s="89">
        <v>3806</v>
      </c>
      <c r="H56" s="89">
        <v>54234.61</v>
      </c>
      <c r="I56" s="250">
        <v>150340.94</v>
      </c>
      <c r="J56" s="44">
        <v>194494.72</v>
      </c>
      <c r="K56" s="232">
        <v>24885</v>
      </c>
      <c r="P56" s="250">
        <v>2415193.5099999998</v>
      </c>
      <c r="Q56" s="15">
        <v>1138852.56</v>
      </c>
      <c r="S56" s="15">
        <v>1037.3</v>
      </c>
      <c r="T56" s="15">
        <v>821005.5</v>
      </c>
      <c r="V56" s="76">
        <v>1007920.5</v>
      </c>
      <c r="Y56" s="76">
        <v>343193.01</v>
      </c>
      <c r="Z56" s="76">
        <v>41491.08</v>
      </c>
      <c r="AB56" s="263">
        <f t="shared" si="1"/>
        <v>1045793.57</v>
      </c>
      <c r="AC56" s="270">
        <f t="shared" si="2"/>
        <v>24885</v>
      </c>
      <c r="AD56" s="284">
        <f t="shared" si="3"/>
        <v>1020908.57</v>
      </c>
      <c r="AE56" s="285">
        <f t="shared" si="4"/>
        <v>1960895.36</v>
      </c>
      <c r="AF56" s="271">
        <f t="shared" si="5"/>
        <v>1392604.59</v>
      </c>
      <c r="AG56" s="265">
        <f t="shared" si="6"/>
        <v>568290.77</v>
      </c>
    </row>
    <row r="57" spans="1:33" x14ac:dyDescent="0.2">
      <c r="A57" s="269" t="s">
        <v>289</v>
      </c>
      <c r="B57" s="269" t="s">
        <v>3</v>
      </c>
      <c r="C57" s="279">
        <v>2754</v>
      </c>
      <c r="D57" s="279" t="s">
        <v>653</v>
      </c>
      <c r="E57" s="44" t="s">
        <v>2576</v>
      </c>
      <c r="F57" s="89">
        <v>391446.34</v>
      </c>
      <c r="H57" s="89">
        <v>22690.3</v>
      </c>
      <c r="I57" s="250">
        <v>186147.92</v>
      </c>
      <c r="J57" s="44">
        <v>107085.78</v>
      </c>
      <c r="P57" s="250">
        <v>1430245.31</v>
      </c>
      <c r="Q57" s="15">
        <v>625229.5</v>
      </c>
      <c r="S57" s="15">
        <v>480.19</v>
      </c>
      <c r="T57" s="15">
        <v>875311.5</v>
      </c>
      <c r="V57" s="76">
        <v>1019927.5</v>
      </c>
      <c r="Y57" s="76">
        <v>236470.72</v>
      </c>
      <c r="Z57" s="76">
        <v>131788.82999999999</v>
      </c>
      <c r="AB57" s="263">
        <f t="shared" si="1"/>
        <v>414136.64</v>
      </c>
      <c r="AC57" s="270">
        <f t="shared" si="2"/>
        <v>0</v>
      </c>
      <c r="AD57" s="284">
        <f t="shared" si="3"/>
        <v>414136.64</v>
      </c>
      <c r="AE57" s="285">
        <f t="shared" si="4"/>
        <v>1501021.19</v>
      </c>
      <c r="AF57" s="271">
        <f t="shared" si="5"/>
        <v>1388187.05</v>
      </c>
      <c r="AG57" s="265">
        <f t="shared" si="6"/>
        <v>112834.1399999999</v>
      </c>
    </row>
    <row r="58" spans="1:33" x14ac:dyDescent="0.2">
      <c r="A58" s="269" t="s">
        <v>289</v>
      </c>
      <c r="B58" s="269" t="s">
        <v>3</v>
      </c>
      <c r="C58" s="279">
        <v>5299</v>
      </c>
      <c r="D58" s="279" t="s">
        <v>654</v>
      </c>
      <c r="E58" s="44" t="s">
        <v>2577</v>
      </c>
      <c r="F58" s="89">
        <v>380438.5</v>
      </c>
      <c r="G58" s="89">
        <v>24740</v>
      </c>
      <c r="H58" s="89">
        <v>89236.479999999996</v>
      </c>
      <c r="I58" s="250">
        <v>3</v>
      </c>
      <c r="J58" s="44">
        <v>1324340.01</v>
      </c>
      <c r="K58" s="232">
        <v>500</v>
      </c>
      <c r="P58" s="250">
        <v>2897338.69</v>
      </c>
      <c r="Q58" s="15">
        <v>1451345.47</v>
      </c>
      <c r="R58" s="15">
        <v>125000</v>
      </c>
      <c r="S58" s="15">
        <v>479.28</v>
      </c>
      <c r="T58" s="15">
        <v>983576.4</v>
      </c>
      <c r="V58" s="76">
        <v>1209203.3999999999</v>
      </c>
      <c r="Y58" s="76">
        <v>713862.14</v>
      </c>
      <c r="Z58" s="76">
        <v>141674.70000000001</v>
      </c>
      <c r="AB58" s="263">
        <f t="shared" si="1"/>
        <v>494414.98</v>
      </c>
      <c r="AC58" s="270">
        <f t="shared" si="2"/>
        <v>500</v>
      </c>
      <c r="AD58" s="284">
        <f t="shared" si="3"/>
        <v>493914.98</v>
      </c>
      <c r="AE58" s="285">
        <f t="shared" si="4"/>
        <v>2560401.15</v>
      </c>
      <c r="AF58" s="271">
        <f t="shared" si="5"/>
        <v>2064740.24</v>
      </c>
      <c r="AG58" s="265">
        <f t="shared" si="6"/>
        <v>495660.90999999992</v>
      </c>
    </row>
    <row r="59" spans="1:33" x14ac:dyDescent="0.2">
      <c r="A59" s="269" t="s">
        <v>289</v>
      </c>
      <c r="B59" s="269" t="s">
        <v>3</v>
      </c>
      <c r="C59" s="279">
        <v>3522</v>
      </c>
      <c r="D59" s="279" t="s">
        <v>655</v>
      </c>
      <c r="E59" s="44" t="s">
        <v>2578</v>
      </c>
      <c r="F59" s="89">
        <v>572068.09</v>
      </c>
      <c r="G59" s="89">
        <v>18000</v>
      </c>
      <c r="H59" s="89">
        <v>111246.03</v>
      </c>
      <c r="I59" s="250">
        <v>2</v>
      </c>
      <c r="J59" s="44">
        <v>147340.56</v>
      </c>
      <c r="K59" s="232">
        <v>17850</v>
      </c>
      <c r="P59" s="250">
        <v>3457082.1</v>
      </c>
      <c r="Q59" s="15">
        <v>747049.82</v>
      </c>
      <c r="R59" s="15">
        <v>72000</v>
      </c>
      <c r="S59" s="15">
        <v>521.59</v>
      </c>
      <c r="T59" s="15">
        <v>532471.5</v>
      </c>
      <c r="V59" s="76">
        <v>744169.1</v>
      </c>
      <c r="Y59" s="76">
        <v>205334.14</v>
      </c>
      <c r="Z59" s="76">
        <v>56753.06</v>
      </c>
      <c r="AB59" s="263">
        <f t="shared" si="1"/>
        <v>701314.12</v>
      </c>
      <c r="AC59" s="270">
        <f t="shared" si="2"/>
        <v>17850</v>
      </c>
      <c r="AD59" s="284">
        <f t="shared" si="3"/>
        <v>683464.12</v>
      </c>
      <c r="AE59" s="285">
        <f t="shared" si="4"/>
        <v>1352042.91</v>
      </c>
      <c r="AF59" s="271">
        <f t="shared" si="5"/>
        <v>1006256.3</v>
      </c>
      <c r="AG59" s="265">
        <f t="shared" si="6"/>
        <v>345786.60999999987</v>
      </c>
    </row>
    <row r="60" spans="1:33" x14ac:dyDescent="0.2">
      <c r="A60" s="269" t="s">
        <v>289</v>
      </c>
      <c r="B60" s="269" t="s">
        <v>3</v>
      </c>
      <c r="C60" s="279">
        <v>3001</v>
      </c>
      <c r="D60" s="279" t="s">
        <v>656</v>
      </c>
      <c r="E60" s="44" t="s">
        <v>2579</v>
      </c>
      <c r="F60" s="89">
        <v>229013.28</v>
      </c>
      <c r="G60" s="89">
        <v>0</v>
      </c>
      <c r="H60" s="89">
        <v>6960</v>
      </c>
      <c r="I60" s="250">
        <v>878606.51</v>
      </c>
      <c r="J60" s="44">
        <v>149087.01</v>
      </c>
      <c r="P60" s="250">
        <v>339109.18</v>
      </c>
      <c r="Q60" s="15">
        <v>689938.97</v>
      </c>
      <c r="S60" s="15">
        <v>294.87</v>
      </c>
      <c r="T60" s="15">
        <v>525189</v>
      </c>
      <c r="V60" s="76">
        <v>677068</v>
      </c>
      <c r="Y60" s="76">
        <v>308325</v>
      </c>
      <c r="Z60" s="76">
        <v>70872.78</v>
      </c>
      <c r="AB60" s="263">
        <f t="shared" si="1"/>
        <v>235973.28</v>
      </c>
      <c r="AC60" s="270">
        <f t="shared" si="2"/>
        <v>0</v>
      </c>
      <c r="AD60" s="284">
        <f t="shared" si="3"/>
        <v>235973.28</v>
      </c>
      <c r="AE60" s="285">
        <f t="shared" si="4"/>
        <v>1215422.8399999999</v>
      </c>
      <c r="AF60" s="271">
        <f t="shared" si="5"/>
        <v>1056265.78</v>
      </c>
      <c r="AG60" s="265">
        <f t="shared" si="6"/>
        <v>159157.05999999982</v>
      </c>
    </row>
    <row r="61" spans="1:33" x14ac:dyDescent="0.2">
      <c r="A61" s="269" t="s">
        <v>289</v>
      </c>
      <c r="B61" s="269" t="s">
        <v>3</v>
      </c>
      <c r="C61" s="279">
        <v>1241</v>
      </c>
      <c r="D61" s="279" t="s">
        <v>657</v>
      </c>
      <c r="E61" s="44" t="s">
        <v>2580</v>
      </c>
      <c r="F61" s="89">
        <v>371124.35</v>
      </c>
      <c r="H61" s="89">
        <v>87142.88</v>
      </c>
      <c r="I61" s="250">
        <v>1059420.81</v>
      </c>
      <c r="J61" s="44">
        <v>61601.19</v>
      </c>
      <c r="L61" s="232">
        <v>0</v>
      </c>
      <c r="P61" s="250">
        <v>1695206.85</v>
      </c>
      <c r="Q61" s="15">
        <v>507487.96</v>
      </c>
      <c r="S61" s="15">
        <v>381.18</v>
      </c>
      <c r="T61" s="15">
        <v>652449</v>
      </c>
      <c r="V61" s="76">
        <v>839240.9</v>
      </c>
      <c r="Y61" s="76">
        <v>116504.51</v>
      </c>
      <c r="Z61" s="76">
        <v>49088.46</v>
      </c>
      <c r="AB61" s="263">
        <f t="shared" si="1"/>
        <v>458267.23</v>
      </c>
      <c r="AC61" s="270">
        <f t="shared" si="2"/>
        <v>0</v>
      </c>
      <c r="AD61" s="284">
        <f t="shared" si="3"/>
        <v>458267.23</v>
      </c>
      <c r="AE61" s="285">
        <f t="shared" si="4"/>
        <v>1160318.1400000001</v>
      </c>
      <c r="AF61" s="271">
        <f t="shared" si="5"/>
        <v>1004833.87</v>
      </c>
      <c r="AG61" s="265">
        <f t="shared" si="6"/>
        <v>155484.27000000014</v>
      </c>
    </row>
    <row r="62" spans="1:33" x14ac:dyDescent="0.2">
      <c r="A62" s="269" t="s">
        <v>289</v>
      </c>
      <c r="B62" s="269" t="s">
        <v>3</v>
      </c>
      <c r="C62" s="279">
        <v>3625</v>
      </c>
      <c r="D62" s="279" t="s">
        <v>658</v>
      </c>
      <c r="E62" s="44" t="s">
        <v>2581</v>
      </c>
      <c r="F62" s="89">
        <v>694143.83</v>
      </c>
      <c r="H62" s="89">
        <v>44513.88</v>
      </c>
      <c r="I62" s="250">
        <v>75412.92</v>
      </c>
      <c r="J62" s="44">
        <v>170982.11</v>
      </c>
      <c r="K62" s="232">
        <v>33357.71</v>
      </c>
      <c r="L62" s="232">
        <v>0</v>
      </c>
      <c r="P62" s="250">
        <v>2729343.72</v>
      </c>
      <c r="Q62" s="15">
        <v>766528.08</v>
      </c>
      <c r="S62" s="15">
        <v>768.26</v>
      </c>
      <c r="T62" s="15">
        <v>692596.5</v>
      </c>
      <c r="V62" s="76">
        <v>848344.98</v>
      </c>
      <c r="Y62" s="76">
        <v>356267.28</v>
      </c>
      <c r="Z62" s="76">
        <v>80947.8</v>
      </c>
      <c r="AB62" s="263">
        <f t="shared" si="1"/>
        <v>738657.71</v>
      </c>
      <c r="AC62" s="270">
        <f t="shared" si="2"/>
        <v>33357.71</v>
      </c>
      <c r="AD62" s="284">
        <f t="shared" si="3"/>
        <v>705300</v>
      </c>
      <c r="AE62" s="285">
        <f t="shared" si="4"/>
        <v>1459892.8399999999</v>
      </c>
      <c r="AF62" s="271">
        <f t="shared" si="5"/>
        <v>1285560.06</v>
      </c>
      <c r="AG62" s="265">
        <f t="shared" si="6"/>
        <v>174332.7799999998</v>
      </c>
    </row>
    <row r="63" spans="1:33" x14ac:dyDescent="0.2">
      <c r="A63" s="269" t="s">
        <v>289</v>
      </c>
      <c r="B63" s="269" t="s">
        <v>3</v>
      </c>
      <c r="C63" s="279">
        <v>6304</v>
      </c>
      <c r="D63" s="279" t="s">
        <v>659</v>
      </c>
      <c r="E63" s="44" t="s">
        <v>2582</v>
      </c>
      <c r="F63" s="89">
        <v>1140195.23</v>
      </c>
      <c r="G63" s="89">
        <v>18480</v>
      </c>
      <c r="H63" s="89">
        <v>24749.97</v>
      </c>
      <c r="I63" s="250">
        <v>36122</v>
      </c>
      <c r="J63" s="44">
        <v>548715.62</v>
      </c>
      <c r="K63" s="232">
        <v>22760</v>
      </c>
      <c r="L63" s="232">
        <v>0</v>
      </c>
      <c r="P63" s="250">
        <v>3207310.61</v>
      </c>
      <c r="Q63" s="15">
        <v>1142082.45</v>
      </c>
      <c r="R63" s="15">
        <v>93780</v>
      </c>
      <c r="S63" s="15">
        <v>1102.29</v>
      </c>
      <c r="T63" s="15">
        <v>1296424.5</v>
      </c>
      <c r="V63" s="76">
        <v>1517957.3</v>
      </c>
      <c r="Y63" s="76">
        <v>428595.13</v>
      </c>
      <c r="Z63" s="76">
        <v>179846.72</v>
      </c>
      <c r="AB63" s="263">
        <f t="shared" si="1"/>
        <v>1183425.2</v>
      </c>
      <c r="AC63" s="270">
        <f t="shared" si="2"/>
        <v>22760</v>
      </c>
      <c r="AD63" s="284">
        <f t="shared" si="3"/>
        <v>1160665.2</v>
      </c>
      <c r="AE63" s="285">
        <f t="shared" si="4"/>
        <v>2533389.2400000002</v>
      </c>
      <c r="AF63" s="271">
        <f t="shared" si="5"/>
        <v>2126399.1500000004</v>
      </c>
      <c r="AG63" s="265">
        <f t="shared" si="6"/>
        <v>406990.08999999985</v>
      </c>
    </row>
    <row r="64" spans="1:33" x14ac:dyDescent="0.2">
      <c r="A64" s="269" t="s">
        <v>289</v>
      </c>
      <c r="B64" s="269" t="s">
        <v>3</v>
      </c>
      <c r="C64" s="279">
        <v>4738</v>
      </c>
      <c r="D64" s="279" t="s">
        <v>660</v>
      </c>
      <c r="E64" s="44" t="s">
        <v>2583</v>
      </c>
      <c r="F64" s="89">
        <v>989312.37</v>
      </c>
      <c r="G64" s="89">
        <v>92170</v>
      </c>
      <c r="H64" s="89">
        <v>169470.87</v>
      </c>
      <c r="I64" s="250">
        <v>1128643.49</v>
      </c>
      <c r="J64" s="44">
        <v>220794.47</v>
      </c>
      <c r="P64" s="250">
        <v>2601971.02</v>
      </c>
      <c r="Q64" s="15">
        <v>1131399.3799999999</v>
      </c>
      <c r="R64" s="15">
        <v>130400</v>
      </c>
      <c r="S64" s="15">
        <v>1047.8599999999999</v>
      </c>
      <c r="T64" s="15">
        <v>699699</v>
      </c>
      <c r="V64" s="76">
        <v>960094</v>
      </c>
      <c r="Y64" s="76">
        <v>354550.68</v>
      </c>
      <c r="Z64" s="76">
        <v>130282.03</v>
      </c>
      <c r="AB64" s="263">
        <f t="shared" si="1"/>
        <v>1250953.2400000002</v>
      </c>
      <c r="AC64" s="270">
        <f t="shared" si="2"/>
        <v>0</v>
      </c>
      <c r="AD64" s="284">
        <f t="shared" si="3"/>
        <v>1250953.2400000002</v>
      </c>
      <c r="AE64" s="285">
        <f t="shared" si="4"/>
        <v>1962546.24</v>
      </c>
      <c r="AF64" s="271">
        <f t="shared" si="5"/>
        <v>1444926.71</v>
      </c>
      <c r="AG64" s="265">
        <f t="shared" si="6"/>
        <v>517619.53</v>
      </c>
    </row>
    <row r="65" spans="1:33" x14ac:dyDescent="0.2">
      <c r="A65" s="269" t="s">
        <v>289</v>
      </c>
      <c r="B65" s="269" t="s">
        <v>3</v>
      </c>
      <c r="C65" s="279">
        <v>3535</v>
      </c>
      <c r="D65" s="279" t="s">
        <v>661</v>
      </c>
      <c r="E65" s="44" t="s">
        <v>2584</v>
      </c>
      <c r="F65" s="89">
        <v>627799.9</v>
      </c>
      <c r="G65" s="89">
        <v>21000</v>
      </c>
      <c r="H65" s="89">
        <v>81229.279999999999</v>
      </c>
      <c r="I65" s="250">
        <v>809181.66</v>
      </c>
      <c r="J65" s="44">
        <v>69667.83</v>
      </c>
      <c r="K65" s="232">
        <v>14775</v>
      </c>
      <c r="P65" s="250">
        <v>3048211.32</v>
      </c>
      <c r="Q65" s="15">
        <v>859850.79</v>
      </c>
      <c r="S65" s="15">
        <v>757.2</v>
      </c>
      <c r="T65" s="15">
        <v>983544</v>
      </c>
      <c r="U65" s="15">
        <v>5910</v>
      </c>
      <c r="V65" s="76">
        <v>1208834.6000000001</v>
      </c>
      <c r="Y65" s="76">
        <v>269114.88</v>
      </c>
      <c r="Z65" s="76">
        <v>30409.83</v>
      </c>
      <c r="AB65" s="263">
        <f t="shared" si="1"/>
        <v>730029.18</v>
      </c>
      <c r="AC65" s="270">
        <f t="shared" si="2"/>
        <v>14775</v>
      </c>
      <c r="AD65" s="284">
        <f t="shared" si="3"/>
        <v>715254.18</v>
      </c>
      <c r="AE65" s="285">
        <f t="shared" si="4"/>
        <v>1850061.99</v>
      </c>
      <c r="AF65" s="271">
        <f t="shared" si="5"/>
        <v>1508359.31</v>
      </c>
      <c r="AG65" s="265">
        <f t="shared" si="6"/>
        <v>341702.67999999993</v>
      </c>
    </row>
    <row r="66" spans="1:33" x14ac:dyDescent="0.2">
      <c r="A66" s="269" t="s">
        <v>289</v>
      </c>
      <c r="B66" s="269" t="s">
        <v>3</v>
      </c>
      <c r="C66" s="279">
        <v>3889</v>
      </c>
      <c r="D66" s="279" t="s">
        <v>662</v>
      </c>
      <c r="E66" s="44" t="s">
        <v>2605</v>
      </c>
      <c r="F66" s="89">
        <v>761093.28</v>
      </c>
      <c r="G66" s="89">
        <v>17640</v>
      </c>
      <c r="H66" s="89">
        <v>40182.58</v>
      </c>
      <c r="I66" s="250">
        <v>370297.97</v>
      </c>
      <c r="J66" s="44">
        <v>135003.95000000001</v>
      </c>
      <c r="K66" s="232">
        <v>7500</v>
      </c>
      <c r="P66" s="250">
        <v>1312112.72</v>
      </c>
      <c r="Q66" s="15">
        <v>836652.62</v>
      </c>
      <c r="R66" s="15">
        <v>11840</v>
      </c>
      <c r="S66" s="15">
        <v>833.58</v>
      </c>
      <c r="T66" s="15">
        <v>571405.5</v>
      </c>
      <c r="V66" s="76">
        <v>795565.5</v>
      </c>
      <c r="Y66" s="76">
        <v>176312.06</v>
      </c>
      <c r="Z66" s="76">
        <v>105218.82</v>
      </c>
      <c r="AB66" s="263">
        <f t="shared" si="1"/>
        <v>818915.86</v>
      </c>
      <c r="AC66" s="270">
        <f t="shared" si="2"/>
        <v>7500</v>
      </c>
      <c r="AD66" s="284">
        <f t="shared" si="3"/>
        <v>811415.86</v>
      </c>
      <c r="AE66" s="285">
        <f t="shared" si="4"/>
        <v>1420731.7</v>
      </c>
      <c r="AF66" s="271">
        <f t="shared" si="5"/>
        <v>1077096.3800000001</v>
      </c>
      <c r="AG66" s="265">
        <f t="shared" si="6"/>
        <v>343635.31999999983</v>
      </c>
    </row>
    <row r="67" spans="1:33" x14ac:dyDescent="0.2">
      <c r="A67" s="269" t="s">
        <v>292</v>
      </c>
      <c r="B67" s="269" t="s">
        <v>4</v>
      </c>
      <c r="C67" s="279">
        <v>3322</v>
      </c>
      <c r="D67" s="279" t="s">
        <v>663</v>
      </c>
      <c r="E67" s="44" t="s">
        <v>2585</v>
      </c>
      <c r="F67" s="89">
        <v>904739.56</v>
      </c>
      <c r="G67" s="89">
        <v>0</v>
      </c>
      <c r="H67" s="89">
        <v>58477.36</v>
      </c>
      <c r="I67" s="250">
        <v>720575.25</v>
      </c>
      <c r="J67" s="44">
        <v>249967.8</v>
      </c>
      <c r="K67" s="232">
        <v>20700</v>
      </c>
      <c r="L67" s="232">
        <v>0</v>
      </c>
      <c r="P67" s="250">
        <v>997975.02</v>
      </c>
      <c r="Q67" s="15">
        <v>522498.32</v>
      </c>
      <c r="S67" s="15">
        <v>1124.48</v>
      </c>
      <c r="T67" s="15">
        <v>722240</v>
      </c>
      <c r="U67" s="15">
        <v>26839</v>
      </c>
      <c r="V67" s="76">
        <v>863140</v>
      </c>
      <c r="Y67" s="76">
        <v>287112.34000000003</v>
      </c>
      <c r="Z67" s="76">
        <v>66162.240000000005</v>
      </c>
      <c r="AB67" s="263">
        <f t="shared" si="1"/>
        <v>963216.92</v>
      </c>
      <c r="AC67" s="270">
        <f t="shared" si="2"/>
        <v>20700</v>
      </c>
      <c r="AD67" s="284">
        <f t="shared" si="3"/>
        <v>942516.92</v>
      </c>
      <c r="AE67" s="285">
        <f t="shared" si="4"/>
        <v>1272701.8</v>
      </c>
      <c r="AF67" s="271">
        <f t="shared" si="5"/>
        <v>1216414.58</v>
      </c>
      <c r="AG67" s="265">
        <f t="shared" si="6"/>
        <v>56287.219999999972</v>
      </c>
    </row>
    <row r="68" spans="1:33" x14ac:dyDescent="0.2">
      <c r="A68" s="269" t="s">
        <v>292</v>
      </c>
      <c r="B68" s="269" t="s">
        <v>4</v>
      </c>
      <c r="C68" s="279">
        <v>3383</v>
      </c>
      <c r="D68" s="279" t="s">
        <v>664</v>
      </c>
      <c r="E68" s="44" t="s">
        <v>2586</v>
      </c>
      <c r="F68" s="89">
        <v>579340.53</v>
      </c>
      <c r="H68" s="89">
        <v>61909.9</v>
      </c>
      <c r="I68" s="250">
        <v>570448.4</v>
      </c>
      <c r="J68" s="44">
        <v>253110.71</v>
      </c>
      <c r="K68" s="232">
        <v>35270</v>
      </c>
      <c r="N68" s="250">
        <v>4031791.24</v>
      </c>
      <c r="Q68" s="15">
        <v>691919.52</v>
      </c>
      <c r="R68" s="15">
        <v>106310</v>
      </c>
      <c r="S68" s="15">
        <v>610.64</v>
      </c>
      <c r="T68" s="15">
        <v>618900</v>
      </c>
      <c r="V68" s="76">
        <v>786841</v>
      </c>
      <c r="Y68" s="76">
        <v>354454.46</v>
      </c>
      <c r="Z68" s="76">
        <v>47526.3</v>
      </c>
      <c r="AB68" s="263">
        <f t="shared" si="1"/>
        <v>641250.43000000005</v>
      </c>
      <c r="AC68" s="270">
        <f t="shared" si="2"/>
        <v>35270</v>
      </c>
      <c r="AD68" s="284">
        <f t="shared" si="3"/>
        <v>605980.43000000005</v>
      </c>
      <c r="AE68" s="285">
        <f t="shared" si="4"/>
        <v>1417740.1600000001</v>
      </c>
      <c r="AF68" s="271">
        <f t="shared" si="5"/>
        <v>1188821.76</v>
      </c>
      <c r="AG68" s="265">
        <f t="shared" si="6"/>
        <v>228918.40000000014</v>
      </c>
    </row>
    <row r="69" spans="1:33" x14ac:dyDescent="0.2">
      <c r="A69" s="269" t="s">
        <v>292</v>
      </c>
      <c r="B69" s="269" t="s">
        <v>4</v>
      </c>
      <c r="C69" s="279">
        <v>9605</v>
      </c>
      <c r="D69" s="279" t="s">
        <v>665</v>
      </c>
      <c r="E69" s="44" t="s">
        <v>2587</v>
      </c>
      <c r="F69" s="89">
        <v>1102695.42</v>
      </c>
      <c r="H69" s="89">
        <v>41958.45</v>
      </c>
      <c r="I69" s="250">
        <v>223363.98</v>
      </c>
      <c r="J69" s="44">
        <v>552925.5</v>
      </c>
      <c r="K69" s="232">
        <v>87600</v>
      </c>
      <c r="P69" s="250">
        <v>73641.19</v>
      </c>
      <c r="Q69" s="15">
        <v>1271100.1399999999</v>
      </c>
      <c r="R69" s="15">
        <v>344700</v>
      </c>
      <c r="S69" s="15">
        <v>1076.5</v>
      </c>
      <c r="T69" s="15">
        <v>1080100</v>
      </c>
      <c r="U69" s="15">
        <v>54932</v>
      </c>
      <c r="V69" s="76">
        <v>1494693</v>
      </c>
      <c r="Y69" s="76">
        <v>578715.09</v>
      </c>
      <c r="Z69" s="76">
        <v>58206.720000000001</v>
      </c>
      <c r="AB69" s="263">
        <f t="shared" ref="AB69:AB86" si="7">SUM(F69:H69)</f>
        <v>1144653.8699999999</v>
      </c>
      <c r="AC69" s="270">
        <f t="shared" ref="AC69:AC86" si="8">SUM(K69:L69)</f>
        <v>87600</v>
      </c>
      <c r="AD69" s="284">
        <f t="shared" ref="AD69:AD86" si="9">AB69-AC69</f>
        <v>1057053.8699999999</v>
      </c>
      <c r="AE69" s="285">
        <f t="shared" ref="AE69:AE86" si="10">SUM(Q69:U69)</f>
        <v>2751908.6399999997</v>
      </c>
      <c r="AF69" s="271">
        <f t="shared" ref="AF69:AF86" si="11">SUM(V69:AA69)</f>
        <v>2131614.81</v>
      </c>
      <c r="AG69" s="265">
        <f t="shared" ref="AG69:AG86" si="12">AE69-AF69</f>
        <v>620293.82999999961</v>
      </c>
    </row>
    <row r="70" spans="1:33" x14ac:dyDescent="0.2">
      <c r="A70" s="269" t="s">
        <v>292</v>
      </c>
      <c r="B70" s="269" t="s">
        <v>4</v>
      </c>
      <c r="C70" s="279">
        <v>2921</v>
      </c>
      <c r="D70" s="279" t="s">
        <v>666</v>
      </c>
      <c r="E70" s="44" t="s">
        <v>2588</v>
      </c>
      <c r="F70" s="89">
        <v>89530.07</v>
      </c>
      <c r="H70" s="89">
        <v>61965.89</v>
      </c>
      <c r="I70" s="250">
        <v>3</v>
      </c>
      <c r="J70" s="44">
        <v>-186635.9</v>
      </c>
      <c r="N70" s="250">
        <v>-490674.02</v>
      </c>
      <c r="P70" s="250">
        <v>607615.71</v>
      </c>
      <c r="Q70" s="15">
        <v>350656.17</v>
      </c>
      <c r="U70" s="15">
        <v>575800</v>
      </c>
      <c r="V70" s="76">
        <v>712527</v>
      </c>
      <c r="Y70" s="76">
        <v>169386.2</v>
      </c>
      <c r="Z70" s="76">
        <v>124428.6</v>
      </c>
      <c r="AB70" s="263">
        <f t="shared" si="7"/>
        <v>151495.96000000002</v>
      </c>
      <c r="AC70" s="270">
        <f t="shared" si="8"/>
        <v>0</v>
      </c>
      <c r="AD70" s="284">
        <f t="shared" si="9"/>
        <v>151495.96000000002</v>
      </c>
      <c r="AE70" s="285">
        <f t="shared" si="10"/>
        <v>926456.16999999993</v>
      </c>
      <c r="AF70" s="271">
        <f t="shared" si="11"/>
        <v>1006341.7999999999</v>
      </c>
      <c r="AG70" s="265">
        <f t="shared" si="12"/>
        <v>-79885.63</v>
      </c>
    </row>
    <row r="71" spans="1:33" x14ac:dyDescent="0.2">
      <c r="A71" s="269" t="s">
        <v>292</v>
      </c>
      <c r="B71" s="269" t="s">
        <v>4</v>
      </c>
      <c r="C71" s="279">
        <v>3783</v>
      </c>
      <c r="D71" s="279" t="s">
        <v>667</v>
      </c>
      <c r="E71" s="44" t="s">
        <v>2589</v>
      </c>
      <c r="F71" s="89">
        <v>620165.92000000004</v>
      </c>
      <c r="H71" s="89">
        <v>90129.96</v>
      </c>
      <c r="I71" s="250">
        <v>-582173.03</v>
      </c>
      <c r="J71" s="44">
        <v>779482.59</v>
      </c>
      <c r="K71" s="232">
        <v>-114750</v>
      </c>
      <c r="P71" s="250">
        <v>3812852.35</v>
      </c>
      <c r="Q71" s="15">
        <v>548804.65</v>
      </c>
      <c r="T71" s="15">
        <v>1065356</v>
      </c>
      <c r="U71" s="15">
        <v>2493.42</v>
      </c>
      <c r="V71" s="76">
        <v>1203227</v>
      </c>
      <c r="Y71" s="76">
        <v>213723.77</v>
      </c>
      <c r="Z71" s="76">
        <v>234772.44</v>
      </c>
      <c r="AA71" s="76">
        <v>4900</v>
      </c>
      <c r="AB71" s="263">
        <f t="shared" si="7"/>
        <v>710295.88</v>
      </c>
      <c r="AC71" s="270">
        <f t="shared" si="8"/>
        <v>-114750</v>
      </c>
      <c r="AD71" s="284">
        <f t="shared" si="9"/>
        <v>825045.88</v>
      </c>
      <c r="AE71" s="285">
        <f t="shared" si="10"/>
        <v>1616654.0699999998</v>
      </c>
      <c r="AF71" s="271">
        <f t="shared" si="11"/>
        <v>1656623.21</v>
      </c>
      <c r="AG71" s="265">
        <f t="shared" si="12"/>
        <v>-39969.14000000013</v>
      </c>
    </row>
    <row r="72" spans="1:33" x14ac:dyDescent="0.2">
      <c r="A72" s="269" t="s">
        <v>292</v>
      </c>
      <c r="B72" s="269" t="s">
        <v>4</v>
      </c>
      <c r="C72" s="279">
        <v>3268</v>
      </c>
      <c r="D72" s="279" t="s">
        <v>668</v>
      </c>
      <c r="E72" s="44" t="s">
        <v>2590</v>
      </c>
      <c r="F72" s="89">
        <v>294590.94</v>
      </c>
      <c r="H72" s="89">
        <v>63433.91</v>
      </c>
      <c r="I72" s="250">
        <v>471922.95</v>
      </c>
      <c r="J72" s="44">
        <v>169867.63</v>
      </c>
      <c r="K72" s="232">
        <v>65400</v>
      </c>
      <c r="P72" s="250">
        <v>1909993.72</v>
      </c>
      <c r="Q72" s="15">
        <v>452369.33</v>
      </c>
      <c r="S72" s="15">
        <v>148.91</v>
      </c>
      <c r="T72" s="15">
        <v>588130</v>
      </c>
      <c r="U72" s="15">
        <v>62621</v>
      </c>
      <c r="V72" s="76">
        <v>777220.5</v>
      </c>
      <c r="Y72" s="76">
        <v>264117.99</v>
      </c>
      <c r="Z72" s="76">
        <v>60865.4</v>
      </c>
      <c r="AB72" s="263">
        <f t="shared" si="7"/>
        <v>358024.85</v>
      </c>
      <c r="AC72" s="270">
        <f t="shared" si="8"/>
        <v>65400</v>
      </c>
      <c r="AD72" s="284">
        <f t="shared" si="9"/>
        <v>292624.84999999998</v>
      </c>
      <c r="AE72" s="285">
        <f t="shared" si="10"/>
        <v>1103269.24</v>
      </c>
      <c r="AF72" s="271">
        <f t="shared" si="11"/>
        <v>1102203.8899999999</v>
      </c>
      <c r="AG72" s="265">
        <f t="shared" si="12"/>
        <v>1065.3500000000931</v>
      </c>
    </row>
    <row r="73" spans="1:33" x14ac:dyDescent="0.2">
      <c r="A73" s="269" t="s">
        <v>292</v>
      </c>
      <c r="B73" s="269" t="s">
        <v>4</v>
      </c>
      <c r="C73" s="279">
        <v>3398</v>
      </c>
      <c r="D73" s="279" t="s">
        <v>669</v>
      </c>
      <c r="E73" s="44" t="s">
        <v>2591</v>
      </c>
      <c r="F73" s="89">
        <v>581598.74</v>
      </c>
      <c r="H73" s="89">
        <v>105589.77</v>
      </c>
      <c r="I73" s="250">
        <v>194168.55</v>
      </c>
      <c r="J73" s="44">
        <v>2576.56</v>
      </c>
      <c r="K73" s="232">
        <v>6465</v>
      </c>
      <c r="P73" s="250">
        <v>1439320.15</v>
      </c>
      <c r="Q73" s="15">
        <v>854620.49</v>
      </c>
      <c r="S73" s="15">
        <v>494.32</v>
      </c>
      <c r="T73" s="15">
        <v>583740</v>
      </c>
      <c r="V73" s="76">
        <v>886344</v>
      </c>
      <c r="Y73" s="76">
        <v>204673.33</v>
      </c>
      <c r="Z73" s="76">
        <v>82230.33</v>
      </c>
      <c r="AB73" s="263">
        <f t="shared" si="7"/>
        <v>687188.51</v>
      </c>
      <c r="AC73" s="270">
        <f t="shared" si="8"/>
        <v>6465</v>
      </c>
      <c r="AD73" s="284">
        <f t="shared" si="9"/>
        <v>680723.51</v>
      </c>
      <c r="AE73" s="285">
        <f t="shared" si="10"/>
        <v>1438854.81</v>
      </c>
      <c r="AF73" s="271">
        <f t="shared" si="11"/>
        <v>1173247.6600000001</v>
      </c>
      <c r="AG73" s="265">
        <f t="shared" si="12"/>
        <v>265607.14999999991</v>
      </c>
    </row>
    <row r="74" spans="1:33" x14ac:dyDescent="0.2">
      <c r="A74" s="269" t="s">
        <v>292</v>
      </c>
      <c r="B74" s="269" t="s">
        <v>4</v>
      </c>
      <c r="C74" s="279">
        <v>4777</v>
      </c>
      <c r="D74" s="279" t="s">
        <v>670</v>
      </c>
      <c r="E74" s="44" t="s">
        <v>2592</v>
      </c>
      <c r="F74" s="89">
        <v>694245.32</v>
      </c>
      <c r="H74" s="89">
        <v>65639.179999999993</v>
      </c>
      <c r="I74" s="250">
        <v>833267.37</v>
      </c>
      <c r="J74" s="44">
        <v>195420.81</v>
      </c>
      <c r="K74" s="232">
        <v>210360</v>
      </c>
      <c r="P74" s="250">
        <v>4868817.07</v>
      </c>
      <c r="Q74" s="15">
        <v>789201.43</v>
      </c>
      <c r="S74" s="15">
        <v>711.45</v>
      </c>
      <c r="T74" s="15">
        <v>847940</v>
      </c>
      <c r="U74" s="15">
        <v>143140</v>
      </c>
      <c r="V74" s="76">
        <v>1152170</v>
      </c>
      <c r="Y74" s="76">
        <v>432314.4</v>
      </c>
      <c r="Z74" s="76">
        <v>65606.100000000006</v>
      </c>
      <c r="AB74" s="263">
        <f t="shared" si="7"/>
        <v>759884.5</v>
      </c>
      <c r="AC74" s="270">
        <f t="shared" si="8"/>
        <v>210360</v>
      </c>
      <c r="AD74" s="284">
        <f t="shared" si="9"/>
        <v>549524.5</v>
      </c>
      <c r="AE74" s="285">
        <f t="shared" si="10"/>
        <v>1780992.88</v>
      </c>
      <c r="AF74" s="271">
        <f t="shared" si="11"/>
        <v>1650090.5</v>
      </c>
      <c r="AG74" s="265">
        <f t="shared" si="12"/>
        <v>130902.37999999989</v>
      </c>
    </row>
    <row r="75" spans="1:33" x14ac:dyDescent="0.2">
      <c r="A75" s="269" t="s">
        <v>292</v>
      </c>
      <c r="B75" s="269" t="s">
        <v>4</v>
      </c>
      <c r="C75" s="279">
        <v>2834</v>
      </c>
      <c r="D75" s="279" t="s">
        <v>671</v>
      </c>
      <c r="E75" s="44" t="s">
        <v>2593</v>
      </c>
      <c r="F75" s="89">
        <v>247340.04</v>
      </c>
      <c r="H75" s="89">
        <v>69898.16</v>
      </c>
      <c r="I75" s="250">
        <v>154335.38</v>
      </c>
      <c r="J75" s="44">
        <v>106796.61</v>
      </c>
      <c r="P75" s="250">
        <v>310741.76000000001</v>
      </c>
      <c r="Q75" s="15">
        <v>342472.36</v>
      </c>
      <c r="T75" s="15">
        <v>747560</v>
      </c>
      <c r="V75" s="76">
        <v>852971</v>
      </c>
      <c r="Y75" s="76">
        <v>208049.48</v>
      </c>
      <c r="Z75" s="76">
        <v>40444.68</v>
      </c>
      <c r="AB75" s="263">
        <f t="shared" si="7"/>
        <v>317238.2</v>
      </c>
      <c r="AC75" s="270">
        <f t="shared" si="8"/>
        <v>0</v>
      </c>
      <c r="AD75" s="284">
        <f t="shared" si="9"/>
        <v>317238.2</v>
      </c>
      <c r="AE75" s="285">
        <f t="shared" si="10"/>
        <v>1090032.3599999999</v>
      </c>
      <c r="AF75" s="271">
        <f t="shared" si="11"/>
        <v>1101465.1599999999</v>
      </c>
      <c r="AG75" s="265">
        <f t="shared" si="12"/>
        <v>-11432.800000000047</v>
      </c>
    </row>
    <row r="76" spans="1:33" x14ac:dyDescent="0.2">
      <c r="A76" s="269" t="s">
        <v>292</v>
      </c>
      <c r="B76" s="269" t="s">
        <v>4</v>
      </c>
      <c r="C76" s="279">
        <v>2338</v>
      </c>
      <c r="D76" s="279" t="s">
        <v>672</v>
      </c>
      <c r="E76" s="44" t="s">
        <v>2594</v>
      </c>
      <c r="F76" s="89">
        <v>129375.76</v>
      </c>
      <c r="G76" s="89">
        <v>0</v>
      </c>
      <c r="H76" s="89">
        <v>51731.6</v>
      </c>
      <c r="I76" s="250">
        <v>104355.62</v>
      </c>
      <c r="J76" s="44">
        <v>114429.79</v>
      </c>
      <c r="K76" s="232">
        <v>-1185</v>
      </c>
      <c r="P76" s="250">
        <v>3226080.14</v>
      </c>
      <c r="Q76" s="15">
        <v>319523.01</v>
      </c>
      <c r="R76" s="15">
        <v>109932</v>
      </c>
      <c r="T76" s="15">
        <v>515240</v>
      </c>
      <c r="U76" s="15">
        <v>544</v>
      </c>
      <c r="V76" s="76">
        <v>662927</v>
      </c>
      <c r="Y76" s="76">
        <v>198568.78</v>
      </c>
      <c r="Z76" s="76">
        <v>58572.3</v>
      </c>
      <c r="AB76" s="263">
        <f t="shared" si="7"/>
        <v>181107.36</v>
      </c>
      <c r="AC76" s="270">
        <f t="shared" si="8"/>
        <v>-1185</v>
      </c>
      <c r="AD76" s="284">
        <f t="shared" si="9"/>
        <v>182292.36</v>
      </c>
      <c r="AE76" s="285">
        <f t="shared" si="10"/>
        <v>945239.01</v>
      </c>
      <c r="AF76" s="271">
        <f t="shared" si="11"/>
        <v>920068.08000000007</v>
      </c>
      <c r="AG76" s="265">
        <f t="shared" si="12"/>
        <v>25170.929999999935</v>
      </c>
    </row>
    <row r="77" spans="1:33" x14ac:dyDescent="0.2">
      <c r="A77" s="269" t="s">
        <v>292</v>
      </c>
      <c r="B77" s="269" t="s">
        <v>4</v>
      </c>
      <c r="C77" s="279">
        <v>4468</v>
      </c>
      <c r="D77" s="279" t="s">
        <v>673</v>
      </c>
      <c r="E77" s="44" t="s">
        <v>2595</v>
      </c>
      <c r="F77" s="89">
        <v>730764.04</v>
      </c>
      <c r="H77" s="89">
        <v>40315.56</v>
      </c>
      <c r="I77" s="250">
        <v>424400.25</v>
      </c>
      <c r="J77" s="44">
        <v>156774.79999999999</v>
      </c>
      <c r="P77" s="250">
        <v>2484321.89</v>
      </c>
      <c r="Q77" s="15">
        <v>1056655.99</v>
      </c>
      <c r="S77" s="15">
        <v>712.59</v>
      </c>
      <c r="T77" s="15">
        <v>925420</v>
      </c>
      <c r="V77" s="76">
        <v>1171234</v>
      </c>
      <c r="Y77" s="76">
        <v>522731.33</v>
      </c>
      <c r="Z77" s="76">
        <v>30571.68</v>
      </c>
      <c r="AB77" s="263">
        <f t="shared" si="7"/>
        <v>771079.60000000009</v>
      </c>
      <c r="AC77" s="270">
        <f t="shared" si="8"/>
        <v>0</v>
      </c>
      <c r="AD77" s="284">
        <f t="shared" si="9"/>
        <v>771079.60000000009</v>
      </c>
      <c r="AE77" s="285">
        <f t="shared" si="10"/>
        <v>1982788.58</v>
      </c>
      <c r="AF77" s="271">
        <f t="shared" si="11"/>
        <v>1724537.01</v>
      </c>
      <c r="AG77" s="265">
        <f t="shared" si="12"/>
        <v>258251.57000000007</v>
      </c>
    </row>
    <row r="78" spans="1:33" x14ac:dyDescent="0.2">
      <c r="A78" s="269" t="s">
        <v>292</v>
      </c>
      <c r="B78" s="269" t="s">
        <v>4</v>
      </c>
      <c r="C78" s="279">
        <v>1481</v>
      </c>
      <c r="D78" s="279" t="s">
        <v>674</v>
      </c>
      <c r="E78" s="44" t="s">
        <v>2603</v>
      </c>
      <c r="F78" s="89">
        <v>112291.16</v>
      </c>
      <c r="H78" s="89">
        <v>23875.64</v>
      </c>
      <c r="I78" s="250">
        <v>158931.19</v>
      </c>
      <c r="J78" s="44">
        <v>4735.3900000000003</v>
      </c>
      <c r="P78" s="250">
        <v>1219746.8700000001</v>
      </c>
      <c r="Q78" s="15">
        <v>234142.18</v>
      </c>
      <c r="U78" s="15">
        <v>542640</v>
      </c>
      <c r="V78" s="76">
        <v>605425.99</v>
      </c>
      <c r="Y78" s="76">
        <v>76879.820000000007</v>
      </c>
      <c r="Z78" s="76">
        <v>69458.460000000006</v>
      </c>
      <c r="AB78" s="263">
        <f t="shared" si="7"/>
        <v>136166.79999999999</v>
      </c>
      <c r="AC78" s="270">
        <f t="shared" si="8"/>
        <v>0</v>
      </c>
      <c r="AD78" s="284">
        <f t="shared" si="9"/>
        <v>136166.79999999999</v>
      </c>
      <c r="AE78" s="285">
        <f t="shared" si="10"/>
        <v>776782.17999999993</v>
      </c>
      <c r="AF78" s="271">
        <f t="shared" si="11"/>
        <v>751764.27</v>
      </c>
      <c r="AG78" s="265">
        <f t="shared" si="12"/>
        <v>25017.909999999916</v>
      </c>
    </row>
    <row r="79" spans="1:33" x14ac:dyDescent="0.2">
      <c r="A79" s="269" t="s">
        <v>292</v>
      </c>
      <c r="B79" s="269" t="s">
        <v>4</v>
      </c>
      <c r="C79" s="279">
        <v>2622</v>
      </c>
      <c r="D79" s="279" t="s">
        <v>675</v>
      </c>
      <c r="E79" s="44" t="s">
        <v>2606</v>
      </c>
      <c r="F79" s="89">
        <v>504853.02</v>
      </c>
      <c r="H79" s="89">
        <v>67388.38</v>
      </c>
      <c r="I79" s="250">
        <v>477799.65</v>
      </c>
      <c r="J79" s="44">
        <v>29442.16</v>
      </c>
      <c r="P79" s="250">
        <v>2368149.29</v>
      </c>
      <c r="Q79" s="15">
        <v>491194.88</v>
      </c>
      <c r="R79" s="15">
        <v>122000</v>
      </c>
      <c r="S79" s="15">
        <v>492.76</v>
      </c>
      <c r="T79" s="15">
        <v>1036000</v>
      </c>
      <c r="U79" s="15">
        <v>46350</v>
      </c>
      <c r="V79" s="76">
        <v>1147300</v>
      </c>
      <c r="Y79" s="76">
        <v>325036.56</v>
      </c>
      <c r="Z79" s="76">
        <v>64600.02</v>
      </c>
      <c r="AB79" s="263">
        <f t="shared" si="7"/>
        <v>572241.4</v>
      </c>
      <c r="AC79" s="270">
        <f t="shared" si="8"/>
        <v>0</v>
      </c>
      <c r="AD79" s="284">
        <f t="shared" si="9"/>
        <v>572241.4</v>
      </c>
      <c r="AE79" s="285">
        <f t="shared" si="10"/>
        <v>1696037.6400000001</v>
      </c>
      <c r="AF79" s="271">
        <f t="shared" si="11"/>
        <v>1536936.58</v>
      </c>
      <c r="AG79" s="265">
        <f t="shared" si="12"/>
        <v>159101.06000000006</v>
      </c>
    </row>
    <row r="80" spans="1:33" x14ac:dyDescent="0.2">
      <c r="A80" s="269" t="s">
        <v>295</v>
      </c>
      <c r="B80" s="269" t="s">
        <v>5</v>
      </c>
      <c r="C80" s="279">
        <v>4703</v>
      </c>
      <c r="D80" s="279" t="s">
        <v>676</v>
      </c>
      <c r="E80" s="44" t="s">
        <v>2596</v>
      </c>
      <c r="F80" s="89">
        <v>876023.65</v>
      </c>
      <c r="H80" s="89">
        <v>22906.880000000001</v>
      </c>
      <c r="I80" s="250">
        <v>397859.56</v>
      </c>
      <c r="J80" s="44">
        <v>508032.57</v>
      </c>
      <c r="K80" s="232">
        <v>20250</v>
      </c>
      <c r="M80" s="44">
        <v>22250</v>
      </c>
      <c r="O80" s="250">
        <v>-48770</v>
      </c>
      <c r="P80" s="250">
        <v>2500428.33</v>
      </c>
      <c r="Q80" s="15">
        <v>822279.89</v>
      </c>
      <c r="R80" s="15">
        <v>1500</v>
      </c>
      <c r="S80" s="15">
        <v>1014.96</v>
      </c>
      <c r="T80" s="15">
        <v>816500</v>
      </c>
      <c r="V80" s="76">
        <v>1051884</v>
      </c>
      <c r="Y80" s="76">
        <v>333971.93</v>
      </c>
      <c r="Z80" s="76">
        <v>113859.9</v>
      </c>
      <c r="AB80" s="263">
        <f t="shared" si="7"/>
        <v>898930.53</v>
      </c>
      <c r="AC80" s="270">
        <f t="shared" si="8"/>
        <v>20250</v>
      </c>
      <c r="AD80" s="284">
        <f t="shared" si="9"/>
        <v>878680.53</v>
      </c>
      <c r="AE80" s="285">
        <f t="shared" si="10"/>
        <v>1641294.85</v>
      </c>
      <c r="AF80" s="271">
        <f t="shared" si="11"/>
        <v>1499715.8299999998</v>
      </c>
      <c r="AG80" s="265">
        <f t="shared" si="12"/>
        <v>141579.02000000025</v>
      </c>
    </row>
    <row r="81" spans="1:33" x14ac:dyDescent="0.2">
      <c r="A81" s="269" t="s">
        <v>295</v>
      </c>
      <c r="B81" s="269" t="s">
        <v>5</v>
      </c>
      <c r="C81" s="279">
        <v>1824</v>
      </c>
      <c r="D81" s="279" t="s">
        <v>677</v>
      </c>
      <c r="E81" s="44" t="s">
        <v>2597</v>
      </c>
      <c r="F81" s="89">
        <v>443217.24</v>
      </c>
      <c r="G81" s="89">
        <v>22500</v>
      </c>
      <c r="H81" s="89">
        <v>32282.12</v>
      </c>
      <c r="I81" s="250">
        <v>5</v>
      </c>
      <c r="J81" s="44">
        <v>214017.57</v>
      </c>
      <c r="K81" s="232">
        <v>10350</v>
      </c>
      <c r="O81" s="250">
        <v>3600</v>
      </c>
      <c r="P81" s="250">
        <v>2140561.41</v>
      </c>
      <c r="Q81" s="15">
        <v>539236.54</v>
      </c>
      <c r="R81" s="15">
        <v>46990</v>
      </c>
      <c r="S81" s="15">
        <v>523.58000000000004</v>
      </c>
      <c r="T81" s="15">
        <v>616827.5</v>
      </c>
      <c r="V81" s="76">
        <v>838899.5</v>
      </c>
      <c r="Y81" s="76">
        <v>174093.76</v>
      </c>
      <c r="Z81" s="76">
        <v>41841</v>
      </c>
      <c r="AB81" s="263">
        <f t="shared" si="7"/>
        <v>497999.35999999999</v>
      </c>
      <c r="AC81" s="270">
        <f t="shared" si="8"/>
        <v>10350</v>
      </c>
      <c r="AD81" s="284">
        <f t="shared" si="9"/>
        <v>487649.36</v>
      </c>
      <c r="AE81" s="285">
        <f t="shared" si="10"/>
        <v>1203577.6200000001</v>
      </c>
      <c r="AF81" s="271">
        <f t="shared" si="11"/>
        <v>1054834.26</v>
      </c>
      <c r="AG81" s="265">
        <f t="shared" si="12"/>
        <v>148743.3600000001</v>
      </c>
    </row>
    <row r="82" spans="1:33" x14ac:dyDescent="0.2">
      <c r="A82" s="269" t="s">
        <v>295</v>
      </c>
      <c r="B82" s="269" t="s">
        <v>5</v>
      </c>
      <c r="C82" s="279">
        <v>4449</v>
      </c>
      <c r="D82" s="279" t="s">
        <v>678</v>
      </c>
      <c r="E82" s="44" t="s">
        <v>2598</v>
      </c>
      <c r="F82" s="89">
        <v>1056915.3899999999</v>
      </c>
      <c r="G82" s="89">
        <v>7784</v>
      </c>
      <c r="H82" s="89">
        <v>43154.400000000001</v>
      </c>
      <c r="I82" s="250">
        <v>725950.73</v>
      </c>
      <c r="J82" s="44">
        <v>496560.1</v>
      </c>
      <c r="K82" s="232">
        <v>45450</v>
      </c>
      <c r="P82" s="250">
        <v>2191938.59</v>
      </c>
      <c r="Q82" s="15">
        <v>981030.58</v>
      </c>
      <c r="R82" s="15">
        <v>69090</v>
      </c>
      <c r="S82" s="15">
        <v>1216.45</v>
      </c>
      <c r="T82" s="15">
        <v>319116</v>
      </c>
      <c r="V82" s="76">
        <v>503531</v>
      </c>
      <c r="Y82" s="76">
        <v>314618.94</v>
      </c>
      <c r="Z82" s="76">
        <v>136208.54</v>
      </c>
      <c r="AB82" s="263">
        <f t="shared" si="7"/>
        <v>1107853.7899999998</v>
      </c>
      <c r="AC82" s="270">
        <f t="shared" si="8"/>
        <v>45450</v>
      </c>
      <c r="AD82" s="284">
        <f t="shared" si="9"/>
        <v>1062403.7899999998</v>
      </c>
      <c r="AE82" s="285">
        <f t="shared" si="10"/>
        <v>1370453.03</v>
      </c>
      <c r="AF82" s="271">
        <f t="shared" si="11"/>
        <v>954358.48</v>
      </c>
      <c r="AG82" s="265">
        <f t="shared" si="12"/>
        <v>416094.55000000005</v>
      </c>
    </row>
    <row r="83" spans="1:33" x14ac:dyDescent="0.2">
      <c r="A83" s="269" t="s">
        <v>295</v>
      </c>
      <c r="B83" s="269" t="s">
        <v>5</v>
      </c>
      <c r="C83" s="279">
        <v>4777</v>
      </c>
      <c r="D83" s="279" t="s">
        <v>679</v>
      </c>
      <c r="E83" s="44" t="s">
        <v>2599</v>
      </c>
      <c r="F83" s="89">
        <v>1083275.48</v>
      </c>
      <c r="G83" s="89">
        <v>0</v>
      </c>
      <c r="H83" s="89">
        <v>66036.740000000005</v>
      </c>
      <c r="I83" s="250">
        <v>884384.79</v>
      </c>
      <c r="J83" s="44">
        <v>295890.90999999997</v>
      </c>
      <c r="K83" s="232">
        <v>21856.3</v>
      </c>
      <c r="P83" s="250">
        <v>4194803.6500000004</v>
      </c>
      <c r="Q83" s="15">
        <v>904299.92</v>
      </c>
      <c r="R83" s="15">
        <v>27000</v>
      </c>
      <c r="S83" s="15">
        <v>1204.52</v>
      </c>
      <c r="T83" s="15">
        <v>877998</v>
      </c>
      <c r="V83" s="76">
        <v>1040698</v>
      </c>
      <c r="Y83" s="76">
        <v>364060.35</v>
      </c>
      <c r="Z83" s="76">
        <v>175931.82</v>
      </c>
      <c r="AB83" s="263">
        <f t="shared" si="7"/>
        <v>1149312.22</v>
      </c>
      <c r="AC83" s="270">
        <f t="shared" si="8"/>
        <v>21856.3</v>
      </c>
      <c r="AD83" s="284">
        <f t="shared" si="9"/>
        <v>1127455.92</v>
      </c>
      <c r="AE83" s="285">
        <f t="shared" si="10"/>
        <v>1810502.44</v>
      </c>
      <c r="AF83" s="271">
        <f t="shared" si="11"/>
        <v>1580690.1700000002</v>
      </c>
      <c r="AG83" s="265">
        <f t="shared" si="12"/>
        <v>229812.26999999979</v>
      </c>
    </row>
    <row r="84" spans="1:33" x14ac:dyDescent="0.2">
      <c r="A84" s="269" t="s">
        <v>295</v>
      </c>
      <c r="B84" s="269" t="s">
        <v>5</v>
      </c>
      <c r="C84" s="279">
        <v>2103</v>
      </c>
      <c r="D84" s="279" t="s">
        <v>680</v>
      </c>
      <c r="E84" s="44" t="s">
        <v>2600</v>
      </c>
      <c r="F84" s="89">
        <v>356389.31</v>
      </c>
      <c r="G84" s="89">
        <v>15000</v>
      </c>
      <c r="H84" s="89">
        <v>45145.8</v>
      </c>
      <c r="I84" s="250">
        <v>504063.27</v>
      </c>
      <c r="J84" s="44">
        <v>146652.29</v>
      </c>
      <c r="K84" s="232">
        <v>30600</v>
      </c>
      <c r="P84" s="250">
        <v>2119139.65</v>
      </c>
      <c r="Q84" s="15">
        <v>454007.27</v>
      </c>
      <c r="R84" s="15">
        <v>70200</v>
      </c>
      <c r="S84" s="15">
        <v>396.06</v>
      </c>
      <c r="T84" s="15">
        <v>588640</v>
      </c>
      <c r="V84" s="76">
        <v>766180</v>
      </c>
      <c r="Y84" s="76">
        <v>193983.64</v>
      </c>
      <c r="Z84" s="76">
        <v>99633.919999999998</v>
      </c>
      <c r="AB84" s="263">
        <f t="shared" si="7"/>
        <v>416535.11</v>
      </c>
      <c r="AC84" s="270">
        <f t="shared" si="8"/>
        <v>30600</v>
      </c>
      <c r="AD84" s="284">
        <f t="shared" si="9"/>
        <v>385935.11</v>
      </c>
      <c r="AE84" s="285">
        <f t="shared" si="10"/>
        <v>1113243.33</v>
      </c>
      <c r="AF84" s="271">
        <f t="shared" si="11"/>
        <v>1059797.56</v>
      </c>
      <c r="AG84" s="265">
        <f t="shared" si="12"/>
        <v>53445.770000000019</v>
      </c>
    </row>
    <row r="85" spans="1:33" x14ac:dyDescent="0.2">
      <c r="A85" s="269" t="s">
        <v>295</v>
      </c>
      <c r="B85" s="269" t="s">
        <v>5</v>
      </c>
      <c r="C85" s="279">
        <v>5166</v>
      </c>
      <c r="D85" s="279" t="s">
        <v>681</v>
      </c>
      <c r="E85" s="44" t="s">
        <v>2601</v>
      </c>
      <c r="F85" s="89">
        <v>867570.66</v>
      </c>
      <c r="H85" s="89">
        <v>68164.89</v>
      </c>
      <c r="I85" s="250">
        <v>192682.07</v>
      </c>
      <c r="J85" s="44">
        <v>225599.72</v>
      </c>
      <c r="K85" s="232">
        <v>25650</v>
      </c>
      <c r="O85" s="250">
        <v>900</v>
      </c>
      <c r="P85" s="250">
        <v>1096893.17</v>
      </c>
      <c r="Q85" s="15">
        <v>706527.88</v>
      </c>
      <c r="R85" s="15">
        <v>460000</v>
      </c>
      <c r="T85" s="15">
        <v>802020</v>
      </c>
      <c r="V85" s="76">
        <v>1000850</v>
      </c>
      <c r="Y85" s="76">
        <v>370272.55</v>
      </c>
      <c r="Z85" s="76">
        <v>124421.3</v>
      </c>
      <c r="AB85" s="263">
        <f t="shared" si="7"/>
        <v>935735.55</v>
      </c>
      <c r="AC85" s="270">
        <f t="shared" si="8"/>
        <v>25650</v>
      </c>
      <c r="AD85" s="284">
        <f t="shared" si="9"/>
        <v>910085.55</v>
      </c>
      <c r="AE85" s="285">
        <f t="shared" si="10"/>
        <v>1968547.88</v>
      </c>
      <c r="AF85" s="271">
        <f t="shared" si="11"/>
        <v>1495543.85</v>
      </c>
      <c r="AG85" s="265">
        <f t="shared" si="12"/>
        <v>473004.0299999998</v>
      </c>
    </row>
    <row r="86" spans="1:33" x14ac:dyDescent="0.2">
      <c r="A86" s="269" t="s">
        <v>295</v>
      </c>
      <c r="B86" s="269" t="s">
        <v>5</v>
      </c>
      <c r="C86" s="279">
        <v>3557</v>
      </c>
      <c r="D86" s="279" t="s">
        <v>682</v>
      </c>
      <c r="E86" s="44" t="s">
        <v>2602</v>
      </c>
      <c r="F86" s="89">
        <v>1012968.84</v>
      </c>
      <c r="G86" s="89">
        <v>8550</v>
      </c>
      <c r="H86" s="89">
        <v>54563.199999999997</v>
      </c>
      <c r="I86" s="250">
        <v>123699.7</v>
      </c>
      <c r="J86" s="44">
        <v>226310.06</v>
      </c>
      <c r="K86" s="232">
        <v>23365.9</v>
      </c>
      <c r="P86" s="250">
        <v>3207738.11</v>
      </c>
      <c r="Q86" s="15">
        <v>836582.68</v>
      </c>
      <c r="S86" s="15">
        <v>1339.82</v>
      </c>
      <c r="T86" s="15">
        <v>661920</v>
      </c>
      <c r="V86" s="76">
        <v>735920</v>
      </c>
      <c r="Y86" s="76">
        <v>308028.84999999998</v>
      </c>
      <c r="Z86" s="76">
        <v>156206.82999999999</v>
      </c>
      <c r="AB86" s="263">
        <f t="shared" si="7"/>
        <v>1076082.04</v>
      </c>
      <c r="AC86" s="270">
        <f t="shared" si="8"/>
        <v>23365.9</v>
      </c>
      <c r="AD86" s="284">
        <f t="shared" si="9"/>
        <v>1052716.1400000001</v>
      </c>
      <c r="AE86" s="285">
        <f t="shared" si="10"/>
        <v>1499842.5</v>
      </c>
      <c r="AF86" s="271">
        <f t="shared" si="11"/>
        <v>1200155.68</v>
      </c>
      <c r="AG86" s="265">
        <f t="shared" si="12"/>
        <v>299686.82000000007</v>
      </c>
    </row>
  </sheetData>
  <autoFilter ref="A1:AG8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20"/>
  <sheetViews>
    <sheetView topLeftCell="AE1" zoomScale="93" zoomScaleNormal="93" workbookViewId="0">
      <selection sqref="A1:AH1048576"/>
    </sheetView>
  </sheetViews>
  <sheetFormatPr defaultColWidth="33.125" defaultRowHeight="14.25" x14ac:dyDescent="0.2"/>
  <cols>
    <col min="1" max="1" width="41.125" style="250" customWidth="1"/>
    <col min="2" max="5" width="33.125" style="89"/>
    <col min="6" max="10" width="33.125" style="250"/>
    <col min="11" max="15" width="33.125" style="76"/>
    <col min="16" max="18" width="33.125" style="250"/>
    <col min="19" max="19" width="33.125" style="44"/>
    <col min="20" max="25" width="33.125" style="90"/>
    <col min="26" max="34" width="33.125" style="417"/>
    <col min="35" max="16384" width="33.125" style="250"/>
  </cols>
  <sheetData>
    <row r="1" spans="1:34" x14ac:dyDescent="0.2">
      <c r="A1" s="250" t="s">
        <v>2459</v>
      </c>
      <c r="B1" s="89" t="s">
        <v>2460</v>
      </c>
      <c r="C1" s="89" t="s">
        <v>2461</v>
      </c>
      <c r="D1" s="89" t="s">
        <v>2462</v>
      </c>
      <c r="E1" s="89" t="s">
        <v>2608</v>
      </c>
      <c r="F1" s="250" t="s">
        <v>2609</v>
      </c>
      <c r="G1" s="250" t="s">
        <v>2463</v>
      </c>
      <c r="H1" s="250" t="s">
        <v>2464</v>
      </c>
      <c r="I1" s="250" t="s">
        <v>2465</v>
      </c>
      <c r="J1" s="250" t="s">
        <v>2610</v>
      </c>
      <c r="K1" s="76" t="s">
        <v>2466</v>
      </c>
      <c r="L1" s="76" t="s">
        <v>2467</v>
      </c>
      <c r="M1" s="76" t="s">
        <v>2469</v>
      </c>
      <c r="N1" s="76" t="s">
        <v>2470</v>
      </c>
      <c r="O1" s="76" t="s">
        <v>2611</v>
      </c>
      <c r="P1" s="250" t="s">
        <v>2471</v>
      </c>
      <c r="Q1" s="250" t="s">
        <v>2472</v>
      </c>
      <c r="R1" s="250" t="s">
        <v>2473</v>
      </c>
      <c r="S1" s="44" t="s">
        <v>2474</v>
      </c>
      <c r="T1" s="90" t="s">
        <v>2476</v>
      </c>
      <c r="U1" s="90" t="s">
        <v>2477</v>
      </c>
      <c r="V1" s="90" t="s">
        <v>2478</v>
      </c>
      <c r="W1" s="90" t="s">
        <v>2479</v>
      </c>
      <c r="X1" s="90" t="s">
        <v>2480</v>
      </c>
      <c r="Y1" s="90" t="s">
        <v>2482</v>
      </c>
      <c r="Z1" s="417" t="s">
        <v>2483</v>
      </c>
      <c r="AA1" s="417" t="s">
        <v>2484</v>
      </c>
      <c r="AB1" s="417" t="s">
        <v>2485</v>
      </c>
      <c r="AC1" s="417" t="s">
        <v>2486</v>
      </c>
      <c r="AD1" s="417" t="s">
        <v>2487</v>
      </c>
      <c r="AE1" s="417" t="s">
        <v>2488</v>
      </c>
      <c r="AF1" s="417" t="s">
        <v>2612</v>
      </c>
      <c r="AG1" s="417" t="s">
        <v>2613</v>
      </c>
      <c r="AH1" s="417" t="s">
        <v>2489</v>
      </c>
    </row>
    <row r="2" spans="1:34" x14ac:dyDescent="0.2">
      <c r="A2" s="250" t="s">
        <v>2490</v>
      </c>
      <c r="B2" s="89" t="s">
        <v>2491</v>
      </c>
      <c r="C2" s="89" t="s">
        <v>2492</v>
      </c>
      <c r="D2" s="89" t="s">
        <v>2493</v>
      </c>
      <c r="E2" s="89" t="s">
        <v>2614</v>
      </c>
      <c r="F2" s="250" t="s">
        <v>2615</v>
      </c>
      <c r="G2" s="250" t="s">
        <v>2494</v>
      </c>
      <c r="H2" s="250" t="s">
        <v>2495</v>
      </c>
      <c r="I2" s="250" t="s">
        <v>2496</v>
      </c>
      <c r="J2" s="250" t="s">
        <v>2616</v>
      </c>
      <c r="K2" s="76" t="s">
        <v>2497</v>
      </c>
      <c r="L2" s="76" t="s">
        <v>2498</v>
      </c>
      <c r="M2" s="76" t="s">
        <v>2500</v>
      </c>
      <c r="N2" s="76" t="s">
        <v>2501</v>
      </c>
      <c r="O2" s="76" t="s">
        <v>2617</v>
      </c>
      <c r="P2" s="250" t="s">
        <v>2502</v>
      </c>
      <c r="Q2" s="250" t="s">
        <v>2503</v>
      </c>
      <c r="R2" s="250" t="s">
        <v>2504</v>
      </c>
      <c r="S2" s="44" t="s">
        <v>2505</v>
      </c>
      <c r="T2" s="90" t="s">
        <v>2507</v>
      </c>
      <c r="U2" s="90" t="s">
        <v>2508</v>
      </c>
      <c r="V2" s="90" t="s">
        <v>2509</v>
      </c>
      <c r="W2" s="90" t="s">
        <v>2510</v>
      </c>
      <c r="X2" s="90" t="s">
        <v>2511</v>
      </c>
      <c r="Y2" s="90" t="s">
        <v>2513</v>
      </c>
      <c r="Z2" s="417" t="s">
        <v>2514</v>
      </c>
      <c r="AA2" s="417" t="s">
        <v>2515</v>
      </c>
      <c r="AB2" s="417" t="s">
        <v>2516</v>
      </c>
      <c r="AC2" s="417" t="s">
        <v>2517</v>
      </c>
      <c r="AD2" s="417" t="s">
        <v>2518</v>
      </c>
      <c r="AE2" s="417" t="s">
        <v>2519</v>
      </c>
      <c r="AF2" s="417" t="s">
        <v>2618</v>
      </c>
      <c r="AG2" s="417" t="s">
        <v>2619</v>
      </c>
      <c r="AH2" s="417" t="s">
        <v>2520</v>
      </c>
    </row>
    <row r="3" spans="1:34" x14ac:dyDescent="0.2">
      <c r="A3" s="250" t="s">
        <v>2521</v>
      </c>
      <c r="B3" s="89">
        <v>174164296.09</v>
      </c>
      <c r="C3" s="89">
        <v>1603811.77</v>
      </c>
      <c r="D3" s="89">
        <v>40145382.609999999</v>
      </c>
      <c r="E3" s="89">
        <v>0</v>
      </c>
      <c r="F3" s="250">
        <v>321513</v>
      </c>
      <c r="G3" s="250">
        <v>155511773.78999999</v>
      </c>
      <c r="H3" s="250">
        <v>82240135.709999993</v>
      </c>
      <c r="I3" s="250">
        <v>0</v>
      </c>
      <c r="J3" s="250">
        <v>0</v>
      </c>
      <c r="K3" s="76">
        <v>2734904.52</v>
      </c>
      <c r="L3" s="76">
        <v>15453525.380000001</v>
      </c>
      <c r="M3" s="76">
        <v>2424644.2000000002</v>
      </c>
      <c r="N3" s="76">
        <v>-484747.45</v>
      </c>
      <c r="O3" s="76">
        <v>2143</v>
      </c>
      <c r="P3" s="250">
        <v>5145846.0999999996</v>
      </c>
      <c r="Q3" s="250">
        <v>-10725649.369999999</v>
      </c>
      <c r="R3" s="250">
        <v>45478980.840000004</v>
      </c>
      <c r="S3" s="44">
        <v>512719192.50999999</v>
      </c>
      <c r="T3" s="90">
        <v>199521007.36000001</v>
      </c>
      <c r="U3" s="90">
        <v>15101468.66</v>
      </c>
      <c r="V3" s="90">
        <v>208907.71</v>
      </c>
      <c r="W3" s="90">
        <v>727467.5</v>
      </c>
      <c r="X3" s="90">
        <v>175019574.28</v>
      </c>
      <c r="Y3" s="90">
        <v>13263063.890000001</v>
      </c>
      <c r="Z3" s="417">
        <v>235769577.80000001</v>
      </c>
      <c r="AA3" s="417">
        <v>226486</v>
      </c>
      <c r="AB3" s="417">
        <v>98721</v>
      </c>
      <c r="AC3" s="417">
        <v>106955885.53</v>
      </c>
      <c r="AD3" s="417">
        <v>24908591.039999999</v>
      </c>
      <c r="AE3" s="417">
        <v>177305.43</v>
      </c>
      <c r="AF3" s="417">
        <v>153253.63</v>
      </c>
      <c r="AG3" s="417">
        <v>66916.160000000003</v>
      </c>
      <c r="AH3" s="417">
        <v>1215060.3899999999</v>
      </c>
    </row>
    <row r="4" spans="1:34" x14ac:dyDescent="0.2">
      <c r="A4" s="250" t="s">
        <v>15</v>
      </c>
      <c r="B4" s="89">
        <v>105776.77</v>
      </c>
      <c r="D4" s="89">
        <v>0</v>
      </c>
      <c r="G4" s="250">
        <v>75348.639999999999</v>
      </c>
      <c r="H4" s="250">
        <v>104935.2</v>
      </c>
      <c r="N4" s="76">
        <v>-3730113.65</v>
      </c>
      <c r="Q4" s="250">
        <v>2351172.4700000002</v>
      </c>
      <c r="R4" s="250">
        <v>-2326307.06</v>
      </c>
      <c r="S4" s="44">
        <v>2450442</v>
      </c>
      <c r="T4" s="90">
        <v>81220</v>
      </c>
      <c r="V4" s="90">
        <v>99.18</v>
      </c>
      <c r="X4" s="90">
        <v>915978</v>
      </c>
      <c r="Y4" s="90">
        <v>605269.87</v>
      </c>
      <c r="Z4" s="417">
        <v>1071219.5</v>
      </c>
      <c r="AC4" s="417">
        <v>35248.370000000003</v>
      </c>
      <c r="AD4" s="417">
        <v>108250.05</v>
      </c>
    </row>
    <row r="10" spans="1:34" x14ac:dyDescent="0.2">
      <c r="A10" s="250" t="s">
        <v>2620</v>
      </c>
      <c r="B10" s="89">
        <v>794514.17</v>
      </c>
      <c r="D10" s="89">
        <v>628227.30000000005</v>
      </c>
      <c r="G10" s="250">
        <v>95408.67</v>
      </c>
      <c r="H10" s="250">
        <v>1238235.31</v>
      </c>
      <c r="K10" s="76">
        <v>13000</v>
      </c>
      <c r="L10" s="76">
        <v>94308.01</v>
      </c>
      <c r="R10" s="250">
        <v>131051.37</v>
      </c>
      <c r="S10" s="44">
        <v>1691218.36</v>
      </c>
      <c r="T10" s="90">
        <v>1154318.46</v>
      </c>
      <c r="U10" s="90">
        <v>294560</v>
      </c>
      <c r="V10" s="90">
        <v>590.63</v>
      </c>
      <c r="X10" s="90">
        <v>1516843</v>
      </c>
      <c r="Y10" s="90">
        <v>88650</v>
      </c>
      <c r="Z10" s="417">
        <v>1850493</v>
      </c>
      <c r="AC10" s="417">
        <v>524899.18999999994</v>
      </c>
      <c r="AD10" s="417">
        <v>200021.03</v>
      </c>
    </row>
    <row r="11" spans="1:34" x14ac:dyDescent="0.2">
      <c r="A11" s="250" t="s">
        <v>2621</v>
      </c>
      <c r="B11" s="89">
        <v>774408.8</v>
      </c>
      <c r="C11" s="89">
        <v>0</v>
      </c>
      <c r="D11" s="89">
        <v>523866.23</v>
      </c>
      <c r="G11" s="250">
        <v>388269.62</v>
      </c>
      <c r="H11" s="250">
        <v>378634.5</v>
      </c>
      <c r="L11" s="76">
        <v>87848.74</v>
      </c>
      <c r="R11" s="250">
        <v>197533.99</v>
      </c>
      <c r="S11" s="44">
        <v>1534772.11</v>
      </c>
      <c r="T11" s="90">
        <v>1140356.58</v>
      </c>
      <c r="V11" s="90">
        <v>643.63</v>
      </c>
      <c r="X11" s="90">
        <v>1368785</v>
      </c>
      <c r="Y11" s="90">
        <v>76550</v>
      </c>
      <c r="Z11" s="417">
        <v>1829997</v>
      </c>
      <c r="AC11" s="417">
        <v>524195.33</v>
      </c>
      <c r="AD11" s="417">
        <v>178023.73</v>
      </c>
    </row>
    <row r="12" spans="1:34" x14ac:dyDescent="0.2">
      <c r="A12" s="250" t="s">
        <v>2622</v>
      </c>
      <c r="B12" s="89">
        <v>1728267.01</v>
      </c>
      <c r="C12" s="89">
        <v>0</v>
      </c>
      <c r="D12" s="89">
        <v>922664.95</v>
      </c>
      <c r="G12" s="250">
        <v>694885.79</v>
      </c>
      <c r="H12" s="250">
        <v>509801.69</v>
      </c>
      <c r="L12" s="76">
        <v>286931.96999999997</v>
      </c>
      <c r="N12" s="76">
        <v>309.95</v>
      </c>
      <c r="R12" s="250">
        <v>227823.09</v>
      </c>
      <c r="S12" s="44">
        <v>1567224.53</v>
      </c>
      <c r="T12" s="90">
        <v>1282016.58</v>
      </c>
      <c r="U12" s="90">
        <v>-123920</v>
      </c>
      <c r="V12" s="90">
        <v>2226.5700000000002</v>
      </c>
      <c r="X12" s="90">
        <v>1124070</v>
      </c>
      <c r="Y12" s="90">
        <v>63800</v>
      </c>
      <c r="Z12" s="417">
        <v>1635165</v>
      </c>
      <c r="AC12" s="417">
        <v>1096191.58</v>
      </c>
      <c r="AD12" s="417">
        <v>166706.25</v>
      </c>
      <c r="AH12" s="417">
        <v>20130</v>
      </c>
    </row>
    <row r="13" spans="1:34" x14ac:dyDescent="0.2">
      <c r="A13" s="250" t="s">
        <v>2623</v>
      </c>
      <c r="B13" s="89">
        <v>1633217.06</v>
      </c>
      <c r="D13" s="89">
        <v>380043.1</v>
      </c>
      <c r="G13" s="250">
        <v>66368.27</v>
      </c>
      <c r="H13" s="250">
        <v>2309494.7000000002</v>
      </c>
      <c r="K13" s="76">
        <v>6460</v>
      </c>
      <c r="L13" s="76">
        <v>73889.19</v>
      </c>
      <c r="N13" s="76">
        <v>561</v>
      </c>
      <c r="R13" s="250">
        <v>143576.62</v>
      </c>
      <c r="S13" s="44">
        <v>1097038.29</v>
      </c>
      <c r="T13" s="90">
        <v>890699.83</v>
      </c>
      <c r="U13" s="90">
        <v>1800000</v>
      </c>
      <c r="V13" s="90">
        <v>1694.66</v>
      </c>
      <c r="X13" s="90">
        <v>1175019</v>
      </c>
      <c r="Y13" s="90">
        <v>102510.69</v>
      </c>
      <c r="Z13" s="417">
        <v>1437109.69</v>
      </c>
      <c r="AC13" s="417">
        <v>315433.12</v>
      </c>
      <c r="AD13" s="417">
        <v>284165</v>
      </c>
    </row>
    <row r="14" spans="1:34" x14ac:dyDescent="0.2">
      <c r="A14" s="250" t="s">
        <v>2624</v>
      </c>
      <c r="B14" s="89">
        <v>548379.62</v>
      </c>
      <c r="D14" s="89">
        <v>289462.08</v>
      </c>
      <c r="G14" s="250">
        <v>1937780.06</v>
      </c>
      <c r="H14" s="250">
        <v>244062.13</v>
      </c>
      <c r="L14" s="76">
        <v>57986.46</v>
      </c>
      <c r="R14" s="250">
        <v>115369.52</v>
      </c>
      <c r="S14" s="44">
        <v>1718005.94</v>
      </c>
      <c r="T14" s="90">
        <v>751981.39</v>
      </c>
      <c r="V14" s="90">
        <v>464.5</v>
      </c>
      <c r="X14" s="90">
        <v>952179</v>
      </c>
      <c r="Y14" s="90">
        <v>11600</v>
      </c>
      <c r="Z14" s="417">
        <v>1229338</v>
      </c>
      <c r="AC14" s="417">
        <v>357157.24</v>
      </c>
      <c r="AD14" s="417">
        <v>125346.36</v>
      </c>
    </row>
    <row r="15" spans="1:34" x14ac:dyDescent="0.2">
      <c r="A15" s="250" t="s">
        <v>2625</v>
      </c>
      <c r="B15" s="89">
        <v>1544951.58</v>
      </c>
      <c r="C15" s="89">
        <v>165000</v>
      </c>
      <c r="D15" s="89">
        <v>749772.18</v>
      </c>
      <c r="G15" s="250">
        <v>1572970.63</v>
      </c>
      <c r="H15" s="250">
        <v>117811.39</v>
      </c>
      <c r="L15" s="76">
        <v>192704.5</v>
      </c>
      <c r="M15" s="76">
        <v>62009.2</v>
      </c>
      <c r="N15" s="76">
        <v>1230789</v>
      </c>
      <c r="R15" s="250">
        <v>416360.42</v>
      </c>
      <c r="S15" s="44">
        <v>3950541.16</v>
      </c>
      <c r="T15" s="90">
        <v>1485756.47</v>
      </c>
      <c r="V15" s="90">
        <v>876.51</v>
      </c>
      <c r="X15" s="90">
        <v>1112495</v>
      </c>
      <c r="Y15" s="90">
        <v>510690</v>
      </c>
      <c r="Z15" s="417">
        <v>1492857</v>
      </c>
      <c r="AC15" s="417">
        <v>798887.99</v>
      </c>
      <c r="AD15" s="417">
        <v>24529.200000000001</v>
      </c>
      <c r="AH15" s="417">
        <v>1150</v>
      </c>
    </row>
    <row r="16" spans="1:34" x14ac:dyDescent="0.2">
      <c r="A16" s="250" t="s">
        <v>2626</v>
      </c>
      <c r="B16" s="89">
        <v>1370946.23</v>
      </c>
      <c r="C16" s="89">
        <v>0</v>
      </c>
      <c r="D16" s="89">
        <v>379732.08</v>
      </c>
      <c r="G16" s="250">
        <v>740517.95</v>
      </c>
      <c r="H16" s="250">
        <v>842712.03</v>
      </c>
      <c r="K16" s="76">
        <v>2000</v>
      </c>
      <c r="L16" s="76">
        <v>114518.59</v>
      </c>
      <c r="M16" s="76">
        <v>5000</v>
      </c>
      <c r="N16" s="76">
        <v>487.25</v>
      </c>
      <c r="R16" s="250">
        <v>175859.42</v>
      </c>
      <c r="S16" s="44">
        <v>2643840</v>
      </c>
      <c r="T16" s="90">
        <v>1497313.62</v>
      </c>
      <c r="U16" s="90">
        <v>434550</v>
      </c>
      <c r="V16" s="90">
        <v>950.09</v>
      </c>
      <c r="X16" s="90">
        <v>1053187</v>
      </c>
      <c r="Y16" s="90">
        <v>122100</v>
      </c>
      <c r="Z16" s="417">
        <v>1541959</v>
      </c>
      <c r="AC16" s="417">
        <v>901511.86</v>
      </c>
      <c r="AD16" s="417">
        <v>228694.62</v>
      </c>
    </row>
    <row r="17" spans="1:34" x14ac:dyDescent="0.2">
      <c r="A17" s="250" t="s">
        <v>2627</v>
      </c>
      <c r="B17" s="89">
        <v>634652.86</v>
      </c>
      <c r="C17" s="89">
        <v>0</v>
      </c>
      <c r="D17" s="89">
        <v>297523.21000000002</v>
      </c>
      <c r="G17" s="250">
        <v>632033.80000000005</v>
      </c>
      <c r="H17" s="250">
        <v>215.98</v>
      </c>
      <c r="L17" s="76">
        <v>106722.97</v>
      </c>
      <c r="R17" s="250">
        <v>117448.24</v>
      </c>
      <c r="S17" s="44">
        <v>2287723.02</v>
      </c>
      <c r="T17" s="90">
        <v>1044245.19</v>
      </c>
      <c r="V17" s="90">
        <v>407.02</v>
      </c>
      <c r="X17" s="90">
        <v>709720.5</v>
      </c>
      <c r="Y17" s="90">
        <v>10400</v>
      </c>
      <c r="Z17" s="417">
        <v>1071180.5</v>
      </c>
      <c r="AC17" s="417">
        <v>395735.79</v>
      </c>
      <c r="AD17" s="417">
        <v>62988</v>
      </c>
      <c r="AH17" s="417">
        <v>1160</v>
      </c>
    </row>
    <row r="18" spans="1:34" x14ac:dyDescent="0.2">
      <c r="A18" s="250" t="s">
        <v>2628</v>
      </c>
      <c r="B18" s="89">
        <v>993367.43</v>
      </c>
      <c r="D18" s="89">
        <v>731588.73</v>
      </c>
      <c r="G18" s="250">
        <v>624358.74</v>
      </c>
      <c r="H18" s="250">
        <v>880887.38</v>
      </c>
      <c r="K18" s="76">
        <v>0</v>
      </c>
      <c r="L18" s="76">
        <v>221502.52</v>
      </c>
      <c r="N18" s="76">
        <v>1646.77</v>
      </c>
      <c r="R18" s="250">
        <v>203144.49</v>
      </c>
      <c r="S18" s="44">
        <v>312292.87</v>
      </c>
      <c r="T18" s="90">
        <v>1444269.41</v>
      </c>
      <c r="V18" s="90">
        <v>1077.67</v>
      </c>
      <c r="X18" s="90">
        <v>1642539</v>
      </c>
      <c r="Y18" s="90">
        <v>88490</v>
      </c>
      <c r="Z18" s="417">
        <v>2145768</v>
      </c>
      <c r="AC18" s="417">
        <v>712121.59</v>
      </c>
      <c r="AD18" s="417">
        <v>70588.23</v>
      </c>
    </row>
    <row r="19" spans="1:34" x14ac:dyDescent="0.2">
      <c r="A19" s="250" t="s">
        <v>2629</v>
      </c>
      <c r="B19" s="89">
        <v>2313072.2200000002</v>
      </c>
      <c r="C19" s="89">
        <v>0</v>
      </c>
      <c r="D19" s="89">
        <v>605468.42000000004</v>
      </c>
      <c r="G19" s="250">
        <v>306457.78999999998</v>
      </c>
      <c r="H19" s="250">
        <v>534594.73</v>
      </c>
      <c r="L19" s="76">
        <v>137638.20000000001</v>
      </c>
      <c r="M19" s="76">
        <v>15000</v>
      </c>
      <c r="N19" s="76">
        <v>1370.06</v>
      </c>
      <c r="R19" s="250">
        <v>157170.26</v>
      </c>
      <c r="S19" s="44">
        <v>928313.81</v>
      </c>
      <c r="T19" s="90">
        <v>1344898.01</v>
      </c>
      <c r="V19" s="90">
        <v>2522.2600000000002</v>
      </c>
      <c r="X19" s="90">
        <v>1910754</v>
      </c>
      <c r="Y19" s="90">
        <v>106400</v>
      </c>
      <c r="Z19" s="417">
        <v>2501512</v>
      </c>
      <c r="AC19" s="417">
        <v>623522.31000000006</v>
      </c>
      <c r="AD19" s="417">
        <v>4787.58</v>
      </c>
    </row>
    <row r="20" spans="1:34" x14ac:dyDescent="0.2">
      <c r="A20" s="250" t="s">
        <v>2630</v>
      </c>
      <c r="B20" s="89">
        <v>1795692.35</v>
      </c>
      <c r="D20" s="89">
        <v>531329.17000000004</v>
      </c>
      <c r="G20" s="250">
        <v>292556.74</v>
      </c>
      <c r="H20" s="250">
        <v>594473.86</v>
      </c>
      <c r="K20" s="76">
        <v>7258</v>
      </c>
      <c r="L20" s="76">
        <v>68441.210000000006</v>
      </c>
      <c r="P20" s="250">
        <v>217250</v>
      </c>
      <c r="R20" s="250">
        <v>248991.24</v>
      </c>
      <c r="S20" s="44">
        <v>955989.15</v>
      </c>
      <c r="T20" s="90">
        <v>1091739.53</v>
      </c>
      <c r="V20" s="90">
        <v>2081.6</v>
      </c>
      <c r="X20" s="90">
        <v>1405367.8</v>
      </c>
      <c r="Y20" s="90">
        <v>127300</v>
      </c>
      <c r="Z20" s="417">
        <v>1756085.8</v>
      </c>
      <c r="AB20" s="417">
        <v>8208</v>
      </c>
      <c r="AC20" s="417">
        <v>594695.5</v>
      </c>
      <c r="AD20" s="417">
        <v>359840.34</v>
      </c>
    </row>
    <row r="21" spans="1:34" x14ac:dyDescent="0.2">
      <c r="A21" s="250" t="s">
        <v>2631</v>
      </c>
      <c r="B21" s="89">
        <v>615248.27</v>
      </c>
      <c r="C21" s="89">
        <v>0</v>
      </c>
      <c r="D21" s="89">
        <v>433742</v>
      </c>
      <c r="G21" s="250">
        <v>711067.95</v>
      </c>
      <c r="H21" s="250">
        <v>176041.77</v>
      </c>
      <c r="K21" s="76">
        <v>2000</v>
      </c>
      <c r="L21" s="76">
        <v>77684.039999999994</v>
      </c>
      <c r="R21" s="250">
        <v>164761.54999999999</v>
      </c>
      <c r="S21" s="44">
        <v>1540469.93</v>
      </c>
      <c r="T21" s="90">
        <v>1015299.55</v>
      </c>
      <c r="U21" s="90">
        <v>154275</v>
      </c>
      <c r="V21" s="90">
        <v>376.37</v>
      </c>
      <c r="X21" s="90">
        <v>532592</v>
      </c>
      <c r="Y21" s="90">
        <v>37200</v>
      </c>
      <c r="Z21" s="417">
        <v>884504</v>
      </c>
      <c r="AC21" s="417">
        <v>470915.16</v>
      </c>
      <c r="AD21" s="417">
        <v>140225.54</v>
      </c>
    </row>
    <row r="22" spans="1:34" x14ac:dyDescent="0.2">
      <c r="A22" s="250" t="s">
        <v>2632</v>
      </c>
      <c r="B22" s="89">
        <v>2789346.2</v>
      </c>
      <c r="D22" s="89">
        <v>759407.33</v>
      </c>
      <c r="G22" s="250">
        <v>396567.83</v>
      </c>
      <c r="H22" s="250">
        <v>91239.15</v>
      </c>
      <c r="L22" s="76">
        <v>135119.19</v>
      </c>
      <c r="R22" s="250">
        <v>1495473.93</v>
      </c>
      <c r="S22" s="44">
        <v>2399548.4500000002</v>
      </c>
      <c r="T22" s="90">
        <v>1490735.98</v>
      </c>
      <c r="U22" s="90">
        <v>83445</v>
      </c>
      <c r="V22" s="90">
        <v>3187.45</v>
      </c>
      <c r="W22" s="90">
        <v>10000</v>
      </c>
      <c r="X22" s="90">
        <v>2525719.5</v>
      </c>
      <c r="Y22" s="90">
        <v>113722.73</v>
      </c>
      <c r="Z22" s="417">
        <v>3286973.5</v>
      </c>
      <c r="AC22" s="417">
        <v>852542.71</v>
      </c>
      <c r="AD22" s="417">
        <v>22578.28</v>
      </c>
      <c r="AG22" s="417">
        <v>10000</v>
      </c>
      <c r="AH22" s="417">
        <v>1485.73</v>
      </c>
    </row>
    <row r="23" spans="1:34" x14ac:dyDescent="0.2">
      <c r="A23" s="250" t="s">
        <v>2633</v>
      </c>
      <c r="B23" s="89">
        <v>1033011.16</v>
      </c>
      <c r="D23" s="89">
        <v>816726.47</v>
      </c>
      <c r="G23" s="250">
        <v>437359.12</v>
      </c>
      <c r="H23" s="250">
        <v>1221867.07</v>
      </c>
      <c r="K23" s="76">
        <v>18654</v>
      </c>
      <c r="L23" s="76">
        <v>130708.37</v>
      </c>
      <c r="M23" s="76">
        <v>26066</v>
      </c>
      <c r="R23" s="250">
        <v>210422.69</v>
      </c>
      <c r="S23" s="44">
        <v>3847094.62</v>
      </c>
      <c r="T23" s="90">
        <v>1727967.56</v>
      </c>
      <c r="U23" s="90">
        <v>167100</v>
      </c>
      <c r="V23" s="90">
        <v>969.4</v>
      </c>
      <c r="X23" s="90">
        <v>1954953.5</v>
      </c>
      <c r="Y23" s="90">
        <v>91660</v>
      </c>
      <c r="Z23" s="417">
        <v>2601303.5</v>
      </c>
      <c r="AA23" s="417">
        <v>8603</v>
      </c>
      <c r="AB23" s="417">
        <v>4104</v>
      </c>
      <c r="AC23" s="417">
        <v>648886.4</v>
      </c>
      <c r="AD23" s="417">
        <v>256658.64</v>
      </c>
    </row>
    <row r="24" spans="1:34" x14ac:dyDescent="0.2">
      <c r="A24" s="250" t="s">
        <v>2634</v>
      </c>
      <c r="B24" s="89">
        <v>1755613.44</v>
      </c>
      <c r="D24" s="89">
        <v>858734.36</v>
      </c>
      <c r="G24" s="250">
        <v>4</v>
      </c>
      <c r="H24" s="250">
        <v>815491.62</v>
      </c>
      <c r="K24" s="76">
        <v>4500</v>
      </c>
      <c r="L24" s="76">
        <v>160525.25</v>
      </c>
      <c r="R24" s="250">
        <v>393254.55</v>
      </c>
      <c r="S24" s="44">
        <v>2781867.7</v>
      </c>
      <c r="T24" s="90">
        <v>1463343.43</v>
      </c>
      <c r="V24" s="90">
        <v>2002.71</v>
      </c>
      <c r="X24" s="90">
        <v>2246503</v>
      </c>
      <c r="Y24" s="90">
        <v>136158</v>
      </c>
      <c r="Z24" s="417">
        <v>2910600</v>
      </c>
      <c r="AC24" s="417">
        <v>929491.3</v>
      </c>
      <c r="AD24" s="417">
        <v>133878.07</v>
      </c>
    </row>
    <row r="25" spans="1:34" x14ac:dyDescent="0.2">
      <c r="A25" s="250" t="s">
        <v>2635</v>
      </c>
      <c r="B25" s="89">
        <v>1239545.1399999999</v>
      </c>
      <c r="C25" s="89">
        <v>0</v>
      </c>
      <c r="D25" s="89">
        <v>580042.98</v>
      </c>
      <c r="G25" s="250">
        <v>474049.48</v>
      </c>
      <c r="H25" s="250">
        <v>266196.8</v>
      </c>
      <c r="L25" s="76">
        <v>225794.63</v>
      </c>
      <c r="M25" s="76">
        <v>200</v>
      </c>
      <c r="R25" s="250">
        <v>354485.7</v>
      </c>
      <c r="S25" s="44">
        <v>1887309.56</v>
      </c>
      <c r="T25" s="90">
        <v>988893.74</v>
      </c>
      <c r="X25" s="90">
        <v>1993520.5</v>
      </c>
      <c r="Y25" s="90">
        <v>70628</v>
      </c>
      <c r="Z25" s="417">
        <v>2322890.5</v>
      </c>
      <c r="AC25" s="417">
        <v>576799.49</v>
      </c>
      <c r="AD25" s="417">
        <v>88547.83</v>
      </c>
    </row>
    <row r="26" spans="1:34" x14ac:dyDescent="0.2">
      <c r="A26" s="250" t="s">
        <v>2636</v>
      </c>
      <c r="B26" s="89">
        <v>1118974.75</v>
      </c>
      <c r="D26" s="89">
        <v>397247.05</v>
      </c>
      <c r="G26" s="250">
        <v>1025682.16</v>
      </c>
      <c r="H26" s="250">
        <v>230944.77</v>
      </c>
      <c r="L26" s="76">
        <v>97249.88</v>
      </c>
      <c r="M26" s="76">
        <v>5996</v>
      </c>
      <c r="R26" s="250">
        <v>266117.64</v>
      </c>
      <c r="S26" s="44">
        <v>2302867.0299999998</v>
      </c>
      <c r="T26" s="90">
        <v>917008.63</v>
      </c>
      <c r="V26" s="90">
        <v>1181.3399999999999</v>
      </c>
      <c r="X26" s="90">
        <v>1010745</v>
      </c>
      <c r="Y26" s="90">
        <v>42300</v>
      </c>
      <c r="Z26" s="417">
        <v>1275167</v>
      </c>
      <c r="AA26" s="417">
        <v>1900</v>
      </c>
      <c r="AC26" s="417">
        <v>530404.32999999996</v>
      </c>
      <c r="AD26" s="417">
        <v>127744.11</v>
      </c>
    </row>
    <row r="27" spans="1:34" x14ac:dyDescent="0.2">
      <c r="A27" s="250" t="s">
        <v>2637</v>
      </c>
      <c r="B27" s="89">
        <v>732738.28</v>
      </c>
      <c r="C27" s="89">
        <v>0</v>
      </c>
      <c r="D27" s="89">
        <v>485005.08</v>
      </c>
      <c r="G27" s="250">
        <v>199517</v>
      </c>
      <c r="H27" s="250">
        <v>495897.71</v>
      </c>
      <c r="L27" s="76">
        <v>71149.429999999993</v>
      </c>
      <c r="R27" s="250">
        <v>124293.48</v>
      </c>
      <c r="S27" s="44">
        <v>1722667.58</v>
      </c>
      <c r="T27" s="90">
        <v>987713.79</v>
      </c>
      <c r="U27" s="90">
        <v>130000</v>
      </c>
      <c r="V27" s="90">
        <v>490.55</v>
      </c>
      <c r="X27" s="90">
        <v>820369</v>
      </c>
      <c r="Y27" s="90">
        <v>39650</v>
      </c>
      <c r="Z27" s="417">
        <v>1158906</v>
      </c>
      <c r="AC27" s="417">
        <v>466631.17</v>
      </c>
      <c r="AD27" s="417">
        <v>43005.94</v>
      </c>
      <c r="AH27" s="417">
        <v>1500</v>
      </c>
    </row>
    <row r="28" spans="1:34" x14ac:dyDescent="0.2">
      <c r="A28" s="250" t="s">
        <v>2638</v>
      </c>
      <c r="B28" s="89">
        <v>1237022.44</v>
      </c>
      <c r="C28" s="89">
        <v>1900</v>
      </c>
      <c r="D28" s="89">
        <v>577514.5</v>
      </c>
      <c r="G28" s="250">
        <v>158672.34</v>
      </c>
      <c r="H28" s="250">
        <v>498165.67</v>
      </c>
      <c r="L28" s="76">
        <v>321365.82</v>
      </c>
      <c r="M28" s="76">
        <v>19587</v>
      </c>
      <c r="R28" s="250">
        <v>181694.39</v>
      </c>
      <c r="S28" s="44">
        <v>2074532.05</v>
      </c>
      <c r="T28" s="90">
        <v>905939.22</v>
      </c>
      <c r="U28" s="90">
        <v>190568</v>
      </c>
      <c r="V28" s="90">
        <v>1243.69</v>
      </c>
      <c r="X28" s="90">
        <v>1322389</v>
      </c>
      <c r="Y28" s="90">
        <v>62800</v>
      </c>
      <c r="Z28" s="417">
        <v>1545864</v>
      </c>
      <c r="AC28" s="417">
        <v>564236.68999999994</v>
      </c>
      <c r="AD28" s="417">
        <v>75577.490000000005</v>
      </c>
    </row>
    <row r="29" spans="1:34" x14ac:dyDescent="0.2">
      <c r="A29" s="250" t="s">
        <v>2639</v>
      </c>
      <c r="B29" s="89">
        <v>561326.31999999995</v>
      </c>
      <c r="C29" s="89">
        <v>0</v>
      </c>
      <c r="D29" s="89">
        <v>78194.36</v>
      </c>
      <c r="G29" s="250">
        <v>556431.34</v>
      </c>
      <c r="H29" s="250">
        <v>236355.82</v>
      </c>
      <c r="K29" s="76">
        <v>9150</v>
      </c>
      <c r="L29" s="76">
        <v>89895</v>
      </c>
      <c r="R29" s="250">
        <v>983691.44</v>
      </c>
      <c r="T29" s="90">
        <v>777747.06</v>
      </c>
      <c r="U29" s="90">
        <v>40000</v>
      </c>
      <c r="V29" s="90">
        <v>383.14</v>
      </c>
      <c r="X29" s="90">
        <v>998584</v>
      </c>
      <c r="Y29" s="90">
        <v>61600</v>
      </c>
      <c r="Z29" s="417">
        <v>1197116</v>
      </c>
      <c r="AA29" s="417">
        <v>1900</v>
      </c>
      <c r="AC29" s="417">
        <v>360552.64</v>
      </c>
      <c r="AD29" s="417">
        <v>116750.39999999999</v>
      </c>
    </row>
    <row r="30" spans="1:34" x14ac:dyDescent="0.2">
      <c r="A30" s="250" t="s">
        <v>2640</v>
      </c>
      <c r="B30" s="89">
        <v>1060252.56</v>
      </c>
      <c r="C30" s="89">
        <v>0</v>
      </c>
      <c r="D30" s="89">
        <v>382600.95</v>
      </c>
      <c r="G30" s="250">
        <v>524134.13</v>
      </c>
      <c r="H30" s="250">
        <v>799939.43</v>
      </c>
      <c r="K30" s="76">
        <v>84250</v>
      </c>
      <c r="L30" s="76">
        <v>112344</v>
      </c>
      <c r="N30" s="76">
        <v>23.36</v>
      </c>
      <c r="R30" s="250">
        <v>167554.88</v>
      </c>
      <c r="S30" s="44">
        <v>2673935.1</v>
      </c>
      <c r="T30" s="90">
        <v>1162172.1599999999</v>
      </c>
      <c r="U30" s="90">
        <v>126404</v>
      </c>
      <c r="V30" s="90">
        <v>829.89</v>
      </c>
      <c r="W30" s="90">
        <v>10000</v>
      </c>
      <c r="X30" s="90">
        <v>971238</v>
      </c>
      <c r="Y30" s="90">
        <v>118350</v>
      </c>
      <c r="Z30" s="417">
        <v>1432574</v>
      </c>
      <c r="AC30" s="417">
        <v>552583.55000000005</v>
      </c>
      <c r="AD30" s="417">
        <v>216563.94</v>
      </c>
      <c r="AG30" s="417">
        <v>10000</v>
      </c>
    </row>
    <row r="31" spans="1:34" x14ac:dyDescent="0.2">
      <c r="A31" s="250" t="s">
        <v>2641</v>
      </c>
      <c r="B31" s="89">
        <v>1941604.74</v>
      </c>
      <c r="D31" s="89">
        <v>332866.64</v>
      </c>
      <c r="G31" s="250">
        <v>491950.04</v>
      </c>
      <c r="H31" s="250">
        <v>152981.07999999999</v>
      </c>
      <c r="K31" s="76">
        <v>0</v>
      </c>
      <c r="L31" s="76">
        <v>59102.82</v>
      </c>
      <c r="N31" s="76">
        <v>705.15</v>
      </c>
      <c r="R31" s="250">
        <v>107513.71</v>
      </c>
      <c r="S31" s="44">
        <v>1942985.43</v>
      </c>
      <c r="T31" s="90">
        <v>935876.92</v>
      </c>
      <c r="V31" s="90">
        <v>2223.6</v>
      </c>
      <c r="X31" s="90">
        <v>676218</v>
      </c>
      <c r="Y31" s="90">
        <v>72600</v>
      </c>
      <c r="Z31" s="417">
        <v>937782</v>
      </c>
      <c r="AC31" s="417">
        <v>531146.06000000006</v>
      </c>
      <c r="AD31" s="417">
        <v>49127.6</v>
      </c>
    </row>
    <row r="32" spans="1:34" x14ac:dyDescent="0.2">
      <c r="A32" s="250" t="s">
        <v>2642</v>
      </c>
      <c r="B32" s="89">
        <v>1372684.03</v>
      </c>
      <c r="D32" s="89">
        <v>273437.78000000003</v>
      </c>
      <c r="G32" s="250">
        <v>7125.67</v>
      </c>
      <c r="H32" s="250">
        <v>133052.01</v>
      </c>
      <c r="K32" s="76">
        <v>3000</v>
      </c>
      <c r="L32" s="76">
        <v>117261.25</v>
      </c>
      <c r="M32" s="76">
        <v>11000</v>
      </c>
      <c r="N32" s="76">
        <v>0</v>
      </c>
      <c r="R32" s="250">
        <v>144072.65</v>
      </c>
      <c r="S32" s="44">
        <v>2306439.37</v>
      </c>
      <c r="T32" s="90">
        <v>1064509.8</v>
      </c>
      <c r="U32" s="90">
        <v>371400</v>
      </c>
      <c r="V32" s="90">
        <v>1060.94</v>
      </c>
      <c r="X32" s="90">
        <v>1335996</v>
      </c>
      <c r="Y32" s="90">
        <v>53584</v>
      </c>
      <c r="Z32" s="417">
        <v>1596197</v>
      </c>
      <c r="AC32" s="417">
        <v>509204.18</v>
      </c>
      <c r="AD32" s="417">
        <v>8624.73</v>
      </c>
    </row>
    <row r="33" spans="1:34" x14ac:dyDescent="0.2">
      <c r="A33" s="250" t="s">
        <v>2643</v>
      </c>
      <c r="B33" s="89">
        <v>1069777.3700000001</v>
      </c>
      <c r="D33" s="89">
        <v>239560.25</v>
      </c>
      <c r="G33" s="250">
        <v>277723.58</v>
      </c>
      <c r="H33" s="250">
        <v>434165.72</v>
      </c>
      <c r="K33" s="76">
        <v>0</v>
      </c>
      <c r="L33" s="76">
        <v>68528.320000000007</v>
      </c>
      <c r="M33" s="76">
        <v>5000</v>
      </c>
      <c r="R33" s="250">
        <v>98351.43</v>
      </c>
      <c r="S33" s="44">
        <v>1600056.47</v>
      </c>
      <c r="T33" s="90">
        <v>793173.64</v>
      </c>
      <c r="V33" s="90">
        <v>1175.3599999999999</v>
      </c>
      <c r="X33" s="90">
        <v>1019931</v>
      </c>
      <c r="Y33" s="90">
        <v>69381</v>
      </c>
      <c r="Z33" s="417">
        <v>1261834</v>
      </c>
      <c r="AC33" s="417">
        <v>411026.05</v>
      </c>
      <c r="AD33" s="417">
        <v>92946.15</v>
      </c>
    </row>
    <row r="34" spans="1:34" x14ac:dyDescent="0.2">
      <c r="A34" s="250" t="s">
        <v>2789</v>
      </c>
      <c r="B34" s="89">
        <v>987893.76000000001</v>
      </c>
      <c r="D34" s="89">
        <v>549227.06999999995</v>
      </c>
      <c r="G34" s="250">
        <v>10597.01</v>
      </c>
      <c r="H34" s="250">
        <v>535054.41</v>
      </c>
      <c r="K34" s="76">
        <v>9000</v>
      </c>
      <c r="L34" s="76">
        <v>93729.85</v>
      </c>
      <c r="R34" s="250">
        <v>194558.01</v>
      </c>
      <c r="S34" s="44">
        <v>2970314.75</v>
      </c>
      <c r="T34" s="90">
        <v>1078217.3600000001</v>
      </c>
      <c r="U34" s="90">
        <v>99800</v>
      </c>
      <c r="V34" s="90">
        <v>940.2</v>
      </c>
      <c r="X34" s="90">
        <v>1049634</v>
      </c>
      <c r="Y34" s="90">
        <v>78200</v>
      </c>
      <c r="Z34" s="417">
        <v>1475255</v>
      </c>
      <c r="AC34" s="417">
        <v>558252.03</v>
      </c>
      <c r="AD34" s="417">
        <v>137023.57999999999</v>
      </c>
    </row>
    <row r="35" spans="1:34" x14ac:dyDescent="0.2">
      <c r="A35" s="250" t="s">
        <v>2790</v>
      </c>
      <c r="B35" s="89">
        <v>1647022.95</v>
      </c>
      <c r="C35" s="89">
        <v>47400</v>
      </c>
      <c r="D35" s="89">
        <v>417502.48</v>
      </c>
      <c r="G35" s="250">
        <v>1131969.17</v>
      </c>
      <c r="H35" s="250">
        <v>806133.12</v>
      </c>
      <c r="K35" s="76">
        <v>2000</v>
      </c>
      <c r="L35" s="76">
        <v>104875.74</v>
      </c>
      <c r="P35" s="250">
        <v>15000</v>
      </c>
      <c r="R35" s="250">
        <v>226951.88</v>
      </c>
      <c r="S35" s="44">
        <v>3203233.17</v>
      </c>
      <c r="T35" s="90">
        <v>1547185.96</v>
      </c>
      <c r="U35" s="90">
        <v>361335</v>
      </c>
      <c r="V35" s="90">
        <v>1332.54</v>
      </c>
      <c r="X35" s="90">
        <v>587181</v>
      </c>
      <c r="Y35" s="90">
        <v>79850</v>
      </c>
      <c r="Z35" s="417">
        <v>1190960</v>
      </c>
      <c r="AC35" s="417">
        <v>758727.13</v>
      </c>
      <c r="AD35" s="417">
        <v>132246.81</v>
      </c>
    </row>
    <row r="36" spans="1:34" x14ac:dyDescent="0.2">
      <c r="A36" s="250" t="s">
        <v>2791</v>
      </c>
      <c r="B36" s="89">
        <v>778330.53</v>
      </c>
      <c r="D36" s="89">
        <v>181861.24</v>
      </c>
      <c r="G36" s="250">
        <v>45130.17</v>
      </c>
      <c r="H36" s="250">
        <v>91165.49</v>
      </c>
      <c r="L36" s="76">
        <v>63802.17</v>
      </c>
      <c r="M36" s="76">
        <v>15346</v>
      </c>
      <c r="R36" s="250">
        <v>23089.200000000001</v>
      </c>
      <c r="S36" s="44">
        <v>2001291.5</v>
      </c>
      <c r="T36" s="90">
        <v>674429.7</v>
      </c>
      <c r="V36" s="90">
        <v>673.29</v>
      </c>
      <c r="X36" s="90">
        <v>948136</v>
      </c>
      <c r="Y36" s="90">
        <v>34800</v>
      </c>
      <c r="Z36" s="417">
        <v>1061313</v>
      </c>
      <c r="AC36" s="417">
        <v>342483.94</v>
      </c>
      <c r="AD36" s="417">
        <v>43562.84</v>
      </c>
    </row>
    <row r="37" spans="1:34" x14ac:dyDescent="0.2">
      <c r="A37" s="250" t="s">
        <v>2817</v>
      </c>
      <c r="B37" s="89">
        <v>944292.05</v>
      </c>
      <c r="C37" s="89">
        <v>27684</v>
      </c>
      <c r="D37" s="89">
        <v>332322.96000000002</v>
      </c>
      <c r="E37" s="89">
        <v>0</v>
      </c>
      <c r="F37" s="250">
        <v>0</v>
      </c>
      <c r="G37" s="250">
        <v>1475537.52</v>
      </c>
      <c r="H37" s="250">
        <v>724938.18</v>
      </c>
      <c r="I37" s="250">
        <v>0</v>
      </c>
      <c r="J37" s="250">
        <v>0</v>
      </c>
      <c r="K37" s="76">
        <v>0</v>
      </c>
      <c r="L37" s="76">
        <v>137348.4</v>
      </c>
      <c r="M37" s="76">
        <v>0</v>
      </c>
      <c r="N37" s="76">
        <v>40372.71</v>
      </c>
      <c r="P37" s="250">
        <v>0</v>
      </c>
      <c r="Q37" s="250">
        <v>0</v>
      </c>
      <c r="R37" s="250">
        <v>148652.82999999999</v>
      </c>
      <c r="S37" s="44">
        <v>3800882.66</v>
      </c>
      <c r="T37" s="90">
        <v>1303802.75</v>
      </c>
      <c r="U37" s="90">
        <v>40000</v>
      </c>
      <c r="V37" s="90">
        <v>783.02</v>
      </c>
      <c r="X37" s="90">
        <v>151040</v>
      </c>
      <c r="Z37" s="417">
        <v>387158</v>
      </c>
      <c r="AC37" s="417">
        <v>524573.25</v>
      </c>
      <c r="AD37" s="417">
        <v>140940.96</v>
      </c>
      <c r="AH37" s="417">
        <v>200000</v>
      </c>
    </row>
    <row r="38" spans="1:34" x14ac:dyDescent="0.2">
      <c r="A38" s="250" t="s">
        <v>2644</v>
      </c>
      <c r="B38" s="89">
        <v>848276.91</v>
      </c>
      <c r="D38" s="89">
        <v>83342.559999999998</v>
      </c>
      <c r="G38" s="250">
        <v>697813.83</v>
      </c>
      <c r="H38" s="250">
        <v>749960.98</v>
      </c>
      <c r="K38" s="76">
        <v>3000</v>
      </c>
      <c r="L38" s="76">
        <v>55620</v>
      </c>
      <c r="N38" s="76">
        <v>0</v>
      </c>
      <c r="P38" s="250">
        <v>172176</v>
      </c>
      <c r="R38" s="250">
        <v>2371</v>
      </c>
      <c r="S38" s="44">
        <v>2024806.3999999999</v>
      </c>
      <c r="T38" s="90">
        <v>1393846.88</v>
      </c>
      <c r="V38" s="90">
        <v>1128.0999999999999</v>
      </c>
      <c r="X38" s="90">
        <v>782235.5</v>
      </c>
      <c r="Y38" s="90">
        <v>43007.040000000001</v>
      </c>
      <c r="Z38" s="417">
        <v>1017215.5</v>
      </c>
      <c r="AC38" s="417">
        <v>355791.29</v>
      </c>
      <c r="AD38" s="417">
        <v>97255.54</v>
      </c>
      <c r="AH38" s="417">
        <v>19917.5</v>
      </c>
    </row>
    <row r="39" spans="1:34" x14ac:dyDescent="0.2">
      <c r="A39" s="250" t="s">
        <v>2645</v>
      </c>
      <c r="B39" s="89">
        <v>1462732.27</v>
      </c>
      <c r="D39" s="89">
        <v>81803.58</v>
      </c>
      <c r="G39" s="250">
        <v>247516.49</v>
      </c>
      <c r="H39" s="250">
        <v>225500.7</v>
      </c>
      <c r="K39" s="76">
        <v>1500</v>
      </c>
      <c r="L39" s="76">
        <v>55069.63</v>
      </c>
      <c r="M39" s="76">
        <v>84000</v>
      </c>
      <c r="N39" s="76">
        <v>0</v>
      </c>
      <c r="R39" s="250">
        <v>43521.46</v>
      </c>
      <c r="S39" s="44">
        <v>2381908.6800000002</v>
      </c>
      <c r="T39" s="90">
        <v>747408.7</v>
      </c>
      <c r="V39" s="90">
        <v>1673.14</v>
      </c>
      <c r="X39" s="90">
        <v>777554.4</v>
      </c>
      <c r="Y39" s="90">
        <v>77392.45</v>
      </c>
      <c r="Z39" s="417">
        <v>1040942.4</v>
      </c>
      <c r="AC39" s="417">
        <v>416021.27</v>
      </c>
      <c r="AD39" s="417">
        <v>100822.84</v>
      </c>
      <c r="AH39" s="417">
        <v>17931.5</v>
      </c>
    </row>
    <row r="40" spans="1:34" x14ac:dyDescent="0.2">
      <c r="A40" s="250" t="s">
        <v>2646</v>
      </c>
      <c r="B40" s="89">
        <v>884247.21</v>
      </c>
      <c r="C40" s="89">
        <v>3800</v>
      </c>
      <c r="D40" s="89">
        <v>118242.05</v>
      </c>
      <c r="G40" s="250">
        <v>860431.16</v>
      </c>
      <c r="H40" s="250">
        <v>243299.38</v>
      </c>
      <c r="K40" s="76">
        <v>3500</v>
      </c>
      <c r="L40" s="76">
        <v>63041.38</v>
      </c>
      <c r="N40" s="76">
        <v>492.09</v>
      </c>
      <c r="R40" s="250">
        <v>-2974.8</v>
      </c>
      <c r="S40" s="44">
        <v>2692203.68</v>
      </c>
      <c r="T40" s="90">
        <v>919281.86</v>
      </c>
      <c r="U40" s="90">
        <v>288500</v>
      </c>
      <c r="V40" s="90">
        <v>776.51</v>
      </c>
      <c r="X40" s="90">
        <v>1380267</v>
      </c>
      <c r="Y40" s="90">
        <v>60250</v>
      </c>
      <c r="Z40" s="417">
        <v>1616317</v>
      </c>
      <c r="AC40" s="417">
        <v>575092.96</v>
      </c>
      <c r="AD40" s="417">
        <v>127151.44</v>
      </c>
      <c r="AH40" s="417">
        <v>85825</v>
      </c>
    </row>
    <row r="41" spans="1:34" x14ac:dyDescent="0.2">
      <c r="A41" s="250" t="s">
        <v>2647</v>
      </c>
      <c r="B41" s="89">
        <v>900202.32</v>
      </c>
      <c r="C41" s="89">
        <v>3800</v>
      </c>
      <c r="D41" s="89">
        <v>151927.07999999999</v>
      </c>
      <c r="G41" s="250">
        <v>209332.37</v>
      </c>
      <c r="H41" s="250">
        <v>132739.06</v>
      </c>
      <c r="K41" s="76">
        <v>3500</v>
      </c>
      <c r="L41" s="76">
        <v>59775</v>
      </c>
      <c r="M41" s="76">
        <v>13040</v>
      </c>
      <c r="P41" s="250">
        <v>275250</v>
      </c>
      <c r="S41" s="44">
        <v>2888756.2</v>
      </c>
      <c r="T41" s="90">
        <v>985183.26</v>
      </c>
      <c r="V41" s="90">
        <v>37264.379999999997</v>
      </c>
      <c r="X41" s="90">
        <v>841125</v>
      </c>
      <c r="Y41" s="90">
        <v>47310.3</v>
      </c>
      <c r="Z41" s="417">
        <v>1245637</v>
      </c>
      <c r="AB41" s="417">
        <v>8720</v>
      </c>
      <c r="AC41" s="417">
        <v>329450.56</v>
      </c>
      <c r="AD41" s="417">
        <v>111524.34</v>
      </c>
      <c r="AH41" s="417">
        <v>15300</v>
      </c>
    </row>
    <row r="42" spans="1:34" x14ac:dyDescent="0.2">
      <c r="A42" s="250" t="s">
        <v>2648</v>
      </c>
      <c r="B42" s="89">
        <v>1582071.65</v>
      </c>
      <c r="D42" s="89">
        <v>97839.23</v>
      </c>
      <c r="G42" s="250">
        <v>504616.21</v>
      </c>
      <c r="H42" s="250">
        <v>241586.43</v>
      </c>
      <c r="K42" s="76">
        <v>4000</v>
      </c>
      <c r="L42" s="76">
        <v>84449.23</v>
      </c>
      <c r="N42" s="76">
        <v>868.28</v>
      </c>
      <c r="P42" s="250">
        <v>24080</v>
      </c>
      <c r="R42" s="250">
        <v>163</v>
      </c>
      <c r="S42" s="44">
        <v>3281518.85</v>
      </c>
      <c r="T42" s="90">
        <v>1668752.75</v>
      </c>
      <c r="V42" s="90">
        <v>3438.89</v>
      </c>
      <c r="X42" s="90">
        <v>1634049.3</v>
      </c>
      <c r="Y42" s="90">
        <v>135997.34</v>
      </c>
      <c r="Z42" s="417">
        <v>2307964.2999999998</v>
      </c>
      <c r="AC42" s="417">
        <v>644927.42000000004</v>
      </c>
      <c r="AD42" s="417">
        <v>113608.7</v>
      </c>
      <c r="AF42" s="417">
        <v>25754.5</v>
      </c>
      <c r="AH42" s="417">
        <v>22705.5</v>
      </c>
    </row>
    <row r="43" spans="1:34" x14ac:dyDescent="0.2">
      <c r="A43" s="250" t="s">
        <v>2649</v>
      </c>
      <c r="B43" s="89">
        <v>1379086.51</v>
      </c>
      <c r="D43" s="89">
        <v>104573.35</v>
      </c>
      <c r="G43" s="250">
        <v>345725.38</v>
      </c>
      <c r="H43" s="250">
        <v>786726.24</v>
      </c>
      <c r="K43" s="76">
        <v>16300</v>
      </c>
      <c r="L43" s="76">
        <v>94006.3</v>
      </c>
      <c r="N43" s="76">
        <v>558</v>
      </c>
      <c r="P43" s="250">
        <v>269070</v>
      </c>
      <c r="R43" s="250">
        <v>103701.45</v>
      </c>
      <c r="S43" s="44">
        <v>3750097.45</v>
      </c>
      <c r="T43" s="90">
        <v>1529407.76</v>
      </c>
      <c r="U43" s="90">
        <v>266000</v>
      </c>
      <c r="V43" s="90">
        <v>1613.16</v>
      </c>
      <c r="X43" s="90">
        <v>1267014</v>
      </c>
      <c r="Y43" s="90">
        <v>174006.92</v>
      </c>
      <c r="Z43" s="417">
        <v>1829554</v>
      </c>
      <c r="AA43" s="417">
        <v>19765</v>
      </c>
      <c r="AC43" s="417">
        <v>1181941.25</v>
      </c>
      <c r="AD43" s="417">
        <v>180231.92</v>
      </c>
      <c r="AH43" s="417">
        <v>25360.5</v>
      </c>
    </row>
    <row r="44" spans="1:34" x14ac:dyDescent="0.2">
      <c r="A44" s="250" t="s">
        <v>2650</v>
      </c>
      <c r="B44" s="89">
        <v>781800.63</v>
      </c>
      <c r="C44" s="89">
        <v>3800</v>
      </c>
      <c r="D44" s="89">
        <v>55665.64</v>
      </c>
      <c r="G44" s="250">
        <v>328322.15999999997</v>
      </c>
      <c r="H44" s="250">
        <v>756792.29</v>
      </c>
      <c r="K44" s="76">
        <v>38141</v>
      </c>
      <c r="L44" s="76">
        <v>42250</v>
      </c>
      <c r="M44" s="76">
        <v>40000</v>
      </c>
      <c r="N44" s="76">
        <v>850.5</v>
      </c>
      <c r="R44" s="250">
        <v>1808</v>
      </c>
      <c r="S44" s="44">
        <v>1851653.95</v>
      </c>
      <c r="T44" s="90">
        <v>1711277.67</v>
      </c>
      <c r="V44" s="90">
        <v>894.26</v>
      </c>
      <c r="X44" s="90">
        <v>637125.5</v>
      </c>
      <c r="Y44" s="90">
        <v>46666.8</v>
      </c>
      <c r="Z44" s="417">
        <v>1038505.5</v>
      </c>
      <c r="AA44" s="417">
        <v>3275</v>
      </c>
      <c r="AC44" s="417">
        <v>687576.12</v>
      </c>
      <c r="AD44" s="417">
        <v>103593.16</v>
      </c>
      <c r="AH44" s="417">
        <v>14873</v>
      </c>
    </row>
    <row r="45" spans="1:34" x14ac:dyDescent="0.2">
      <c r="A45" s="250" t="s">
        <v>2792</v>
      </c>
      <c r="B45" s="89">
        <v>442090.2</v>
      </c>
      <c r="C45" s="89">
        <v>3800</v>
      </c>
      <c r="D45" s="89">
        <v>38176.660000000003</v>
      </c>
      <c r="G45" s="250">
        <v>208181.66</v>
      </c>
      <c r="H45" s="250">
        <v>319609.21999999997</v>
      </c>
      <c r="K45" s="76">
        <v>3000</v>
      </c>
      <c r="L45" s="76">
        <v>63275</v>
      </c>
      <c r="M45" s="76">
        <v>-68000</v>
      </c>
      <c r="N45" s="76">
        <v>242.64</v>
      </c>
      <c r="P45" s="250">
        <v>140000</v>
      </c>
      <c r="R45" s="250">
        <v>-56340.84</v>
      </c>
      <c r="S45" s="44">
        <v>1865771.67</v>
      </c>
      <c r="T45" s="90">
        <v>808619.24</v>
      </c>
      <c r="V45" s="90">
        <v>527.32000000000005</v>
      </c>
      <c r="X45" s="90">
        <v>785391</v>
      </c>
      <c r="Y45" s="90">
        <v>66479.5</v>
      </c>
      <c r="Z45" s="417">
        <v>1135443</v>
      </c>
      <c r="AA45" s="417">
        <v>10920</v>
      </c>
      <c r="AC45" s="417">
        <v>496182.13</v>
      </c>
      <c r="AD45" s="417">
        <v>107270.38</v>
      </c>
      <c r="AH45" s="417">
        <v>24325</v>
      </c>
    </row>
    <row r="46" spans="1:34" x14ac:dyDescent="0.2">
      <c r="A46" s="250" t="s">
        <v>2793</v>
      </c>
      <c r="B46" s="89">
        <v>564422.73</v>
      </c>
      <c r="D46" s="89">
        <v>81223.5</v>
      </c>
      <c r="G46" s="250">
        <v>520064.7</v>
      </c>
      <c r="H46" s="250">
        <v>13625.96</v>
      </c>
      <c r="K46" s="76">
        <v>0</v>
      </c>
      <c r="L46" s="76">
        <v>13626.6</v>
      </c>
      <c r="S46" s="44">
        <v>1234901.48</v>
      </c>
      <c r="T46" s="90">
        <v>485183.68</v>
      </c>
      <c r="U46" s="90">
        <v>82340</v>
      </c>
      <c r="V46" s="90">
        <v>562.19000000000005</v>
      </c>
      <c r="X46" s="90">
        <v>875262</v>
      </c>
      <c r="Y46" s="90">
        <v>138488.87</v>
      </c>
      <c r="Z46" s="417">
        <v>1094376</v>
      </c>
      <c r="AC46" s="417">
        <v>334525.08</v>
      </c>
      <c r="AD46" s="417">
        <v>70527.289999999994</v>
      </c>
      <c r="AE46" s="417">
        <v>500</v>
      </c>
      <c r="AH46" s="417">
        <v>6829</v>
      </c>
    </row>
    <row r="47" spans="1:34" x14ac:dyDescent="0.2">
      <c r="A47" s="250" t="s">
        <v>2811</v>
      </c>
      <c r="B47" s="89">
        <v>525963.09</v>
      </c>
      <c r="D47" s="89">
        <v>69051.58</v>
      </c>
      <c r="G47" s="250">
        <v>966839.11</v>
      </c>
      <c r="H47" s="250">
        <v>286749.27</v>
      </c>
      <c r="K47" s="76">
        <v>3800</v>
      </c>
      <c r="L47" s="76">
        <v>59071</v>
      </c>
      <c r="N47" s="76">
        <v>0</v>
      </c>
      <c r="P47" s="250">
        <v>155000</v>
      </c>
      <c r="R47" s="250">
        <v>10593.53</v>
      </c>
      <c r="S47" s="44">
        <v>2300894.7000000002</v>
      </c>
      <c r="T47" s="90">
        <v>835028.56</v>
      </c>
      <c r="V47" s="90">
        <v>722.42</v>
      </c>
      <c r="X47" s="90">
        <v>596879.9</v>
      </c>
      <c r="Y47" s="90">
        <v>44563.6</v>
      </c>
      <c r="Z47" s="417">
        <v>923079.9</v>
      </c>
      <c r="AC47" s="417">
        <v>557477.48</v>
      </c>
      <c r="AD47" s="417">
        <v>123366.51</v>
      </c>
      <c r="AH47" s="417">
        <v>8520</v>
      </c>
    </row>
    <row r="48" spans="1:34" x14ac:dyDescent="0.2">
      <c r="A48" s="250" t="s">
        <v>2818</v>
      </c>
      <c r="B48" s="89">
        <v>1014505.4</v>
      </c>
      <c r="C48" s="89">
        <v>3800</v>
      </c>
      <c r="D48" s="89">
        <v>124133.28</v>
      </c>
      <c r="G48" s="250">
        <v>3936693.41</v>
      </c>
      <c r="H48" s="250">
        <v>205293.56</v>
      </c>
      <c r="K48" s="76">
        <v>34539</v>
      </c>
      <c r="L48" s="76">
        <v>55570.33</v>
      </c>
      <c r="N48" s="76">
        <v>0</v>
      </c>
      <c r="R48" s="250">
        <v>14817.63</v>
      </c>
      <c r="S48" s="44">
        <v>4006426</v>
      </c>
      <c r="T48" s="90">
        <v>809891.13</v>
      </c>
      <c r="V48" s="90">
        <v>1144.19</v>
      </c>
      <c r="X48" s="90">
        <v>741195.4</v>
      </c>
      <c r="Y48" s="90">
        <v>43500</v>
      </c>
      <c r="Z48" s="417">
        <v>1058695.3999999999</v>
      </c>
      <c r="AC48" s="417">
        <v>363779.3</v>
      </c>
      <c r="AD48" s="417">
        <v>157775.59</v>
      </c>
      <c r="AH48" s="417">
        <v>8409</v>
      </c>
    </row>
    <row r="49" spans="1:34" x14ac:dyDescent="0.2">
      <c r="A49" s="250" t="s">
        <v>2651</v>
      </c>
      <c r="B49" s="89">
        <v>511380.74</v>
      </c>
      <c r="D49" s="89">
        <v>128547.31</v>
      </c>
      <c r="G49" s="250">
        <v>255056.01</v>
      </c>
      <c r="H49" s="250">
        <v>235859.78</v>
      </c>
      <c r="K49" s="76">
        <v>32000</v>
      </c>
      <c r="L49" s="76">
        <v>37358.43</v>
      </c>
      <c r="R49" s="250">
        <v>-276448.68</v>
      </c>
      <c r="S49" s="44">
        <v>1877057.75</v>
      </c>
      <c r="T49" s="90">
        <v>719726.25</v>
      </c>
      <c r="U49" s="90">
        <v>135000</v>
      </c>
      <c r="V49" s="90">
        <v>321.33</v>
      </c>
      <c r="X49" s="90">
        <v>662742.5</v>
      </c>
      <c r="Y49" s="90">
        <v>97053</v>
      </c>
      <c r="Z49" s="417">
        <v>774728.5</v>
      </c>
      <c r="AC49" s="417">
        <v>374447.06</v>
      </c>
      <c r="AD49" s="417">
        <v>76765.33</v>
      </c>
    </row>
    <row r="50" spans="1:34" x14ac:dyDescent="0.2">
      <c r="A50" s="250" t="s">
        <v>2652</v>
      </c>
      <c r="B50" s="89">
        <v>393576.82</v>
      </c>
      <c r="D50" s="89">
        <v>15116.17</v>
      </c>
      <c r="G50" s="250">
        <v>465732.6</v>
      </c>
      <c r="H50" s="250">
        <v>250348.44</v>
      </c>
      <c r="K50" s="76">
        <v>91500</v>
      </c>
      <c r="L50" s="76">
        <v>61297.06</v>
      </c>
      <c r="M50" s="76">
        <v>6500</v>
      </c>
      <c r="R50" s="250">
        <v>-13827.49</v>
      </c>
      <c r="S50" s="44">
        <v>2506199.65</v>
      </c>
      <c r="T50" s="90">
        <v>746651.33</v>
      </c>
      <c r="U50" s="90">
        <v>80000</v>
      </c>
      <c r="V50" s="90">
        <v>222.86</v>
      </c>
      <c r="X50" s="90">
        <v>1335070</v>
      </c>
      <c r="Y50" s="90">
        <v>25479</v>
      </c>
      <c r="Z50" s="417">
        <v>1494410</v>
      </c>
      <c r="AC50" s="417">
        <v>349460.41</v>
      </c>
      <c r="AD50" s="417">
        <v>38306.519999999997</v>
      </c>
      <c r="AH50" s="417">
        <v>1200</v>
      </c>
    </row>
    <row r="51" spans="1:34" x14ac:dyDescent="0.2">
      <c r="A51" s="250" t="s">
        <v>2653</v>
      </c>
      <c r="B51" s="89">
        <v>303600.76</v>
      </c>
      <c r="D51" s="89">
        <v>59335.61</v>
      </c>
      <c r="G51" s="250">
        <v>3</v>
      </c>
      <c r="H51" s="250">
        <v>121167.9</v>
      </c>
      <c r="K51" s="76">
        <v>14701</v>
      </c>
      <c r="L51" s="76">
        <v>44807.360000000001</v>
      </c>
      <c r="Q51" s="250">
        <v>-238853.94</v>
      </c>
      <c r="R51" s="250">
        <v>34322</v>
      </c>
      <c r="S51" s="44">
        <v>1985151.03</v>
      </c>
      <c r="T51" s="90">
        <v>764472.59</v>
      </c>
      <c r="U51" s="90">
        <v>34860</v>
      </c>
      <c r="V51" s="90">
        <v>241.22</v>
      </c>
      <c r="X51" s="90">
        <v>781515</v>
      </c>
      <c r="Y51" s="90">
        <v>53053</v>
      </c>
      <c r="Z51" s="417">
        <v>993915</v>
      </c>
      <c r="AC51" s="417">
        <v>327776.5</v>
      </c>
      <c r="AD51" s="417">
        <v>32661.3</v>
      </c>
    </row>
    <row r="52" spans="1:34" x14ac:dyDescent="0.2">
      <c r="A52" s="250" t="s">
        <v>2654</v>
      </c>
      <c r="B52" s="89">
        <v>47438.06</v>
      </c>
      <c r="D52" s="89">
        <v>211301.63</v>
      </c>
      <c r="G52" s="250">
        <v>769272.9</v>
      </c>
      <c r="H52" s="250">
        <v>175474.62</v>
      </c>
      <c r="K52" s="76">
        <v>72463</v>
      </c>
      <c r="L52" s="76">
        <v>32370</v>
      </c>
      <c r="P52" s="250">
        <v>1200</v>
      </c>
      <c r="R52" s="250">
        <v>11600</v>
      </c>
      <c r="S52" s="44">
        <v>1821817.03</v>
      </c>
      <c r="T52" s="90">
        <v>718592.38</v>
      </c>
      <c r="U52" s="90">
        <v>140000</v>
      </c>
      <c r="X52" s="90">
        <v>1260451.5</v>
      </c>
      <c r="Y52" s="90">
        <v>11800</v>
      </c>
      <c r="Z52" s="417">
        <v>1517491.5</v>
      </c>
      <c r="AA52" s="417">
        <v>4750</v>
      </c>
      <c r="AC52" s="417">
        <v>534493.02</v>
      </c>
      <c r="AD52" s="417">
        <v>35875.94</v>
      </c>
    </row>
    <row r="53" spans="1:34" x14ac:dyDescent="0.2">
      <c r="A53" s="250" t="s">
        <v>2655</v>
      </c>
      <c r="B53" s="89">
        <v>733749.91</v>
      </c>
      <c r="C53" s="89">
        <v>3800</v>
      </c>
      <c r="D53" s="89">
        <v>100569.98</v>
      </c>
      <c r="G53" s="250">
        <v>512592.15</v>
      </c>
      <c r="H53" s="250">
        <v>510208.35</v>
      </c>
      <c r="K53" s="76">
        <v>4285</v>
      </c>
      <c r="L53" s="76">
        <v>37820</v>
      </c>
      <c r="R53" s="250">
        <v>-258229.25</v>
      </c>
      <c r="S53" s="44">
        <v>1102265.42</v>
      </c>
      <c r="T53" s="90">
        <v>1222110.1499999999</v>
      </c>
      <c r="V53" s="90">
        <v>279.10000000000002</v>
      </c>
      <c r="X53" s="90">
        <v>1209298</v>
      </c>
      <c r="Y53" s="90">
        <v>72974</v>
      </c>
      <c r="Z53" s="417">
        <v>1508843</v>
      </c>
      <c r="AC53" s="417">
        <v>545584.91</v>
      </c>
      <c r="AD53" s="417">
        <v>65418</v>
      </c>
      <c r="AH53" s="417">
        <v>240</v>
      </c>
    </row>
    <row r="54" spans="1:34" x14ac:dyDescent="0.2">
      <c r="A54" s="250" t="s">
        <v>2656</v>
      </c>
      <c r="B54" s="89">
        <v>218963.33</v>
      </c>
      <c r="D54" s="89">
        <v>100221.5</v>
      </c>
      <c r="G54" s="250">
        <v>81216.22</v>
      </c>
      <c r="H54" s="250">
        <v>387668.37</v>
      </c>
      <c r="K54" s="76">
        <v>0</v>
      </c>
      <c r="L54" s="76">
        <v>25480</v>
      </c>
      <c r="Q54" s="250">
        <v>-10797.58</v>
      </c>
      <c r="R54" s="250">
        <v>500</v>
      </c>
      <c r="S54" s="44">
        <v>2172216.88</v>
      </c>
      <c r="T54" s="90">
        <v>519360.19</v>
      </c>
      <c r="U54" s="90">
        <v>17000</v>
      </c>
      <c r="X54" s="90">
        <v>673884</v>
      </c>
      <c r="Z54" s="417">
        <v>838876</v>
      </c>
      <c r="AC54" s="417">
        <v>331099.84000000003</v>
      </c>
      <c r="AD54" s="417">
        <v>48862.92</v>
      </c>
    </row>
    <row r="55" spans="1:34" x14ac:dyDescent="0.2">
      <c r="A55" s="250" t="s">
        <v>2657</v>
      </c>
      <c r="B55" s="89">
        <v>346773.69</v>
      </c>
      <c r="D55" s="89">
        <v>121853.45</v>
      </c>
      <c r="G55" s="250">
        <v>1216020.32</v>
      </c>
      <c r="H55" s="250">
        <v>457322.79</v>
      </c>
      <c r="L55" s="76">
        <v>28750</v>
      </c>
      <c r="S55" s="44">
        <v>1936400.69</v>
      </c>
      <c r="T55" s="90">
        <v>623276.75</v>
      </c>
      <c r="X55" s="90">
        <v>727680</v>
      </c>
      <c r="Z55" s="417">
        <v>873876</v>
      </c>
      <c r="AC55" s="417">
        <v>227437.51</v>
      </c>
      <c r="AD55" s="417">
        <v>66110.759999999995</v>
      </c>
    </row>
    <row r="56" spans="1:34" x14ac:dyDescent="0.2">
      <c r="A56" s="250" t="s">
        <v>2658</v>
      </c>
      <c r="B56" s="89">
        <v>952935.42</v>
      </c>
      <c r="C56" s="89">
        <v>13992</v>
      </c>
      <c r="D56" s="89">
        <v>249920.02</v>
      </c>
      <c r="G56" s="250">
        <v>36427.68</v>
      </c>
      <c r="H56" s="250">
        <v>279755.02</v>
      </c>
      <c r="K56" s="76">
        <v>10500</v>
      </c>
      <c r="L56" s="76">
        <v>68247.22</v>
      </c>
      <c r="Q56" s="250">
        <v>297917.32</v>
      </c>
      <c r="S56" s="44">
        <v>1262941.0900000001</v>
      </c>
      <c r="T56" s="90">
        <v>1441731.14</v>
      </c>
      <c r="U56" s="90">
        <v>31200</v>
      </c>
      <c r="V56" s="90">
        <v>798.27</v>
      </c>
      <c r="X56" s="90">
        <v>1439266.5</v>
      </c>
      <c r="Y56" s="90">
        <v>101553</v>
      </c>
      <c r="Z56" s="417">
        <v>1846426.5</v>
      </c>
      <c r="AB56" s="417">
        <v>9572</v>
      </c>
      <c r="AC56" s="417">
        <v>461098.52</v>
      </c>
      <c r="AD56" s="417">
        <v>63183.54</v>
      </c>
    </row>
    <row r="57" spans="1:34" x14ac:dyDescent="0.2">
      <c r="A57" s="250" t="s">
        <v>2794</v>
      </c>
      <c r="B57" s="89">
        <v>201340.25</v>
      </c>
      <c r="C57" s="89">
        <v>0</v>
      </c>
      <c r="D57" s="89">
        <v>100892.8</v>
      </c>
      <c r="G57" s="250">
        <v>493009.79</v>
      </c>
      <c r="H57" s="250">
        <v>569544.85</v>
      </c>
      <c r="K57" s="76">
        <v>103500</v>
      </c>
      <c r="L57" s="76">
        <v>45175.26</v>
      </c>
      <c r="P57" s="250">
        <v>1300</v>
      </c>
      <c r="S57" s="44">
        <v>2033596.36</v>
      </c>
      <c r="T57" s="90">
        <v>562688.59</v>
      </c>
      <c r="U57" s="90">
        <v>23000</v>
      </c>
      <c r="V57" s="90">
        <v>168.91</v>
      </c>
      <c r="X57" s="90">
        <v>1172160</v>
      </c>
      <c r="Y57" s="90">
        <v>282080</v>
      </c>
      <c r="Z57" s="417">
        <v>1565844</v>
      </c>
      <c r="AC57" s="417">
        <v>367424.79</v>
      </c>
      <c r="AD57" s="417">
        <v>41015.94</v>
      </c>
    </row>
    <row r="58" spans="1:34" x14ac:dyDescent="0.2">
      <c r="A58" s="250" t="s">
        <v>2795</v>
      </c>
      <c r="B58" s="89">
        <v>154832.88</v>
      </c>
      <c r="D58" s="89">
        <v>292424.15000000002</v>
      </c>
      <c r="G58" s="250">
        <v>508818.86</v>
      </c>
      <c r="H58" s="250">
        <v>75155.490000000005</v>
      </c>
      <c r="K58" s="76">
        <v>22720</v>
      </c>
      <c r="L58" s="76">
        <v>351039.69</v>
      </c>
      <c r="Q58" s="250">
        <v>367602.08</v>
      </c>
      <c r="R58" s="250">
        <v>-401412.99</v>
      </c>
      <c r="S58" s="44">
        <v>2378594.3199999998</v>
      </c>
      <c r="T58" s="90">
        <v>1248120.6200000001</v>
      </c>
      <c r="V58" s="90">
        <v>-659.44</v>
      </c>
      <c r="X58" s="90">
        <v>742161</v>
      </c>
      <c r="Y58" s="90">
        <v>31574</v>
      </c>
      <c r="Z58" s="417">
        <v>1015540</v>
      </c>
      <c r="AC58" s="417">
        <v>638148.28</v>
      </c>
      <c r="AD58" s="417">
        <v>74709.48</v>
      </c>
    </row>
    <row r="59" spans="1:34" x14ac:dyDescent="0.2">
      <c r="A59" s="250" t="s">
        <v>2796</v>
      </c>
      <c r="B59" s="89">
        <v>335390.52</v>
      </c>
      <c r="D59" s="89">
        <v>302226.95</v>
      </c>
      <c r="G59" s="250">
        <v>1664715.66</v>
      </c>
      <c r="H59" s="250">
        <v>415735.46</v>
      </c>
      <c r="K59" s="76">
        <v>4000</v>
      </c>
      <c r="L59" s="76">
        <v>36346.03</v>
      </c>
      <c r="Q59" s="250">
        <v>193379.24</v>
      </c>
      <c r="S59" s="44">
        <v>2522084.4900000002</v>
      </c>
      <c r="T59" s="90">
        <v>759425.38</v>
      </c>
      <c r="U59" s="90">
        <v>32800</v>
      </c>
      <c r="V59" s="90">
        <v>162.44</v>
      </c>
      <c r="X59" s="90">
        <v>506856</v>
      </c>
      <c r="Y59" s="90">
        <v>108559</v>
      </c>
      <c r="Z59" s="417">
        <v>687196</v>
      </c>
      <c r="AC59" s="417">
        <v>376587.66</v>
      </c>
      <c r="AD59" s="417">
        <v>25591.56</v>
      </c>
    </row>
    <row r="60" spans="1:34" x14ac:dyDescent="0.2">
      <c r="A60" s="250" t="s">
        <v>2659</v>
      </c>
      <c r="B60" s="89">
        <v>1793726.05</v>
      </c>
      <c r="D60" s="89">
        <v>89542</v>
      </c>
      <c r="G60" s="250">
        <v>401244.47</v>
      </c>
      <c r="H60" s="250">
        <v>403282.55</v>
      </c>
      <c r="K60" s="76">
        <v>1540</v>
      </c>
      <c r="L60" s="76">
        <v>107758</v>
      </c>
      <c r="N60" s="76">
        <v>725.28</v>
      </c>
      <c r="S60" s="44">
        <v>2222830.3199999998</v>
      </c>
      <c r="T60" s="90">
        <v>1582401.24</v>
      </c>
      <c r="U60" s="90">
        <v>65000</v>
      </c>
      <c r="V60" s="90">
        <v>2031.56</v>
      </c>
      <c r="X60" s="90">
        <v>520445</v>
      </c>
      <c r="Y60" s="90">
        <v>9000</v>
      </c>
      <c r="Z60" s="417">
        <v>892785</v>
      </c>
      <c r="AC60" s="417">
        <v>547931.78</v>
      </c>
      <c r="AD60" s="417">
        <v>121142.47</v>
      </c>
    </row>
    <row r="61" spans="1:34" x14ac:dyDescent="0.2">
      <c r="A61" s="250" t="s">
        <v>2660</v>
      </c>
      <c r="B61" s="89">
        <v>3560891.81</v>
      </c>
      <c r="C61" s="89">
        <v>16420</v>
      </c>
      <c r="D61" s="89">
        <v>133803.39000000001</v>
      </c>
      <c r="G61" s="250">
        <v>2547086</v>
      </c>
      <c r="H61" s="250">
        <v>1523690.2</v>
      </c>
      <c r="K61" s="76">
        <v>19400</v>
      </c>
      <c r="L61" s="76">
        <v>139801.48000000001</v>
      </c>
      <c r="N61" s="76">
        <v>3.36</v>
      </c>
      <c r="S61" s="44">
        <v>7696912.6699999999</v>
      </c>
      <c r="T61" s="90">
        <v>2226576.36</v>
      </c>
      <c r="U61" s="90">
        <v>503285</v>
      </c>
      <c r="V61" s="90">
        <v>4931.16</v>
      </c>
      <c r="X61" s="90">
        <v>2119221</v>
      </c>
      <c r="Y61" s="90">
        <v>68800</v>
      </c>
      <c r="Z61" s="417">
        <v>2630616.19</v>
      </c>
      <c r="AC61" s="417">
        <v>2020167.6</v>
      </c>
      <c r="AD61" s="417">
        <v>109427.94</v>
      </c>
    </row>
    <row r="62" spans="1:34" x14ac:dyDescent="0.2">
      <c r="A62" s="250" t="s">
        <v>2661</v>
      </c>
      <c r="B62" s="89">
        <v>340695.62</v>
      </c>
      <c r="D62" s="89">
        <v>375695.71</v>
      </c>
      <c r="G62" s="250">
        <v>571462.16</v>
      </c>
      <c r="H62" s="250">
        <v>557799.26</v>
      </c>
      <c r="K62" s="76">
        <v>1500</v>
      </c>
      <c r="L62" s="76">
        <v>107038.95</v>
      </c>
      <c r="N62" s="76">
        <v>2104.56</v>
      </c>
      <c r="R62" s="250">
        <v>273</v>
      </c>
      <c r="S62" s="44">
        <v>2266667.36</v>
      </c>
      <c r="T62" s="90">
        <v>1062682.6599999999</v>
      </c>
      <c r="V62" s="90">
        <v>460.89</v>
      </c>
      <c r="X62" s="90">
        <v>871293.5</v>
      </c>
      <c r="Y62" s="90">
        <v>6000</v>
      </c>
      <c r="Z62" s="417">
        <v>1089897.5</v>
      </c>
      <c r="AC62" s="417">
        <v>438781.38</v>
      </c>
      <c r="AD62" s="417">
        <v>104997.73</v>
      </c>
      <c r="AG62" s="417">
        <v>0</v>
      </c>
    </row>
    <row r="63" spans="1:34" x14ac:dyDescent="0.2">
      <c r="A63" s="250" t="s">
        <v>2662</v>
      </c>
      <c r="B63" s="89">
        <v>699607.56</v>
      </c>
      <c r="D63" s="89">
        <v>60345.16</v>
      </c>
      <c r="G63" s="250">
        <v>74953.5</v>
      </c>
      <c r="H63" s="250">
        <v>197507.1</v>
      </c>
      <c r="K63" s="76">
        <v>3500</v>
      </c>
      <c r="L63" s="76">
        <v>30584.61</v>
      </c>
      <c r="N63" s="76">
        <v>1017</v>
      </c>
      <c r="S63" s="44">
        <v>817347.69</v>
      </c>
      <c r="T63" s="90">
        <v>968003.01</v>
      </c>
      <c r="V63" s="90">
        <v>826.81</v>
      </c>
      <c r="X63" s="90">
        <v>500864</v>
      </c>
      <c r="Y63" s="90">
        <v>42600</v>
      </c>
      <c r="Z63" s="417">
        <v>711744</v>
      </c>
      <c r="AA63" s="417">
        <v>5300</v>
      </c>
      <c r="AC63" s="417">
        <v>380465.49</v>
      </c>
      <c r="AD63" s="417">
        <v>87160.42</v>
      </c>
      <c r="AH63" s="417">
        <v>960</v>
      </c>
    </row>
    <row r="64" spans="1:34" x14ac:dyDescent="0.2">
      <c r="A64" s="250" t="s">
        <v>2663</v>
      </c>
      <c r="B64" s="89">
        <v>1073595.79</v>
      </c>
      <c r="D64" s="89">
        <v>96770.78</v>
      </c>
      <c r="G64" s="250">
        <v>152804.98000000001</v>
      </c>
      <c r="H64" s="250">
        <v>579279</v>
      </c>
      <c r="K64" s="76">
        <v>7142</v>
      </c>
      <c r="L64" s="76">
        <v>78246.31</v>
      </c>
      <c r="N64" s="76">
        <v>2213.2600000000002</v>
      </c>
      <c r="S64" s="44">
        <v>1211807.73</v>
      </c>
      <c r="T64" s="90">
        <v>1734595.87</v>
      </c>
      <c r="V64" s="90">
        <v>1193.79</v>
      </c>
      <c r="X64" s="90">
        <v>399924.5</v>
      </c>
      <c r="Y64" s="90">
        <v>135400</v>
      </c>
      <c r="Z64" s="417">
        <v>754844.26</v>
      </c>
      <c r="AA64" s="417">
        <v>8110</v>
      </c>
      <c r="AC64" s="417">
        <v>698183.58</v>
      </c>
      <c r="AD64" s="417">
        <v>39880</v>
      </c>
      <c r="AG64" s="417">
        <v>642</v>
      </c>
      <c r="AH64" s="417">
        <v>19160</v>
      </c>
    </row>
    <row r="65" spans="1:34" x14ac:dyDescent="0.2">
      <c r="A65" s="250" t="s">
        <v>2665</v>
      </c>
      <c r="B65" s="89">
        <v>964797.94</v>
      </c>
      <c r="D65" s="89">
        <v>404398.09</v>
      </c>
      <c r="G65" s="250">
        <v>368627.31</v>
      </c>
      <c r="H65" s="250">
        <v>367352.96</v>
      </c>
      <c r="K65" s="76">
        <v>3400</v>
      </c>
      <c r="L65" s="76">
        <v>55947.72</v>
      </c>
      <c r="N65" s="76">
        <v>497.72</v>
      </c>
      <c r="R65" s="250">
        <v>158850</v>
      </c>
      <c r="S65" s="44">
        <v>2590732.39</v>
      </c>
      <c r="T65" s="90">
        <v>1522149.28</v>
      </c>
      <c r="U65" s="90">
        <v>76020</v>
      </c>
      <c r="V65" s="90">
        <v>1019.73</v>
      </c>
      <c r="X65" s="90">
        <v>1366365</v>
      </c>
      <c r="Y65" s="90">
        <v>182160</v>
      </c>
      <c r="Z65" s="417">
        <v>1808541</v>
      </c>
      <c r="AC65" s="417">
        <v>625911.43000000005</v>
      </c>
      <c r="AD65" s="417">
        <v>24870.18</v>
      </c>
    </row>
    <row r="66" spans="1:34" x14ac:dyDescent="0.2">
      <c r="A66" s="250" t="s">
        <v>2666</v>
      </c>
      <c r="B66" s="89">
        <v>1704638.62</v>
      </c>
      <c r="D66" s="89">
        <v>37834.11</v>
      </c>
      <c r="G66" s="250">
        <v>1007353.38</v>
      </c>
      <c r="H66" s="250">
        <v>395445.79</v>
      </c>
      <c r="K66" s="76">
        <v>58190</v>
      </c>
      <c r="L66" s="76">
        <v>59302.69</v>
      </c>
      <c r="N66" s="76">
        <v>3177.11</v>
      </c>
      <c r="R66" s="250">
        <v>279157.05</v>
      </c>
      <c r="S66" s="44">
        <v>2642678.98</v>
      </c>
      <c r="T66" s="90">
        <v>1173102.99</v>
      </c>
      <c r="V66" s="90">
        <v>2048.11</v>
      </c>
      <c r="X66" s="90">
        <v>918820</v>
      </c>
      <c r="Y66" s="90">
        <v>51600</v>
      </c>
      <c r="Z66" s="417">
        <v>1087560</v>
      </c>
      <c r="AC66" s="417">
        <v>617033.84</v>
      </c>
      <c r="AD66" s="417">
        <v>140485.43</v>
      </c>
      <c r="AF66" s="417">
        <v>52962.1</v>
      </c>
    </row>
    <row r="67" spans="1:34" x14ac:dyDescent="0.2">
      <c r="A67" s="250" t="s">
        <v>2669</v>
      </c>
      <c r="B67" s="89">
        <v>1016795.67</v>
      </c>
      <c r="D67" s="89">
        <v>87089.66</v>
      </c>
      <c r="G67" s="250">
        <v>769151</v>
      </c>
      <c r="H67" s="250">
        <v>384277.16</v>
      </c>
      <c r="K67" s="76">
        <v>4000</v>
      </c>
      <c r="L67" s="76">
        <v>112665.92</v>
      </c>
      <c r="N67" s="76">
        <v>118</v>
      </c>
      <c r="R67" s="250">
        <v>240854.65</v>
      </c>
      <c r="S67" s="44">
        <v>1770327</v>
      </c>
      <c r="T67" s="90">
        <v>946863.19</v>
      </c>
      <c r="U67" s="90">
        <v>25000</v>
      </c>
      <c r="V67" s="90">
        <v>312.86</v>
      </c>
      <c r="X67" s="90">
        <v>547302</v>
      </c>
      <c r="Y67" s="90">
        <v>9000</v>
      </c>
      <c r="Z67" s="417">
        <v>863626</v>
      </c>
      <c r="AC67" s="417">
        <v>594391.38</v>
      </c>
      <c r="AD67" s="417">
        <v>66854.080000000002</v>
      </c>
      <c r="AF67" s="417">
        <v>7064.5</v>
      </c>
    </row>
    <row r="68" spans="1:34" x14ac:dyDescent="0.2">
      <c r="A68" s="250" t="s">
        <v>2670</v>
      </c>
      <c r="B68" s="89">
        <v>1046055.84</v>
      </c>
      <c r="D68" s="89">
        <v>138786.09</v>
      </c>
      <c r="G68" s="250">
        <v>841503.01</v>
      </c>
      <c r="H68" s="250">
        <v>724108.22</v>
      </c>
      <c r="K68" s="76">
        <v>19800</v>
      </c>
      <c r="L68" s="76">
        <v>47880.12</v>
      </c>
      <c r="N68" s="76">
        <v>2122.66</v>
      </c>
      <c r="S68" s="44">
        <v>3470807.24</v>
      </c>
      <c r="T68" s="90">
        <v>797744.61</v>
      </c>
      <c r="U68" s="90">
        <v>125000</v>
      </c>
      <c r="V68" s="90">
        <v>1171.9000000000001</v>
      </c>
      <c r="X68" s="90">
        <v>647564.5</v>
      </c>
      <c r="Y68" s="90">
        <v>1500</v>
      </c>
      <c r="Z68" s="417">
        <v>851084.5</v>
      </c>
      <c r="AA68" s="417">
        <v>5460</v>
      </c>
      <c r="AC68" s="417">
        <v>548388.5</v>
      </c>
      <c r="AD68" s="417">
        <v>37075.33</v>
      </c>
    </row>
    <row r="69" spans="1:34" x14ac:dyDescent="0.2">
      <c r="A69" s="250" t="s">
        <v>2671</v>
      </c>
      <c r="B69" s="89">
        <v>290518.75</v>
      </c>
      <c r="C69" s="89">
        <v>5860</v>
      </c>
      <c r="D69" s="89">
        <v>45122.52</v>
      </c>
      <c r="G69" s="250">
        <v>162358.97</v>
      </c>
      <c r="H69" s="250">
        <v>648545.4</v>
      </c>
      <c r="K69" s="76">
        <v>2500</v>
      </c>
      <c r="L69" s="76">
        <v>77144.929999999993</v>
      </c>
      <c r="N69" s="76">
        <v>205.4</v>
      </c>
      <c r="R69" s="250">
        <v>-15600</v>
      </c>
      <c r="S69" s="44">
        <v>1201384.94</v>
      </c>
      <c r="T69" s="90">
        <v>808104.59</v>
      </c>
      <c r="U69" s="90">
        <v>100000</v>
      </c>
      <c r="V69" s="90">
        <v>365.75</v>
      </c>
      <c r="X69" s="90">
        <v>727380</v>
      </c>
      <c r="Y69" s="90">
        <v>3000</v>
      </c>
      <c r="Z69" s="417">
        <v>976814</v>
      </c>
      <c r="AC69" s="417">
        <v>422262.11</v>
      </c>
      <c r="AD69" s="417">
        <v>36690.9</v>
      </c>
    </row>
    <row r="70" spans="1:34" x14ac:dyDescent="0.2">
      <c r="A70" s="250" t="s">
        <v>2673</v>
      </c>
      <c r="B70" s="89">
        <v>434488.04</v>
      </c>
      <c r="C70" s="89">
        <v>0</v>
      </c>
      <c r="D70" s="89">
        <v>172082.41</v>
      </c>
      <c r="G70" s="250">
        <v>348573.36</v>
      </c>
      <c r="H70" s="250">
        <v>309182.56</v>
      </c>
      <c r="K70" s="76">
        <v>7095</v>
      </c>
      <c r="L70" s="76">
        <v>98700</v>
      </c>
      <c r="N70" s="76">
        <v>101.11</v>
      </c>
      <c r="S70" s="44">
        <v>934454.85</v>
      </c>
      <c r="T70" s="90">
        <v>977669.31</v>
      </c>
      <c r="V70" s="90">
        <v>398.41</v>
      </c>
      <c r="X70" s="90">
        <v>1263360</v>
      </c>
      <c r="Y70" s="90">
        <v>6000</v>
      </c>
      <c r="Z70" s="417">
        <v>1500684</v>
      </c>
      <c r="AA70" s="417">
        <v>10640</v>
      </c>
      <c r="AC70" s="417">
        <v>443341.07</v>
      </c>
      <c r="AD70" s="417">
        <v>12817.98</v>
      </c>
      <c r="AH70" s="417">
        <v>8460</v>
      </c>
    </row>
    <row r="71" spans="1:34" x14ac:dyDescent="0.2">
      <c r="A71" s="250" t="s">
        <v>2674</v>
      </c>
      <c r="B71" s="89">
        <v>520098.51</v>
      </c>
      <c r="C71" s="89">
        <v>0</v>
      </c>
      <c r="D71" s="89">
        <v>72950.81</v>
      </c>
      <c r="G71" s="250">
        <v>184244.74</v>
      </c>
      <c r="H71" s="250">
        <v>363121.51</v>
      </c>
      <c r="K71" s="76">
        <v>2000</v>
      </c>
      <c r="L71" s="76">
        <v>56775</v>
      </c>
      <c r="N71" s="76">
        <v>287.2</v>
      </c>
      <c r="R71" s="250">
        <v>-2536</v>
      </c>
      <c r="S71" s="44">
        <v>1881601.57</v>
      </c>
      <c r="T71" s="90">
        <v>1069405.6499999999</v>
      </c>
      <c r="V71" s="90">
        <v>529.6</v>
      </c>
      <c r="X71" s="90">
        <v>713079.6</v>
      </c>
      <c r="Y71" s="90">
        <v>60100</v>
      </c>
      <c r="Z71" s="417">
        <v>939653.6</v>
      </c>
      <c r="AC71" s="417">
        <v>324194.7</v>
      </c>
      <c r="AD71" s="417">
        <v>138252.16</v>
      </c>
      <c r="AH71" s="417">
        <v>8460</v>
      </c>
    </row>
    <row r="72" spans="1:34" x14ac:dyDescent="0.2">
      <c r="A72" s="250" t="s">
        <v>2675</v>
      </c>
      <c r="B72" s="89">
        <v>693968.51</v>
      </c>
      <c r="D72" s="89">
        <v>63035.13</v>
      </c>
      <c r="G72" s="250">
        <v>393916.03</v>
      </c>
      <c r="H72" s="250">
        <v>217128.12</v>
      </c>
      <c r="K72" s="76">
        <v>5200</v>
      </c>
      <c r="L72" s="76">
        <v>42647.44</v>
      </c>
      <c r="N72" s="76">
        <v>45</v>
      </c>
      <c r="S72" s="44">
        <v>2618687.59</v>
      </c>
      <c r="T72" s="90">
        <v>950986.06</v>
      </c>
      <c r="V72" s="90">
        <v>658.07</v>
      </c>
      <c r="X72" s="90">
        <v>432390</v>
      </c>
      <c r="Y72" s="90">
        <v>35360</v>
      </c>
      <c r="Z72" s="417">
        <v>667544</v>
      </c>
      <c r="AC72" s="417">
        <v>262111.62</v>
      </c>
      <c r="AD72" s="417">
        <v>91129.56</v>
      </c>
    </row>
    <row r="73" spans="1:34" x14ac:dyDescent="0.2">
      <c r="A73" s="250" t="s">
        <v>2676</v>
      </c>
      <c r="B73" s="89">
        <v>517768.86</v>
      </c>
      <c r="D73" s="89">
        <v>31454.77</v>
      </c>
      <c r="G73" s="250">
        <v>25162.34</v>
      </c>
      <c r="H73" s="250">
        <v>699315.28</v>
      </c>
      <c r="K73" s="76">
        <v>4900</v>
      </c>
      <c r="L73" s="76">
        <v>48208.92</v>
      </c>
      <c r="N73" s="76">
        <v>1430.64</v>
      </c>
      <c r="S73" s="44">
        <v>2255161.35</v>
      </c>
      <c r="T73" s="90">
        <v>800056.95</v>
      </c>
      <c r="U73" s="90">
        <v>375000</v>
      </c>
      <c r="V73" s="90">
        <v>389.38</v>
      </c>
      <c r="X73" s="90">
        <v>667632</v>
      </c>
      <c r="Y73" s="90">
        <v>43800</v>
      </c>
      <c r="Z73" s="417">
        <v>795112</v>
      </c>
      <c r="AC73" s="417">
        <v>542456.79</v>
      </c>
      <c r="AD73" s="417">
        <v>108580.26</v>
      </c>
      <c r="AH73" s="417">
        <v>8460</v>
      </c>
    </row>
    <row r="74" spans="1:34" x14ac:dyDescent="0.2">
      <c r="A74" s="250" t="s">
        <v>2677</v>
      </c>
      <c r="B74" s="89">
        <v>457310.76</v>
      </c>
      <c r="C74" s="89">
        <v>31640</v>
      </c>
      <c r="D74" s="89">
        <v>87179.97</v>
      </c>
      <c r="G74" s="250">
        <v>567043.19999999995</v>
      </c>
      <c r="H74" s="250">
        <v>185878.71</v>
      </c>
      <c r="K74" s="76">
        <v>4900</v>
      </c>
      <c r="L74" s="76">
        <v>103792.38</v>
      </c>
      <c r="N74" s="76">
        <v>1739.53</v>
      </c>
      <c r="S74" s="44">
        <v>2065017.96</v>
      </c>
      <c r="T74" s="90">
        <v>1416991.09</v>
      </c>
      <c r="X74" s="90">
        <v>618125</v>
      </c>
      <c r="Y74" s="90">
        <v>4945</v>
      </c>
      <c r="Z74" s="417">
        <v>945826</v>
      </c>
      <c r="AC74" s="417">
        <v>637656.69999999995</v>
      </c>
      <c r="AD74" s="417">
        <v>46604.28</v>
      </c>
      <c r="AH74" s="417">
        <v>14487.95</v>
      </c>
    </row>
    <row r="75" spans="1:34" x14ac:dyDescent="0.2">
      <c r="A75" s="250" t="s">
        <v>2678</v>
      </c>
      <c r="B75" s="89">
        <v>1248675.5</v>
      </c>
      <c r="C75" s="89">
        <v>24572</v>
      </c>
      <c r="D75" s="89">
        <v>231468.04</v>
      </c>
      <c r="G75" s="250">
        <v>353733.28</v>
      </c>
      <c r="H75" s="250">
        <v>483824.98</v>
      </c>
      <c r="K75" s="76">
        <v>8000</v>
      </c>
      <c r="L75" s="76">
        <v>48450.29</v>
      </c>
      <c r="N75" s="76">
        <v>195</v>
      </c>
      <c r="S75" s="44">
        <v>2127187.88</v>
      </c>
      <c r="T75" s="90">
        <v>1958573.15</v>
      </c>
      <c r="U75" s="90">
        <v>165800</v>
      </c>
      <c r="V75" s="90">
        <v>1245.3599999999999</v>
      </c>
      <c r="X75" s="90">
        <v>777756</v>
      </c>
      <c r="Y75" s="90">
        <v>99600</v>
      </c>
      <c r="Z75" s="417">
        <v>1199759</v>
      </c>
      <c r="AC75" s="417">
        <v>512912.06</v>
      </c>
      <c r="AD75" s="417">
        <v>139370.34</v>
      </c>
    </row>
    <row r="76" spans="1:34" x14ac:dyDescent="0.2">
      <c r="A76" s="250" t="s">
        <v>2812</v>
      </c>
      <c r="B76" s="89">
        <v>1396344.74</v>
      </c>
      <c r="D76" s="89">
        <v>71211.570000000007</v>
      </c>
      <c r="G76" s="250">
        <v>706588.45</v>
      </c>
      <c r="H76" s="250">
        <v>817161.31</v>
      </c>
      <c r="K76" s="76">
        <v>5702</v>
      </c>
      <c r="L76" s="76">
        <v>85308.5</v>
      </c>
      <c r="N76" s="76">
        <v>1695.64</v>
      </c>
      <c r="R76" s="250">
        <v>228847.92</v>
      </c>
      <c r="S76" s="44">
        <v>3692657.78</v>
      </c>
      <c r="T76" s="90">
        <v>867942.09</v>
      </c>
      <c r="U76" s="90">
        <v>125818</v>
      </c>
      <c r="V76" s="90">
        <v>1664.27</v>
      </c>
      <c r="X76" s="90">
        <v>1003779</v>
      </c>
      <c r="Y76" s="90">
        <v>46500</v>
      </c>
      <c r="Z76" s="417">
        <v>1267143</v>
      </c>
      <c r="AB76" s="417">
        <v>4740</v>
      </c>
      <c r="AC76" s="417">
        <v>606733.59</v>
      </c>
      <c r="AD76" s="417">
        <v>300707.77</v>
      </c>
    </row>
    <row r="77" spans="1:34" x14ac:dyDescent="0.2">
      <c r="A77" s="250" t="s">
        <v>2679</v>
      </c>
      <c r="B77" s="89">
        <v>477326.8</v>
      </c>
      <c r="C77" s="89">
        <v>7800</v>
      </c>
      <c r="D77" s="89">
        <v>52704.47</v>
      </c>
      <c r="G77" s="250">
        <v>2420362.41</v>
      </c>
      <c r="H77" s="250">
        <v>172063.96</v>
      </c>
      <c r="K77" s="76">
        <v>0</v>
      </c>
      <c r="L77" s="76">
        <v>80096.160000000003</v>
      </c>
      <c r="M77" s="76">
        <v>66600</v>
      </c>
      <c r="N77" s="76">
        <v>0</v>
      </c>
      <c r="R77" s="250">
        <v>28533.360000000001</v>
      </c>
      <c r="S77" s="44">
        <v>2241713.0099999998</v>
      </c>
      <c r="T77" s="90">
        <v>1024773.46</v>
      </c>
      <c r="U77" s="90">
        <v>142400</v>
      </c>
      <c r="V77" s="90">
        <v>332.3</v>
      </c>
      <c r="X77" s="90">
        <v>523320</v>
      </c>
      <c r="Y77" s="90">
        <v>25116</v>
      </c>
      <c r="Z77" s="417">
        <v>861692</v>
      </c>
      <c r="AC77" s="417">
        <v>731459.71</v>
      </c>
      <c r="AD77" s="417">
        <v>139659.32</v>
      </c>
    </row>
    <row r="78" spans="1:34" x14ac:dyDescent="0.2">
      <c r="A78" s="250" t="s">
        <v>2680</v>
      </c>
      <c r="B78" s="89">
        <v>749416.95</v>
      </c>
      <c r="D78" s="89">
        <v>77910.509999999995</v>
      </c>
      <c r="G78" s="250">
        <v>602008.29</v>
      </c>
      <c r="H78" s="250">
        <v>281298.45</v>
      </c>
      <c r="K78" s="76">
        <v>0</v>
      </c>
      <c r="L78" s="76">
        <v>132897</v>
      </c>
      <c r="M78" s="76">
        <v>127515</v>
      </c>
      <c r="N78" s="76">
        <v>31912.400000000001</v>
      </c>
      <c r="P78" s="250">
        <v>444</v>
      </c>
      <c r="S78" s="44">
        <v>1881918.88</v>
      </c>
      <c r="T78" s="90">
        <v>1449535.16</v>
      </c>
      <c r="V78" s="90">
        <v>819.98</v>
      </c>
      <c r="X78" s="90">
        <v>1195473</v>
      </c>
      <c r="Y78" s="90">
        <v>15000</v>
      </c>
      <c r="Z78" s="417">
        <v>1533129</v>
      </c>
      <c r="AC78" s="417">
        <v>1036138.34</v>
      </c>
      <c r="AD78" s="417">
        <v>105373.92</v>
      </c>
      <c r="AH78" s="417">
        <v>163050</v>
      </c>
    </row>
    <row r="79" spans="1:34" x14ac:dyDescent="0.2">
      <c r="A79" s="250" t="s">
        <v>2681</v>
      </c>
      <c r="B79" s="89">
        <v>725871.74</v>
      </c>
      <c r="D79" s="89">
        <v>101868.39</v>
      </c>
      <c r="G79" s="250">
        <v>557894.69999999995</v>
      </c>
      <c r="H79" s="250">
        <v>1101864.53</v>
      </c>
      <c r="K79" s="76">
        <v>0</v>
      </c>
      <c r="L79" s="76">
        <v>43571.6</v>
      </c>
      <c r="M79" s="76">
        <v>160385</v>
      </c>
      <c r="P79" s="250">
        <v>5000</v>
      </c>
      <c r="S79" s="44">
        <v>1941230.36</v>
      </c>
      <c r="T79" s="90">
        <v>1237958.29</v>
      </c>
      <c r="V79" s="90">
        <v>621.89</v>
      </c>
      <c r="X79" s="90">
        <v>536080</v>
      </c>
      <c r="Y79" s="90">
        <v>250000</v>
      </c>
      <c r="Z79" s="417">
        <v>866080</v>
      </c>
      <c r="AC79" s="417">
        <v>680547.96</v>
      </c>
      <c r="AD79" s="417">
        <v>94298.84</v>
      </c>
      <c r="AH79" s="417">
        <v>75541</v>
      </c>
    </row>
    <row r="80" spans="1:34" x14ac:dyDescent="0.2">
      <c r="A80" s="250" t="s">
        <v>2682</v>
      </c>
      <c r="B80" s="89">
        <v>1186835.6100000001</v>
      </c>
      <c r="C80" s="89">
        <v>18960</v>
      </c>
      <c r="D80" s="89">
        <v>291663.02</v>
      </c>
      <c r="G80" s="250">
        <v>256968.92</v>
      </c>
      <c r="H80" s="250">
        <v>293853.82</v>
      </c>
      <c r="K80" s="76">
        <v>170904.22</v>
      </c>
      <c r="L80" s="76">
        <v>69204.350000000006</v>
      </c>
      <c r="P80" s="250">
        <v>5000</v>
      </c>
      <c r="S80" s="44">
        <v>1940061.77</v>
      </c>
      <c r="T80" s="90">
        <v>1678213.28</v>
      </c>
      <c r="U80" s="90">
        <v>59300</v>
      </c>
      <c r="V80" s="90">
        <v>1326.48</v>
      </c>
      <c r="X80" s="90">
        <v>434973</v>
      </c>
      <c r="Y80" s="90">
        <v>28400</v>
      </c>
      <c r="Z80" s="417">
        <v>887503</v>
      </c>
      <c r="AC80" s="417">
        <v>394393.39</v>
      </c>
      <c r="AD80" s="417">
        <v>62521.99</v>
      </c>
    </row>
    <row r="81" spans="1:34" x14ac:dyDescent="0.2">
      <c r="A81" s="250" t="s">
        <v>2683</v>
      </c>
      <c r="B81" s="89">
        <v>400607.82</v>
      </c>
      <c r="C81" s="89">
        <v>4300</v>
      </c>
      <c r="D81" s="89">
        <v>23691.37</v>
      </c>
      <c r="G81" s="250">
        <v>446002</v>
      </c>
      <c r="H81" s="250">
        <v>276696.65000000002</v>
      </c>
      <c r="L81" s="76">
        <v>69488.3</v>
      </c>
      <c r="R81" s="250">
        <v>776160.38</v>
      </c>
      <c r="S81" s="44">
        <v>2076384.94</v>
      </c>
      <c r="T81" s="90">
        <v>768696.04</v>
      </c>
      <c r="U81" s="90">
        <v>153490</v>
      </c>
      <c r="V81" s="90">
        <v>202.96</v>
      </c>
      <c r="X81" s="90">
        <v>76293</v>
      </c>
      <c r="Z81" s="417">
        <v>302679</v>
      </c>
      <c r="AC81" s="417">
        <v>343874.29</v>
      </c>
      <c r="AD81" s="417">
        <v>95085.54</v>
      </c>
    </row>
    <row r="82" spans="1:34" x14ac:dyDescent="0.2">
      <c r="A82" s="250" t="s">
        <v>2684</v>
      </c>
      <c r="B82" s="89">
        <v>558243.18999999994</v>
      </c>
      <c r="C82" s="89">
        <v>18360</v>
      </c>
      <c r="D82" s="89">
        <v>329265.96000000002</v>
      </c>
      <c r="G82" s="250">
        <v>-130988.08</v>
      </c>
      <c r="H82" s="250">
        <v>89241.58</v>
      </c>
      <c r="K82" s="76">
        <v>60485</v>
      </c>
      <c r="L82" s="76">
        <v>15605.19</v>
      </c>
      <c r="M82" s="76">
        <v>70000</v>
      </c>
      <c r="P82" s="250">
        <v>10000</v>
      </c>
      <c r="S82" s="44">
        <v>1879892.65</v>
      </c>
      <c r="T82" s="90">
        <v>1234732.3500000001</v>
      </c>
      <c r="V82" s="90">
        <v>2649.34</v>
      </c>
      <c r="X82" s="90">
        <v>448182</v>
      </c>
      <c r="Y82" s="90">
        <v>15200</v>
      </c>
      <c r="Z82" s="417">
        <v>668522</v>
      </c>
      <c r="AA82" s="417">
        <v>7120</v>
      </c>
      <c r="AC82" s="417">
        <v>778482.38</v>
      </c>
      <c r="AD82" s="417">
        <v>123411.9</v>
      </c>
    </row>
    <row r="83" spans="1:34" x14ac:dyDescent="0.2">
      <c r="A83" s="250" t="s">
        <v>2685</v>
      </c>
      <c r="B83" s="89">
        <v>536747.24</v>
      </c>
      <c r="C83" s="89">
        <v>0</v>
      </c>
      <c r="D83" s="89">
        <v>51210.77</v>
      </c>
      <c r="E83" s="89">
        <v>0</v>
      </c>
      <c r="F83" s="250">
        <v>0</v>
      </c>
      <c r="G83" s="250">
        <v>204630.53</v>
      </c>
      <c r="H83" s="250">
        <v>351864.82</v>
      </c>
      <c r="I83" s="250">
        <v>0</v>
      </c>
      <c r="J83" s="250">
        <v>0</v>
      </c>
      <c r="K83" s="76">
        <v>0</v>
      </c>
      <c r="L83" s="76">
        <v>101556.5</v>
      </c>
      <c r="M83" s="76">
        <v>196645</v>
      </c>
      <c r="N83" s="76">
        <v>2620</v>
      </c>
      <c r="O83" s="76">
        <v>0</v>
      </c>
      <c r="P83" s="250">
        <v>0</v>
      </c>
      <c r="Q83" s="250">
        <v>0</v>
      </c>
      <c r="R83" s="250">
        <v>67787.38</v>
      </c>
      <c r="S83" s="44">
        <v>1840507.51</v>
      </c>
      <c r="T83" s="90">
        <v>701751</v>
      </c>
      <c r="U83" s="90">
        <v>20000</v>
      </c>
      <c r="V83" s="90">
        <v>510.06</v>
      </c>
      <c r="X83" s="90">
        <v>887766</v>
      </c>
      <c r="Y83" s="90">
        <v>26670</v>
      </c>
      <c r="Z83" s="417">
        <v>1153866</v>
      </c>
      <c r="AC83" s="417">
        <v>423191.2</v>
      </c>
      <c r="AD83" s="417">
        <v>50647.02</v>
      </c>
      <c r="AH83" s="417">
        <v>3250</v>
      </c>
    </row>
    <row r="84" spans="1:34" x14ac:dyDescent="0.2">
      <c r="A84" s="250" t="s">
        <v>2686</v>
      </c>
      <c r="B84" s="89">
        <v>259825.47</v>
      </c>
      <c r="C84" s="89">
        <v>0</v>
      </c>
      <c r="D84" s="89">
        <v>32866.07</v>
      </c>
      <c r="G84" s="250">
        <v>693764.08</v>
      </c>
      <c r="H84" s="250">
        <v>35618.050000000003</v>
      </c>
      <c r="K84" s="76">
        <v>0</v>
      </c>
      <c r="L84" s="76">
        <v>42300</v>
      </c>
      <c r="R84" s="250">
        <v>102900</v>
      </c>
      <c r="S84" s="44">
        <v>2651073.88</v>
      </c>
      <c r="T84" s="90">
        <v>1024566.61</v>
      </c>
      <c r="V84" s="90">
        <v>321.52</v>
      </c>
      <c r="X84" s="90">
        <v>358217</v>
      </c>
      <c r="Z84" s="417">
        <v>610337</v>
      </c>
      <c r="AC84" s="417">
        <v>291847.27</v>
      </c>
      <c r="AD84" s="417">
        <v>24065.53</v>
      </c>
    </row>
    <row r="85" spans="1:34" x14ac:dyDescent="0.2">
      <c r="A85" s="250" t="s">
        <v>2797</v>
      </c>
      <c r="B85" s="89">
        <v>462498.99</v>
      </c>
      <c r="C85" s="89">
        <v>7520</v>
      </c>
      <c r="D85" s="89">
        <v>34126.51</v>
      </c>
      <c r="G85" s="250">
        <v>267950.55</v>
      </c>
      <c r="H85" s="250">
        <v>57564.92</v>
      </c>
      <c r="K85" s="76">
        <v>0</v>
      </c>
      <c r="L85" s="76">
        <v>45257.84</v>
      </c>
      <c r="M85" s="76">
        <v>42500</v>
      </c>
      <c r="P85" s="250">
        <v>15000</v>
      </c>
      <c r="S85" s="44">
        <v>3200752.69</v>
      </c>
      <c r="T85" s="90">
        <v>717189.54</v>
      </c>
      <c r="U85" s="90">
        <v>20000</v>
      </c>
      <c r="V85" s="90">
        <v>381.1</v>
      </c>
      <c r="X85" s="90">
        <v>402060</v>
      </c>
      <c r="Y85" s="90">
        <v>18000</v>
      </c>
      <c r="Z85" s="417">
        <v>539748</v>
      </c>
      <c r="AC85" s="417">
        <v>319678.58</v>
      </c>
      <c r="AD85" s="417">
        <v>142224.18</v>
      </c>
    </row>
    <row r="86" spans="1:34" x14ac:dyDescent="0.2">
      <c r="A86" s="250" t="s">
        <v>2687</v>
      </c>
      <c r="B86" s="89">
        <v>933812.06</v>
      </c>
      <c r="D86" s="89">
        <v>51914.11</v>
      </c>
      <c r="G86" s="250">
        <v>56292.78</v>
      </c>
      <c r="H86" s="250">
        <v>752143.04</v>
      </c>
      <c r="K86" s="76">
        <v>3780</v>
      </c>
      <c r="L86" s="76">
        <v>52920.1</v>
      </c>
      <c r="N86" s="76">
        <v>978.44</v>
      </c>
      <c r="P86" s="250">
        <v>308202</v>
      </c>
      <c r="R86" s="250">
        <v>379036.06</v>
      </c>
      <c r="S86" s="44">
        <v>1975689.39</v>
      </c>
      <c r="T86" s="90">
        <v>613126.24</v>
      </c>
      <c r="U86" s="90">
        <v>979.16</v>
      </c>
      <c r="W86" s="90">
        <v>705416</v>
      </c>
      <c r="X86" s="90">
        <v>42048.3</v>
      </c>
      <c r="Y86" s="90">
        <v>-823766</v>
      </c>
      <c r="Z86" s="417">
        <v>234236.3</v>
      </c>
      <c r="AC86" s="417">
        <v>315122.76</v>
      </c>
      <c r="AD86" s="417">
        <v>187746.42</v>
      </c>
    </row>
    <row r="87" spans="1:34" x14ac:dyDescent="0.2">
      <c r="A87" s="250" t="s">
        <v>2688</v>
      </c>
      <c r="B87" s="89">
        <v>2623392.9</v>
      </c>
      <c r="D87" s="89">
        <v>50558.36</v>
      </c>
      <c r="G87" s="250">
        <v>1465304.97</v>
      </c>
      <c r="H87" s="250">
        <v>577047.65</v>
      </c>
      <c r="K87" s="76">
        <v>2500</v>
      </c>
      <c r="L87" s="76">
        <v>81800.67</v>
      </c>
      <c r="N87" s="76">
        <v>167377.45000000001</v>
      </c>
      <c r="R87" s="250">
        <v>931372.21</v>
      </c>
      <c r="S87" s="44">
        <v>3812204.74</v>
      </c>
      <c r="T87" s="90">
        <v>1165988.8999999999</v>
      </c>
      <c r="U87" s="90">
        <v>401457.75</v>
      </c>
      <c r="V87" s="90">
        <v>3174.19</v>
      </c>
      <c r="X87" s="90">
        <v>799591.8</v>
      </c>
      <c r="Y87" s="90">
        <v>69000</v>
      </c>
      <c r="Z87" s="417">
        <v>1379389.8</v>
      </c>
      <c r="AA87" s="417">
        <v>6510</v>
      </c>
      <c r="AB87" s="417">
        <v>14000</v>
      </c>
      <c r="AC87" s="417">
        <v>1125397.53</v>
      </c>
      <c r="AD87" s="417">
        <v>251763.08</v>
      </c>
    </row>
    <row r="88" spans="1:34" x14ac:dyDescent="0.2">
      <c r="A88" s="250" t="s">
        <v>2689</v>
      </c>
      <c r="B88" s="89">
        <v>1682810.02</v>
      </c>
      <c r="D88" s="89">
        <v>65057.34</v>
      </c>
      <c r="F88" s="250">
        <v>321513</v>
      </c>
      <c r="G88" s="250">
        <v>1621464.26</v>
      </c>
      <c r="H88" s="250">
        <v>137649.99</v>
      </c>
      <c r="K88" s="76">
        <v>7617</v>
      </c>
      <c r="L88" s="76">
        <v>165815.67999999999</v>
      </c>
      <c r="N88" s="76">
        <v>5728.61</v>
      </c>
      <c r="P88" s="250">
        <v>10940</v>
      </c>
      <c r="R88" s="250">
        <v>4214993.95</v>
      </c>
      <c r="T88" s="90">
        <v>769748.5</v>
      </c>
      <c r="U88" s="90">
        <v>3000</v>
      </c>
      <c r="W88" s="90">
        <v>2051.5</v>
      </c>
      <c r="X88" s="90">
        <v>954096</v>
      </c>
      <c r="Y88" s="90">
        <v>53504.800000000003</v>
      </c>
      <c r="Z88" s="417">
        <v>1295168.8</v>
      </c>
      <c r="AC88" s="417">
        <v>568268.56999999995</v>
      </c>
      <c r="AD88" s="417">
        <v>166530.54</v>
      </c>
      <c r="AG88" s="417">
        <v>34007.5</v>
      </c>
    </row>
    <row r="89" spans="1:34" x14ac:dyDescent="0.2">
      <c r="A89" s="250" t="s">
        <v>2690</v>
      </c>
      <c r="B89" s="89">
        <v>1757601.86</v>
      </c>
      <c r="D89" s="89">
        <v>48433.88</v>
      </c>
      <c r="G89" s="250">
        <v>898118.47</v>
      </c>
      <c r="H89" s="250">
        <v>358509.87</v>
      </c>
      <c r="K89" s="76">
        <v>25048</v>
      </c>
      <c r="L89" s="76">
        <v>58294.41</v>
      </c>
      <c r="N89" s="76">
        <v>0</v>
      </c>
      <c r="P89" s="250">
        <v>110368.8</v>
      </c>
      <c r="R89" s="250">
        <v>600666.39</v>
      </c>
      <c r="S89" s="44">
        <v>2080906</v>
      </c>
      <c r="T89" s="90">
        <v>677055.1</v>
      </c>
      <c r="U89" s="90">
        <v>173333.32</v>
      </c>
      <c r="V89" s="90">
        <v>2146.4899999999998</v>
      </c>
      <c r="X89" s="90">
        <v>1176044.5</v>
      </c>
      <c r="Y89" s="90">
        <v>44300</v>
      </c>
      <c r="Z89" s="417">
        <v>1437844.5</v>
      </c>
      <c r="AA89" s="417">
        <v>4850</v>
      </c>
      <c r="AC89" s="417">
        <v>717871.06</v>
      </c>
      <c r="AD89" s="417">
        <v>122080.82</v>
      </c>
    </row>
    <row r="90" spans="1:34" x14ac:dyDescent="0.2">
      <c r="A90" s="250" t="s">
        <v>2691</v>
      </c>
      <c r="B90" s="89">
        <v>1028774.31</v>
      </c>
      <c r="D90" s="89">
        <v>176110.95</v>
      </c>
      <c r="G90" s="250">
        <v>889312.28</v>
      </c>
      <c r="H90" s="250">
        <v>223407.59</v>
      </c>
      <c r="K90" s="76">
        <v>1300</v>
      </c>
      <c r="L90" s="76">
        <v>40200</v>
      </c>
      <c r="N90" s="76">
        <v>110.97</v>
      </c>
      <c r="P90" s="250">
        <v>111983</v>
      </c>
      <c r="R90" s="250">
        <v>416702.55</v>
      </c>
      <c r="S90" s="44">
        <v>2304026.96</v>
      </c>
      <c r="T90" s="90">
        <v>464265.47</v>
      </c>
      <c r="V90" s="90">
        <v>1371.4</v>
      </c>
      <c r="X90" s="90">
        <v>465209.4</v>
      </c>
      <c r="Y90" s="90">
        <v>25943.75</v>
      </c>
      <c r="Z90" s="417">
        <v>752247.65</v>
      </c>
      <c r="AC90" s="417">
        <v>421197.07</v>
      </c>
      <c r="AD90" s="417">
        <v>127494.16</v>
      </c>
    </row>
    <row r="91" spans="1:34" x14ac:dyDescent="0.2">
      <c r="A91" s="250" t="s">
        <v>2692</v>
      </c>
      <c r="B91" s="89">
        <v>2295006.2400000002</v>
      </c>
      <c r="D91" s="89">
        <v>135603.74</v>
      </c>
      <c r="G91" s="250">
        <v>620102.62</v>
      </c>
      <c r="H91" s="250">
        <v>706099.11</v>
      </c>
      <c r="K91" s="76">
        <v>0</v>
      </c>
      <c r="L91" s="76">
        <v>81288.100000000006</v>
      </c>
      <c r="N91" s="76">
        <v>483440</v>
      </c>
      <c r="R91" s="250">
        <v>837846.38</v>
      </c>
      <c r="S91" s="44">
        <v>2345661.54</v>
      </c>
      <c r="T91" s="90">
        <v>1212682.67</v>
      </c>
      <c r="U91" s="90">
        <v>125050</v>
      </c>
      <c r="V91" s="90">
        <v>2357.16</v>
      </c>
      <c r="X91" s="90">
        <v>935054.2</v>
      </c>
      <c r="Y91" s="90">
        <v>36379</v>
      </c>
      <c r="Z91" s="417">
        <v>1483011.2</v>
      </c>
      <c r="AA91" s="417">
        <v>15050</v>
      </c>
      <c r="AC91" s="417">
        <v>747624.13</v>
      </c>
      <c r="AD91" s="417">
        <v>146890.29</v>
      </c>
    </row>
    <row r="92" spans="1:34" x14ac:dyDescent="0.2">
      <c r="A92" s="250" t="s">
        <v>2693</v>
      </c>
      <c r="B92" s="89">
        <v>1093566</v>
      </c>
      <c r="D92" s="89">
        <v>79647.62</v>
      </c>
      <c r="G92" s="250">
        <v>580998.78</v>
      </c>
      <c r="H92" s="250">
        <v>197393.7</v>
      </c>
      <c r="K92" s="76">
        <v>4000</v>
      </c>
      <c r="L92" s="76">
        <v>51105.02</v>
      </c>
      <c r="N92" s="76">
        <v>245283.71</v>
      </c>
      <c r="P92" s="250">
        <v>4005</v>
      </c>
      <c r="R92" s="250">
        <v>571662.81000000006</v>
      </c>
      <c r="S92" s="44">
        <v>4378498.51</v>
      </c>
      <c r="T92" s="90">
        <v>518725.52</v>
      </c>
      <c r="V92" s="90">
        <v>572.25</v>
      </c>
      <c r="X92" s="90">
        <v>546622.59</v>
      </c>
      <c r="Y92" s="90">
        <v>9200</v>
      </c>
      <c r="Z92" s="417">
        <v>798834.59</v>
      </c>
      <c r="AA92" s="417">
        <v>4490</v>
      </c>
      <c r="AB92" s="417">
        <v>15860</v>
      </c>
      <c r="AC92" s="417">
        <v>340143.4</v>
      </c>
      <c r="AD92" s="417">
        <v>107305.69</v>
      </c>
    </row>
    <row r="93" spans="1:34" x14ac:dyDescent="0.2">
      <c r="A93" s="250" t="s">
        <v>2694</v>
      </c>
      <c r="B93" s="89">
        <v>1426198.33</v>
      </c>
      <c r="D93" s="89">
        <v>46440.08</v>
      </c>
      <c r="G93" s="250">
        <v>846330.06</v>
      </c>
      <c r="H93" s="250">
        <v>986435.32</v>
      </c>
      <c r="K93" s="76">
        <v>27300</v>
      </c>
      <c r="L93" s="76">
        <v>67922.58</v>
      </c>
      <c r="N93" s="76">
        <v>244457.13</v>
      </c>
      <c r="R93" s="250">
        <v>506771.99</v>
      </c>
      <c r="T93" s="90">
        <v>588847.52</v>
      </c>
      <c r="U93" s="90">
        <v>216050</v>
      </c>
      <c r="V93" s="90">
        <v>1505.52</v>
      </c>
      <c r="X93" s="90">
        <v>1440289.8</v>
      </c>
      <c r="Y93" s="90">
        <v>33672</v>
      </c>
      <c r="Z93" s="417">
        <v>1778687.8</v>
      </c>
      <c r="AB93" s="417">
        <v>3380</v>
      </c>
      <c r="AC93" s="417">
        <v>584415.43999999994</v>
      </c>
      <c r="AD93" s="417">
        <v>235350.91</v>
      </c>
      <c r="AH93" s="417">
        <v>0.03</v>
      </c>
    </row>
    <row r="94" spans="1:34" x14ac:dyDescent="0.2">
      <c r="A94" s="250" t="s">
        <v>2695</v>
      </c>
      <c r="B94" s="89">
        <v>657751.36</v>
      </c>
      <c r="D94" s="89">
        <v>47292.41</v>
      </c>
      <c r="G94" s="250">
        <v>816188.01</v>
      </c>
      <c r="H94" s="250">
        <v>459354.09</v>
      </c>
      <c r="K94" s="76">
        <v>2000</v>
      </c>
      <c r="L94" s="76">
        <v>68517.41</v>
      </c>
      <c r="N94" s="76">
        <v>187577.38</v>
      </c>
      <c r="R94" s="250">
        <v>413092.4</v>
      </c>
      <c r="S94" s="44">
        <v>2028099.35</v>
      </c>
      <c r="T94" s="90">
        <v>578960.67000000004</v>
      </c>
      <c r="U94" s="90">
        <v>287700</v>
      </c>
      <c r="V94" s="90">
        <v>965.54</v>
      </c>
      <c r="X94" s="90">
        <v>1078503</v>
      </c>
      <c r="Y94" s="90">
        <v>45300</v>
      </c>
      <c r="Z94" s="417">
        <v>1477055</v>
      </c>
      <c r="AC94" s="417">
        <v>661219.5</v>
      </c>
      <c r="AD94" s="417">
        <v>113488.2</v>
      </c>
    </row>
    <row r="95" spans="1:34" x14ac:dyDescent="0.2">
      <c r="A95" s="250" t="s">
        <v>2696</v>
      </c>
      <c r="B95" s="89">
        <v>693912.03</v>
      </c>
      <c r="D95" s="89">
        <v>102293</v>
      </c>
      <c r="G95" s="250">
        <v>1525879.33</v>
      </c>
      <c r="H95" s="250">
        <v>145487.65</v>
      </c>
      <c r="K95" s="76">
        <v>2680</v>
      </c>
      <c r="L95" s="76">
        <v>83417.67</v>
      </c>
      <c r="M95" s="76">
        <v>79524</v>
      </c>
      <c r="N95" s="76">
        <v>23.83</v>
      </c>
      <c r="P95" s="250">
        <v>41718</v>
      </c>
      <c r="R95" s="250">
        <v>407964.88</v>
      </c>
      <c r="S95" s="44">
        <v>4808766.24</v>
      </c>
      <c r="T95" s="90">
        <v>794207.07</v>
      </c>
      <c r="V95" s="90">
        <v>806.38</v>
      </c>
      <c r="X95" s="90">
        <v>975286.4</v>
      </c>
      <c r="Y95" s="90">
        <v>28600</v>
      </c>
      <c r="Z95" s="417">
        <v>1315356.3999999999</v>
      </c>
      <c r="AC95" s="417">
        <v>540721.80000000005</v>
      </c>
      <c r="AD95" s="417">
        <v>230970.48</v>
      </c>
    </row>
    <row r="96" spans="1:34" x14ac:dyDescent="0.2">
      <c r="A96" s="250" t="s">
        <v>2697</v>
      </c>
      <c r="B96" s="89">
        <v>861236.56</v>
      </c>
      <c r="D96" s="89">
        <v>52861.67</v>
      </c>
      <c r="G96" s="250">
        <v>866033.29</v>
      </c>
      <c r="H96" s="250">
        <v>316073.09999999998</v>
      </c>
      <c r="K96" s="76">
        <v>8650</v>
      </c>
      <c r="L96" s="76">
        <v>45607.11</v>
      </c>
      <c r="N96" s="76">
        <v>9064.02</v>
      </c>
      <c r="P96" s="250">
        <v>27492</v>
      </c>
      <c r="R96" s="250">
        <v>384992.43</v>
      </c>
      <c r="S96" s="44">
        <v>2574871.5499999998</v>
      </c>
      <c r="T96" s="90">
        <v>518741.77</v>
      </c>
      <c r="U96" s="90">
        <v>42455</v>
      </c>
      <c r="V96" s="90">
        <v>967.81</v>
      </c>
      <c r="X96" s="90">
        <v>638709.9</v>
      </c>
      <c r="Y96" s="90">
        <v>20200</v>
      </c>
      <c r="Z96" s="417">
        <v>849905.9</v>
      </c>
      <c r="AA96" s="417">
        <v>2000</v>
      </c>
      <c r="AB96" s="417">
        <v>480</v>
      </c>
      <c r="AC96" s="417">
        <v>304027.28000000003</v>
      </c>
      <c r="AD96" s="417">
        <v>141525.20000000001</v>
      </c>
    </row>
    <row r="97" spans="1:30" x14ac:dyDescent="0.2">
      <c r="A97" s="250" t="s">
        <v>2698</v>
      </c>
      <c r="B97" s="89">
        <v>681083.99</v>
      </c>
      <c r="C97" s="89">
        <v>0</v>
      </c>
      <c r="D97" s="89">
        <v>69750.289999999994</v>
      </c>
      <c r="G97" s="250">
        <v>1061821.81</v>
      </c>
      <c r="H97" s="250">
        <v>249511.52</v>
      </c>
      <c r="K97" s="76">
        <v>3140</v>
      </c>
      <c r="L97" s="76">
        <v>56410.58</v>
      </c>
      <c r="M97" s="76">
        <v>144600</v>
      </c>
      <c r="N97" s="76">
        <v>96.55</v>
      </c>
      <c r="R97" s="250">
        <v>289556.90000000002</v>
      </c>
      <c r="S97" s="44">
        <v>2326634.9900000002</v>
      </c>
      <c r="T97" s="90">
        <v>771171.35</v>
      </c>
      <c r="V97" s="90">
        <v>754.43</v>
      </c>
      <c r="X97" s="90">
        <v>1013378.3</v>
      </c>
      <c r="Y97" s="90">
        <v>35100</v>
      </c>
      <c r="Z97" s="417">
        <v>1148458.3</v>
      </c>
      <c r="AA97" s="417">
        <v>2000</v>
      </c>
      <c r="AC97" s="417">
        <v>620095.12</v>
      </c>
      <c r="AD97" s="417">
        <v>51618.54</v>
      </c>
    </row>
    <row r="98" spans="1:30" x14ac:dyDescent="0.2">
      <c r="A98" s="250" t="s">
        <v>2699</v>
      </c>
      <c r="B98" s="89">
        <v>1040587.82</v>
      </c>
      <c r="D98" s="89">
        <v>81348.259999999995</v>
      </c>
      <c r="G98" s="250">
        <v>2537863.4700000002</v>
      </c>
      <c r="H98" s="250">
        <v>1027285.75</v>
      </c>
      <c r="K98" s="76">
        <v>8440</v>
      </c>
      <c r="L98" s="76">
        <v>67250.39</v>
      </c>
      <c r="N98" s="76">
        <v>37.76</v>
      </c>
      <c r="P98" s="250">
        <v>102000</v>
      </c>
      <c r="R98" s="250">
        <v>479644.55</v>
      </c>
      <c r="S98" s="44">
        <v>2310530.36</v>
      </c>
      <c r="T98" s="90">
        <v>822397.92</v>
      </c>
      <c r="U98" s="90">
        <v>4500</v>
      </c>
      <c r="V98" s="90">
        <v>1014.02</v>
      </c>
      <c r="X98" s="90">
        <v>840621.1</v>
      </c>
      <c r="Y98" s="90">
        <v>15500</v>
      </c>
      <c r="Z98" s="417">
        <v>1244259.1000000001</v>
      </c>
      <c r="AA98" s="417">
        <v>24290</v>
      </c>
      <c r="AC98" s="417">
        <v>438399.68</v>
      </c>
      <c r="AD98" s="417">
        <v>216299.04</v>
      </c>
    </row>
    <row r="99" spans="1:30" x14ac:dyDescent="0.2">
      <c r="A99" s="250" t="s">
        <v>2798</v>
      </c>
      <c r="B99" s="89">
        <v>710350.36</v>
      </c>
      <c r="D99" s="89">
        <v>13039.41</v>
      </c>
      <c r="G99" s="250">
        <v>919054.79</v>
      </c>
      <c r="H99" s="250">
        <v>145600.24</v>
      </c>
      <c r="K99" s="76">
        <v>5730</v>
      </c>
      <c r="L99" s="76">
        <v>46833.52</v>
      </c>
      <c r="N99" s="76">
        <v>216602.38</v>
      </c>
      <c r="P99" s="250">
        <v>300</v>
      </c>
      <c r="R99" s="250">
        <v>292252.84999999998</v>
      </c>
      <c r="S99" s="44">
        <v>2166873.39</v>
      </c>
      <c r="T99" s="90">
        <v>577782.18999999994</v>
      </c>
      <c r="V99" s="90">
        <v>879.21</v>
      </c>
      <c r="X99" s="90">
        <v>456264.5</v>
      </c>
      <c r="Y99" s="90">
        <v>22200</v>
      </c>
      <c r="Z99" s="417">
        <v>797324.5</v>
      </c>
      <c r="AB99" s="417">
        <v>13600</v>
      </c>
      <c r="AC99" s="417">
        <v>370485.1</v>
      </c>
      <c r="AD99" s="417">
        <v>127137.26</v>
      </c>
    </row>
    <row r="100" spans="1:30" x14ac:dyDescent="0.2">
      <c r="A100" s="250" t="s">
        <v>2700</v>
      </c>
      <c r="B100" s="89">
        <v>437153.84</v>
      </c>
      <c r="D100" s="89">
        <v>155417.74</v>
      </c>
      <c r="G100" s="250">
        <v>1101589.56</v>
      </c>
      <c r="H100" s="250">
        <v>70954.17</v>
      </c>
      <c r="K100" s="76">
        <v>0</v>
      </c>
      <c r="L100" s="76">
        <v>49800</v>
      </c>
      <c r="R100" s="250">
        <v>6135.4</v>
      </c>
      <c r="T100" s="90">
        <v>582397.39</v>
      </c>
      <c r="V100" s="90">
        <v>517.11</v>
      </c>
      <c r="X100" s="90">
        <v>567336</v>
      </c>
      <c r="Y100" s="90">
        <v>24600</v>
      </c>
      <c r="Z100" s="417">
        <v>708336</v>
      </c>
      <c r="AC100" s="417">
        <v>320832.89</v>
      </c>
      <c r="AD100" s="417">
        <v>124466.11</v>
      </c>
    </row>
    <row r="101" spans="1:30" x14ac:dyDescent="0.2">
      <c r="A101" s="250" t="s">
        <v>2701</v>
      </c>
      <c r="B101" s="89">
        <v>944334.88</v>
      </c>
      <c r="C101" s="89">
        <v>0</v>
      </c>
      <c r="D101" s="89">
        <v>51821.51</v>
      </c>
      <c r="E101" s="89">
        <v>0</v>
      </c>
      <c r="F101" s="250">
        <v>0</v>
      </c>
      <c r="G101" s="250">
        <v>224033.72</v>
      </c>
      <c r="H101" s="250">
        <v>277914.94</v>
      </c>
      <c r="I101" s="250">
        <v>0</v>
      </c>
      <c r="J101" s="250">
        <v>0</v>
      </c>
      <c r="K101" s="76">
        <v>0</v>
      </c>
      <c r="L101" s="76">
        <v>49200</v>
      </c>
      <c r="M101" s="76">
        <v>0</v>
      </c>
      <c r="N101" s="76">
        <v>0</v>
      </c>
      <c r="O101" s="76">
        <v>0</v>
      </c>
      <c r="P101" s="250">
        <v>0</v>
      </c>
      <c r="Q101" s="250">
        <v>0</v>
      </c>
      <c r="R101" s="250">
        <v>120356.81</v>
      </c>
      <c r="S101" s="44">
        <v>1563007.5</v>
      </c>
      <c r="T101" s="90">
        <v>703300.34</v>
      </c>
      <c r="U101" s="90">
        <v>231460</v>
      </c>
      <c r="V101" s="90">
        <v>873.88</v>
      </c>
      <c r="X101" s="90">
        <v>810999</v>
      </c>
      <c r="Y101" s="90">
        <v>10000</v>
      </c>
      <c r="Z101" s="417">
        <v>1046648</v>
      </c>
      <c r="AC101" s="417">
        <v>429702.05</v>
      </c>
      <c r="AD101" s="417">
        <v>85951.62</v>
      </c>
    </row>
    <row r="102" spans="1:30" x14ac:dyDescent="0.2">
      <c r="A102" s="250" t="s">
        <v>2702</v>
      </c>
      <c r="B102" s="89">
        <v>574322.79</v>
      </c>
      <c r="D102" s="89">
        <v>68687.61</v>
      </c>
      <c r="G102" s="250">
        <v>611233.31000000006</v>
      </c>
      <c r="H102" s="250">
        <v>208283.04</v>
      </c>
      <c r="K102" s="76">
        <v>0</v>
      </c>
      <c r="L102" s="76">
        <v>50310</v>
      </c>
      <c r="R102" s="250">
        <v>-1112.57</v>
      </c>
      <c r="S102" s="44">
        <v>2046781.46</v>
      </c>
      <c r="T102" s="90">
        <v>645918.31999999995</v>
      </c>
      <c r="U102" s="90">
        <v>183520</v>
      </c>
      <c r="V102" s="90">
        <v>480.76</v>
      </c>
      <c r="X102" s="90">
        <v>658644</v>
      </c>
      <c r="Y102" s="90">
        <v>13500</v>
      </c>
      <c r="Z102" s="417">
        <v>814127.87</v>
      </c>
      <c r="AA102" s="417">
        <v>8270</v>
      </c>
      <c r="AC102" s="417">
        <v>260217.87</v>
      </c>
      <c r="AD102" s="417">
        <v>100857.48</v>
      </c>
    </row>
    <row r="103" spans="1:30" x14ac:dyDescent="0.2">
      <c r="A103" s="250" t="s">
        <v>2703</v>
      </c>
      <c r="B103" s="89">
        <v>430319.88</v>
      </c>
      <c r="D103" s="89">
        <v>25185.360000000001</v>
      </c>
      <c r="G103" s="250">
        <v>774489.14</v>
      </c>
      <c r="H103" s="250">
        <v>292473.32</v>
      </c>
      <c r="K103" s="76">
        <v>0</v>
      </c>
      <c r="L103" s="76">
        <v>62000</v>
      </c>
      <c r="R103" s="250">
        <v>66001.919999999998</v>
      </c>
      <c r="S103" s="44">
        <v>3243756.17</v>
      </c>
      <c r="T103" s="90">
        <v>565037.25</v>
      </c>
      <c r="V103" s="90">
        <v>471.43</v>
      </c>
      <c r="X103" s="90">
        <v>468396</v>
      </c>
      <c r="Z103" s="417">
        <v>681873</v>
      </c>
      <c r="AC103" s="417">
        <v>279197.14</v>
      </c>
      <c r="AD103" s="417">
        <v>135685.26</v>
      </c>
    </row>
    <row r="104" spans="1:30" x14ac:dyDescent="0.2">
      <c r="A104" s="250" t="s">
        <v>2704</v>
      </c>
      <c r="B104" s="89">
        <v>431477.08</v>
      </c>
      <c r="D104" s="89">
        <v>29170.03</v>
      </c>
      <c r="G104" s="250">
        <v>371668.79</v>
      </c>
      <c r="H104" s="250">
        <v>139642.94</v>
      </c>
      <c r="K104" s="76">
        <v>3000</v>
      </c>
      <c r="L104" s="76">
        <v>37100</v>
      </c>
      <c r="M104" s="76">
        <v>5200</v>
      </c>
      <c r="R104" s="250">
        <v>22745.279999999999</v>
      </c>
      <c r="S104" s="44">
        <v>2614880.33</v>
      </c>
      <c r="T104" s="90">
        <v>579816.31000000006</v>
      </c>
      <c r="U104" s="90">
        <v>140000</v>
      </c>
      <c r="V104" s="90">
        <v>244.87</v>
      </c>
      <c r="X104" s="90">
        <v>426909</v>
      </c>
      <c r="Y104" s="90">
        <v>18800</v>
      </c>
      <c r="Z104" s="417">
        <v>535629</v>
      </c>
      <c r="AC104" s="417">
        <v>225341</v>
      </c>
      <c r="AD104" s="417">
        <v>93257.49</v>
      </c>
    </row>
    <row r="105" spans="1:30" x14ac:dyDescent="0.2">
      <c r="A105" s="250" t="s">
        <v>2799</v>
      </c>
      <c r="B105" s="89">
        <v>283110.32</v>
      </c>
      <c r="D105" s="89">
        <v>15522.6</v>
      </c>
      <c r="G105" s="250">
        <v>574149.38</v>
      </c>
      <c r="H105" s="250">
        <v>230015.37</v>
      </c>
      <c r="K105" s="76">
        <v>-14588</v>
      </c>
      <c r="L105" s="76">
        <v>40878.22</v>
      </c>
      <c r="M105" s="76">
        <v>37000</v>
      </c>
      <c r="S105" s="44">
        <v>1695120.4</v>
      </c>
      <c r="T105" s="90">
        <v>563559.98</v>
      </c>
      <c r="V105" s="90">
        <v>342.02</v>
      </c>
      <c r="X105" s="90">
        <v>995000</v>
      </c>
      <c r="Z105" s="417">
        <v>1189760</v>
      </c>
      <c r="AC105" s="417">
        <v>187186.24</v>
      </c>
      <c r="AD105" s="417">
        <v>112694.49</v>
      </c>
    </row>
    <row r="106" spans="1:30" x14ac:dyDescent="0.2">
      <c r="A106" s="250" t="s">
        <v>2705</v>
      </c>
      <c r="B106" s="89">
        <v>469896.97</v>
      </c>
      <c r="C106" s="89">
        <v>54600</v>
      </c>
      <c r="D106" s="89">
        <v>35740.339999999997</v>
      </c>
      <c r="G106" s="250">
        <v>614107.18999999994</v>
      </c>
      <c r="H106" s="250">
        <v>317155.26</v>
      </c>
      <c r="K106" s="76">
        <v>-3000</v>
      </c>
      <c r="L106" s="76">
        <v>122685</v>
      </c>
      <c r="M106" s="76">
        <v>4</v>
      </c>
      <c r="N106" s="76">
        <v>1616.05</v>
      </c>
      <c r="S106" s="44">
        <v>1187793.3799999999</v>
      </c>
      <c r="T106" s="90">
        <v>912110.94</v>
      </c>
      <c r="V106" s="90">
        <v>384.84</v>
      </c>
      <c r="X106" s="90">
        <v>653640</v>
      </c>
      <c r="Y106" s="90">
        <v>48800</v>
      </c>
      <c r="Z106" s="417">
        <v>964828</v>
      </c>
      <c r="AA106" s="417">
        <v>1696</v>
      </c>
      <c r="AC106" s="417">
        <v>349525.41</v>
      </c>
      <c r="AD106" s="417">
        <v>117397.61</v>
      </c>
    </row>
    <row r="107" spans="1:30" x14ac:dyDescent="0.2">
      <c r="A107" s="250" t="s">
        <v>2706</v>
      </c>
      <c r="B107" s="89">
        <v>1177001.49</v>
      </c>
      <c r="C107" s="89">
        <v>78880</v>
      </c>
      <c r="D107" s="89">
        <v>118388.98</v>
      </c>
      <c r="G107" s="250">
        <v>-1654565.67</v>
      </c>
      <c r="H107" s="250">
        <v>1036844.59</v>
      </c>
      <c r="K107" s="76">
        <v>330393</v>
      </c>
      <c r="L107" s="76">
        <v>228564.5</v>
      </c>
      <c r="M107" s="76">
        <v>330000</v>
      </c>
      <c r="N107" s="76">
        <v>3722.45</v>
      </c>
      <c r="R107" s="250">
        <v>60263</v>
      </c>
      <c r="S107" s="44">
        <v>4005245.62</v>
      </c>
      <c r="T107" s="90">
        <v>1917054.64</v>
      </c>
      <c r="V107" s="90">
        <v>768.77</v>
      </c>
      <c r="X107" s="90">
        <v>845732</v>
      </c>
      <c r="Y107" s="90">
        <v>93600</v>
      </c>
      <c r="Z107" s="417">
        <v>1294010</v>
      </c>
      <c r="AC107" s="417">
        <v>1482107.93</v>
      </c>
      <c r="AD107" s="417">
        <v>166147.53</v>
      </c>
    </row>
    <row r="108" spans="1:30" x14ac:dyDescent="0.2">
      <c r="A108" s="250" t="s">
        <v>2707</v>
      </c>
      <c r="B108" s="89">
        <v>373557.56</v>
      </c>
      <c r="C108" s="89">
        <v>57300</v>
      </c>
      <c r="D108" s="89">
        <v>35546.03</v>
      </c>
      <c r="G108" s="250">
        <v>911993.98</v>
      </c>
      <c r="H108" s="250">
        <v>1260298.1299999999</v>
      </c>
      <c r="K108" s="76">
        <v>13560</v>
      </c>
      <c r="L108" s="76">
        <v>110188.7</v>
      </c>
      <c r="M108" s="76">
        <v>0</v>
      </c>
      <c r="N108" s="76">
        <v>2059.21</v>
      </c>
      <c r="R108" s="250">
        <v>-3077.5</v>
      </c>
      <c r="S108" s="44">
        <v>2324775.44</v>
      </c>
      <c r="T108" s="90">
        <v>1407045.62</v>
      </c>
      <c r="U108" s="90">
        <v>200000</v>
      </c>
      <c r="V108" s="90">
        <v>234.38</v>
      </c>
      <c r="X108" s="90">
        <v>1272238</v>
      </c>
      <c r="Y108" s="90">
        <v>57300</v>
      </c>
      <c r="Z108" s="417">
        <v>1824598</v>
      </c>
      <c r="AC108" s="417">
        <v>723573.61</v>
      </c>
      <c r="AD108" s="417">
        <v>265983.71999999997</v>
      </c>
    </row>
    <row r="109" spans="1:30" x14ac:dyDescent="0.2">
      <c r="A109" s="250" t="s">
        <v>2708</v>
      </c>
      <c r="B109" s="89">
        <v>986253.64</v>
      </c>
      <c r="C109" s="89">
        <v>42400</v>
      </c>
      <c r="D109" s="89">
        <v>75849.16</v>
      </c>
      <c r="G109" s="250">
        <v>830301.68</v>
      </c>
      <c r="H109" s="250">
        <v>286560.49</v>
      </c>
      <c r="K109" s="76">
        <v>0</v>
      </c>
      <c r="L109" s="76">
        <v>111691.54</v>
      </c>
      <c r="M109" s="76">
        <v>263350</v>
      </c>
      <c r="N109" s="76">
        <v>937.44</v>
      </c>
      <c r="R109" s="250">
        <v>-539</v>
      </c>
      <c r="S109" s="44">
        <v>2600171.63</v>
      </c>
      <c r="T109" s="90">
        <v>1739188.17</v>
      </c>
      <c r="U109" s="90">
        <v>103200</v>
      </c>
      <c r="V109" s="90">
        <v>568.46</v>
      </c>
      <c r="X109" s="90">
        <v>709620</v>
      </c>
      <c r="Y109" s="90">
        <v>9875</v>
      </c>
      <c r="Z109" s="417">
        <v>1136708</v>
      </c>
      <c r="AC109" s="417">
        <v>641371.94999999995</v>
      </c>
      <c r="AD109" s="417">
        <v>189740.24</v>
      </c>
    </row>
    <row r="110" spans="1:30" x14ac:dyDescent="0.2">
      <c r="A110" s="250" t="s">
        <v>2709</v>
      </c>
      <c r="B110" s="89">
        <v>1644991.56</v>
      </c>
      <c r="C110" s="89">
        <v>110680</v>
      </c>
      <c r="D110" s="89">
        <v>52571.94</v>
      </c>
      <c r="G110" s="250">
        <v>20374.75</v>
      </c>
      <c r="H110" s="250">
        <v>203444.15</v>
      </c>
      <c r="K110" s="76">
        <v>0</v>
      </c>
      <c r="L110" s="76">
        <v>54897.42</v>
      </c>
      <c r="M110" s="76">
        <v>21020</v>
      </c>
      <c r="P110" s="250">
        <v>125000</v>
      </c>
      <c r="R110" s="250">
        <v>-19535.29</v>
      </c>
      <c r="S110" s="44">
        <v>961037.76</v>
      </c>
      <c r="T110" s="90">
        <v>1930310.55</v>
      </c>
      <c r="V110" s="90">
        <v>716.86</v>
      </c>
      <c r="X110" s="90">
        <v>423546.1</v>
      </c>
      <c r="Y110" s="90">
        <v>66672.240000000005</v>
      </c>
      <c r="Z110" s="417">
        <v>687386.1</v>
      </c>
      <c r="AC110" s="417">
        <v>590589.56000000006</v>
      </c>
      <c r="AD110" s="417">
        <v>50420.62</v>
      </c>
    </row>
    <row r="111" spans="1:30" x14ac:dyDescent="0.2">
      <c r="A111" s="250" t="s">
        <v>2710</v>
      </c>
      <c r="B111" s="89">
        <v>502172.94</v>
      </c>
      <c r="D111" s="89">
        <v>157795.26999999999</v>
      </c>
      <c r="G111" s="250">
        <v>2</v>
      </c>
      <c r="H111" s="250">
        <v>330049.28999999998</v>
      </c>
      <c r="K111" s="76">
        <v>0</v>
      </c>
      <c r="L111" s="76">
        <v>57796.13</v>
      </c>
      <c r="M111" s="76">
        <v>13830</v>
      </c>
      <c r="P111" s="250">
        <v>191320</v>
      </c>
      <c r="R111" s="250">
        <v>1075.3599999999999</v>
      </c>
      <c r="S111" s="44">
        <v>852668.5</v>
      </c>
      <c r="T111" s="90">
        <v>999156.56</v>
      </c>
      <c r="U111" s="90">
        <v>59500</v>
      </c>
      <c r="V111" s="90">
        <v>363.41</v>
      </c>
      <c r="X111" s="90">
        <v>790051.5</v>
      </c>
      <c r="Y111" s="90">
        <v>66573.73</v>
      </c>
      <c r="Z111" s="417">
        <v>972011.5</v>
      </c>
      <c r="AC111" s="417">
        <v>583793.36</v>
      </c>
      <c r="AD111" s="417">
        <v>31456.2</v>
      </c>
    </row>
    <row r="112" spans="1:30" x14ac:dyDescent="0.2">
      <c r="A112" s="250" t="s">
        <v>2711</v>
      </c>
      <c r="B112" s="89">
        <v>608953.31000000006</v>
      </c>
      <c r="C112" s="89">
        <v>100000</v>
      </c>
      <c r="D112" s="89">
        <v>118324.68</v>
      </c>
      <c r="G112" s="250">
        <v>558852.80000000005</v>
      </c>
      <c r="H112" s="250">
        <v>135553.5</v>
      </c>
      <c r="K112" s="76">
        <v>0</v>
      </c>
      <c r="L112" s="76">
        <v>46505.120000000003</v>
      </c>
      <c r="M112" s="76">
        <v>3130</v>
      </c>
      <c r="N112" s="76">
        <v>89.1</v>
      </c>
      <c r="P112" s="250">
        <v>202100</v>
      </c>
      <c r="R112" s="250">
        <v>10060.219999999999</v>
      </c>
      <c r="S112" s="44">
        <v>1993338.97</v>
      </c>
      <c r="T112" s="90">
        <v>1097586.54</v>
      </c>
      <c r="V112" s="90">
        <v>454.44</v>
      </c>
      <c r="X112" s="90">
        <v>797286</v>
      </c>
      <c r="Y112" s="90">
        <v>48611.21</v>
      </c>
      <c r="Z112" s="417">
        <v>956946</v>
      </c>
      <c r="AC112" s="417">
        <v>314483.34999999998</v>
      </c>
      <c r="AD112" s="417">
        <v>59383.53</v>
      </c>
    </row>
    <row r="113" spans="1:34" x14ac:dyDescent="0.2">
      <c r="A113" s="250" t="s">
        <v>2712</v>
      </c>
      <c r="B113" s="89">
        <v>808144.58</v>
      </c>
      <c r="C113" s="89">
        <v>130000</v>
      </c>
      <c r="D113" s="89">
        <v>177729.74</v>
      </c>
      <c r="G113" s="250">
        <v>5</v>
      </c>
      <c r="H113" s="250">
        <v>169639.67999999999</v>
      </c>
      <c r="K113" s="76">
        <v>0</v>
      </c>
      <c r="L113" s="76">
        <v>46080.28</v>
      </c>
      <c r="M113" s="76">
        <v>18980</v>
      </c>
      <c r="N113" s="76">
        <v>42.06</v>
      </c>
      <c r="P113" s="250">
        <v>86826</v>
      </c>
      <c r="R113" s="250">
        <v>-4391.62</v>
      </c>
      <c r="S113" s="44">
        <v>3276385.87</v>
      </c>
      <c r="T113" s="90">
        <v>919464.79</v>
      </c>
      <c r="V113" s="90">
        <v>633.5</v>
      </c>
      <c r="X113" s="90">
        <v>538797</v>
      </c>
      <c r="Y113" s="90">
        <v>57518.51</v>
      </c>
      <c r="Z113" s="417">
        <v>785017</v>
      </c>
      <c r="AC113" s="417">
        <v>260787.52</v>
      </c>
      <c r="AD113" s="417">
        <v>22179.72</v>
      </c>
      <c r="AE113" s="417">
        <v>6454.3</v>
      </c>
    </row>
    <row r="114" spans="1:34" x14ac:dyDescent="0.2">
      <c r="A114" s="250" t="s">
        <v>2713</v>
      </c>
      <c r="B114" s="89">
        <v>667124.82999999996</v>
      </c>
      <c r="C114" s="89">
        <v>9800</v>
      </c>
      <c r="D114" s="89">
        <v>328381.03000000003</v>
      </c>
      <c r="G114" s="250">
        <v>694427.56</v>
      </c>
      <c r="H114" s="250">
        <v>660739.99</v>
      </c>
      <c r="K114" s="76">
        <v>0</v>
      </c>
      <c r="L114" s="76">
        <v>56723.15</v>
      </c>
      <c r="N114" s="76">
        <v>90.66</v>
      </c>
      <c r="P114" s="250">
        <v>4500</v>
      </c>
      <c r="R114" s="250">
        <v>1452.88</v>
      </c>
      <c r="S114" s="44">
        <v>3690825.96</v>
      </c>
      <c r="T114" s="90">
        <v>949087.9</v>
      </c>
      <c r="V114" s="90">
        <v>413.89</v>
      </c>
      <c r="X114" s="90">
        <v>826927.5</v>
      </c>
      <c r="Y114" s="90">
        <v>68823.600000000006</v>
      </c>
      <c r="Z114" s="417">
        <v>1022427.5</v>
      </c>
      <c r="AC114" s="417">
        <v>326975.71000000002</v>
      </c>
      <c r="AD114" s="417">
        <v>173970.38</v>
      </c>
      <c r="AE114" s="417">
        <v>2060.5500000000002</v>
      </c>
      <c r="AH114" s="417">
        <v>0.01</v>
      </c>
    </row>
    <row r="115" spans="1:34" x14ac:dyDescent="0.2">
      <c r="A115" s="250" t="s">
        <v>2714</v>
      </c>
      <c r="B115" s="89">
        <v>1030787.27</v>
      </c>
      <c r="C115" s="89">
        <v>110000</v>
      </c>
      <c r="D115" s="89">
        <v>177631.07</v>
      </c>
      <c r="G115" s="250">
        <v>130536.43</v>
      </c>
      <c r="H115" s="250">
        <v>251870.91</v>
      </c>
      <c r="K115" s="76">
        <v>0</v>
      </c>
      <c r="L115" s="76">
        <v>34625.199999999997</v>
      </c>
      <c r="M115" s="76">
        <v>3590</v>
      </c>
      <c r="P115" s="250">
        <v>58850</v>
      </c>
      <c r="R115" s="250">
        <v>17575.77</v>
      </c>
      <c r="S115" s="44">
        <v>1854865.59</v>
      </c>
      <c r="T115" s="90">
        <v>932538.8</v>
      </c>
      <c r="V115" s="90">
        <v>1029.8699999999999</v>
      </c>
      <c r="X115" s="90">
        <v>470636.5</v>
      </c>
      <c r="Y115" s="90">
        <v>50704.76</v>
      </c>
      <c r="Z115" s="417">
        <v>676908.5</v>
      </c>
      <c r="AC115" s="417">
        <v>489793.96</v>
      </c>
      <c r="AD115" s="417">
        <v>35841.18</v>
      </c>
    </row>
    <row r="116" spans="1:34" x14ac:dyDescent="0.2">
      <c r="A116" s="250" t="s">
        <v>2715</v>
      </c>
      <c r="B116" s="89">
        <v>785369.45</v>
      </c>
      <c r="C116" s="89">
        <v>109800</v>
      </c>
      <c r="D116" s="89">
        <v>338729.44</v>
      </c>
      <c r="G116" s="250">
        <v>250567.26</v>
      </c>
      <c r="H116" s="250">
        <v>849811.53</v>
      </c>
      <c r="K116" s="76">
        <v>0</v>
      </c>
      <c r="L116" s="76">
        <v>41191.300000000003</v>
      </c>
      <c r="M116" s="76">
        <v>5000</v>
      </c>
      <c r="P116" s="250">
        <v>268664.8</v>
      </c>
      <c r="R116" s="250">
        <v>1830.4</v>
      </c>
      <c r="S116" s="44">
        <v>1808375.97</v>
      </c>
      <c r="T116" s="90">
        <v>700546.21</v>
      </c>
      <c r="U116" s="90">
        <v>157785</v>
      </c>
      <c r="V116" s="90">
        <v>869.11</v>
      </c>
      <c r="X116" s="90">
        <v>732280.5</v>
      </c>
      <c r="Y116" s="90">
        <v>45436.86</v>
      </c>
      <c r="Z116" s="417">
        <v>960770.5</v>
      </c>
      <c r="AC116" s="417">
        <v>374944.4</v>
      </c>
      <c r="AD116" s="417">
        <v>120029.94</v>
      </c>
      <c r="AE116" s="417">
        <v>6530.3</v>
      </c>
    </row>
    <row r="117" spans="1:34" x14ac:dyDescent="0.2">
      <c r="A117" s="250" t="s">
        <v>2716</v>
      </c>
      <c r="B117" s="89">
        <v>1730673.71</v>
      </c>
      <c r="C117" s="89">
        <v>15800</v>
      </c>
      <c r="D117" s="89">
        <v>293164.77</v>
      </c>
      <c r="G117" s="250">
        <v>307116.40999999997</v>
      </c>
      <c r="H117" s="250">
        <v>308192.53000000003</v>
      </c>
      <c r="K117" s="76">
        <v>0</v>
      </c>
      <c r="L117" s="76">
        <v>41966.5</v>
      </c>
      <c r="M117" s="76">
        <v>22890</v>
      </c>
      <c r="N117" s="76">
        <v>98.13</v>
      </c>
      <c r="P117" s="250">
        <v>246223.5</v>
      </c>
      <c r="R117" s="250">
        <v>22490.57</v>
      </c>
      <c r="S117" s="44">
        <v>2329931.42</v>
      </c>
      <c r="T117" s="90">
        <v>1120168.57</v>
      </c>
      <c r="U117" s="90">
        <v>81200</v>
      </c>
      <c r="V117" s="90">
        <v>1713.68</v>
      </c>
      <c r="X117" s="90">
        <v>756094.5</v>
      </c>
      <c r="Y117" s="90">
        <v>64199.48</v>
      </c>
      <c r="Z117" s="417">
        <v>966654.5</v>
      </c>
      <c r="AC117" s="417">
        <v>434254.42</v>
      </c>
      <c r="AD117" s="417">
        <v>102777.15</v>
      </c>
      <c r="AE117" s="417">
        <v>29840.45</v>
      </c>
    </row>
    <row r="118" spans="1:34" x14ac:dyDescent="0.2">
      <c r="A118" s="250" t="s">
        <v>2717</v>
      </c>
      <c r="B118" s="89">
        <v>729023.33</v>
      </c>
      <c r="D118" s="89">
        <v>29266.43</v>
      </c>
      <c r="G118" s="250">
        <v>1323587.1200000001</v>
      </c>
      <c r="H118" s="250">
        <v>378806.28</v>
      </c>
      <c r="K118" s="76">
        <v>350000</v>
      </c>
      <c r="L118" s="76">
        <v>53504.77</v>
      </c>
      <c r="M118" s="76">
        <v>18420</v>
      </c>
      <c r="P118" s="250">
        <v>112420</v>
      </c>
      <c r="R118" s="250">
        <v>1647.36</v>
      </c>
      <c r="S118" s="44">
        <v>857017.52</v>
      </c>
      <c r="T118" s="90">
        <v>1180569.42</v>
      </c>
      <c r="U118" s="90">
        <v>42560</v>
      </c>
      <c r="V118" s="90">
        <v>276.83999999999997</v>
      </c>
      <c r="X118" s="90">
        <v>782166</v>
      </c>
      <c r="Y118" s="90">
        <v>63628.12</v>
      </c>
      <c r="Z118" s="417">
        <v>961478</v>
      </c>
      <c r="AC118" s="417">
        <v>419089.96</v>
      </c>
      <c r="AD118" s="417">
        <v>101269.83</v>
      </c>
    </row>
    <row r="119" spans="1:34" x14ac:dyDescent="0.2">
      <c r="A119" s="250" t="s">
        <v>2800</v>
      </c>
      <c r="B119" s="89">
        <v>436589.84</v>
      </c>
      <c r="D119" s="89">
        <v>154377.94</v>
      </c>
      <c r="G119" s="250">
        <v>798733.03</v>
      </c>
      <c r="H119" s="250">
        <v>124483.65</v>
      </c>
      <c r="K119" s="76">
        <v>137920</v>
      </c>
      <c r="L119" s="76">
        <v>41481.24</v>
      </c>
      <c r="P119" s="250">
        <v>56140</v>
      </c>
      <c r="R119" s="250">
        <v>2676.96</v>
      </c>
      <c r="S119" s="44">
        <v>2768353.45</v>
      </c>
      <c r="T119" s="90">
        <v>714249.9</v>
      </c>
      <c r="U119" s="90">
        <v>14400</v>
      </c>
      <c r="V119" s="90">
        <v>194.5</v>
      </c>
      <c r="X119" s="90">
        <v>332409</v>
      </c>
      <c r="Y119" s="90">
        <v>54276.75</v>
      </c>
      <c r="Z119" s="417">
        <v>488009</v>
      </c>
      <c r="AC119" s="417">
        <v>252044.64</v>
      </c>
      <c r="AD119" s="417">
        <v>95435.16</v>
      </c>
      <c r="AE119" s="417">
        <v>1520.95</v>
      </c>
    </row>
    <row r="120" spans="1:34" x14ac:dyDescent="0.2">
      <c r="A120" s="250" t="s">
        <v>2801</v>
      </c>
      <c r="B120" s="89">
        <v>1139811.1000000001</v>
      </c>
      <c r="D120" s="89">
        <v>23876.5</v>
      </c>
      <c r="G120" s="250">
        <v>312383.77</v>
      </c>
      <c r="H120" s="250">
        <v>112604.42</v>
      </c>
      <c r="K120" s="76">
        <v>60000</v>
      </c>
      <c r="L120" s="76">
        <v>62345.41</v>
      </c>
      <c r="M120" s="76">
        <v>5120</v>
      </c>
      <c r="P120" s="250">
        <v>49734</v>
      </c>
      <c r="R120" s="250">
        <v>1887.6</v>
      </c>
      <c r="S120" s="44">
        <v>3313708.59</v>
      </c>
      <c r="T120" s="90">
        <v>771582.63</v>
      </c>
      <c r="V120" s="90">
        <v>901.31</v>
      </c>
      <c r="X120" s="90">
        <v>1091538</v>
      </c>
      <c r="Y120" s="90">
        <v>73568.88</v>
      </c>
      <c r="Z120" s="417">
        <v>1221918</v>
      </c>
      <c r="AC120" s="417">
        <v>260679.21</v>
      </c>
      <c r="AD120" s="417">
        <v>51334.68</v>
      </c>
      <c r="AE120" s="417">
        <v>14698.88</v>
      </c>
    </row>
    <row r="121" spans="1:34" x14ac:dyDescent="0.2">
      <c r="A121" s="250" t="s">
        <v>2813</v>
      </c>
      <c r="B121" s="89">
        <v>666646.92000000004</v>
      </c>
      <c r="D121" s="89">
        <v>64260.38</v>
      </c>
      <c r="G121" s="250">
        <v>477250.69</v>
      </c>
      <c r="H121" s="250">
        <v>158529.04</v>
      </c>
      <c r="K121" s="76">
        <v>0</v>
      </c>
      <c r="L121" s="76">
        <v>30651.3</v>
      </c>
      <c r="M121" s="76">
        <v>120000</v>
      </c>
      <c r="P121" s="250">
        <v>3865</v>
      </c>
      <c r="R121" s="250">
        <v>82025.11</v>
      </c>
      <c r="S121" s="44">
        <v>3532326.06</v>
      </c>
      <c r="T121" s="90">
        <v>805026.27</v>
      </c>
      <c r="V121" s="90">
        <v>419.04</v>
      </c>
      <c r="X121" s="90">
        <v>225256.5</v>
      </c>
      <c r="Y121" s="90">
        <v>40248.720000000001</v>
      </c>
      <c r="Z121" s="417">
        <v>413436.5</v>
      </c>
      <c r="AC121" s="417">
        <v>340649.71</v>
      </c>
      <c r="AD121" s="417">
        <v>100687.41</v>
      </c>
    </row>
    <row r="122" spans="1:34" x14ac:dyDescent="0.2">
      <c r="A122" s="250" t="s">
        <v>2718</v>
      </c>
      <c r="B122" s="89">
        <v>355060</v>
      </c>
      <c r="C122" s="89">
        <v>25440</v>
      </c>
      <c r="D122" s="89">
        <v>149666.96</v>
      </c>
      <c r="G122" s="250">
        <v>1063386.45</v>
      </c>
      <c r="H122" s="250">
        <v>411270.63</v>
      </c>
      <c r="K122" s="76">
        <v>0</v>
      </c>
      <c r="L122" s="76">
        <v>40860</v>
      </c>
      <c r="N122" s="76">
        <v>435.6</v>
      </c>
      <c r="P122" s="250">
        <v>345000</v>
      </c>
      <c r="Q122" s="250">
        <v>327391.69</v>
      </c>
      <c r="R122" s="250">
        <v>380722.05</v>
      </c>
      <c r="S122" s="44">
        <v>1454124.22</v>
      </c>
      <c r="T122" s="90">
        <v>950539.64</v>
      </c>
      <c r="V122" s="90">
        <v>410.01</v>
      </c>
      <c r="X122" s="90">
        <v>665620.6</v>
      </c>
      <c r="Y122" s="90">
        <v>93000</v>
      </c>
      <c r="Z122" s="417">
        <v>1095959.6000000001</v>
      </c>
      <c r="AC122" s="417">
        <v>476275.69</v>
      </c>
      <c r="AD122" s="417">
        <v>148489.98000000001</v>
      </c>
    </row>
    <row r="123" spans="1:34" x14ac:dyDescent="0.2">
      <c r="A123" s="250" t="s">
        <v>2719</v>
      </c>
      <c r="B123" s="89">
        <v>690790.44</v>
      </c>
      <c r="D123" s="89">
        <v>48171.26</v>
      </c>
      <c r="G123" s="250">
        <v>126681.01</v>
      </c>
      <c r="H123" s="250">
        <v>183545.62</v>
      </c>
      <c r="K123" s="76">
        <v>8000</v>
      </c>
      <c r="L123" s="76">
        <v>16116.21</v>
      </c>
      <c r="N123" s="76">
        <v>13.8</v>
      </c>
      <c r="Q123" s="250">
        <v>344369.91999999998</v>
      </c>
      <c r="S123" s="44">
        <v>5145573.0199999996</v>
      </c>
      <c r="T123" s="90">
        <v>690122.73</v>
      </c>
      <c r="U123" s="90">
        <v>113000</v>
      </c>
      <c r="V123" s="90">
        <v>790.11</v>
      </c>
      <c r="X123" s="90">
        <v>1241653</v>
      </c>
      <c r="Y123" s="90">
        <v>75300</v>
      </c>
      <c r="Z123" s="417">
        <v>1592033</v>
      </c>
      <c r="AC123" s="417">
        <v>260769.42</v>
      </c>
      <c r="AD123" s="417">
        <v>55699.38</v>
      </c>
    </row>
    <row r="124" spans="1:34" x14ac:dyDescent="0.2">
      <c r="A124" s="250" t="s">
        <v>2720</v>
      </c>
      <c r="B124" s="89">
        <v>72331</v>
      </c>
      <c r="C124" s="89">
        <v>19300</v>
      </c>
      <c r="D124" s="89">
        <v>58956.32</v>
      </c>
      <c r="G124" s="250">
        <v>2</v>
      </c>
      <c r="H124" s="250">
        <v>6990.36</v>
      </c>
      <c r="K124" s="76">
        <v>-4500</v>
      </c>
      <c r="L124" s="76">
        <v>-57009.03</v>
      </c>
      <c r="N124" s="76">
        <v>-179000</v>
      </c>
      <c r="R124" s="250">
        <v>240</v>
      </c>
      <c r="S124" s="44">
        <v>2682356.15</v>
      </c>
      <c r="T124" s="90">
        <v>333768.69</v>
      </c>
      <c r="V124" s="90">
        <v>152.81</v>
      </c>
      <c r="X124" s="90">
        <v>100074</v>
      </c>
      <c r="Y124" s="90">
        <v>46200</v>
      </c>
      <c r="Z124" s="417">
        <v>246090</v>
      </c>
      <c r="AC124" s="417">
        <v>275171.86</v>
      </c>
      <c r="AD124" s="417">
        <v>2499.96</v>
      </c>
    </row>
    <row r="125" spans="1:34" x14ac:dyDescent="0.2">
      <c r="A125" s="250" t="s">
        <v>2721</v>
      </c>
      <c r="B125" s="89">
        <v>508886.19</v>
      </c>
      <c r="C125" s="89">
        <v>14000</v>
      </c>
      <c r="D125" s="89">
        <v>107803.35</v>
      </c>
      <c r="G125" s="250">
        <v>413968.5</v>
      </c>
      <c r="H125" s="250">
        <v>27436.69</v>
      </c>
      <c r="K125" s="76">
        <v>0</v>
      </c>
      <c r="L125" s="76">
        <v>143249.14000000001</v>
      </c>
      <c r="P125" s="250">
        <v>70000</v>
      </c>
      <c r="Q125" s="250">
        <v>102744.46</v>
      </c>
      <c r="R125" s="250">
        <v>8800</v>
      </c>
      <c r="S125" s="44">
        <v>2132666.9300000002</v>
      </c>
      <c r="T125" s="90">
        <v>459053.17</v>
      </c>
      <c r="V125" s="90">
        <v>532.36</v>
      </c>
      <c r="X125" s="90">
        <v>625040.5</v>
      </c>
      <c r="Y125" s="90">
        <v>58800</v>
      </c>
      <c r="Z125" s="417">
        <v>874620.5</v>
      </c>
      <c r="AC125" s="417">
        <v>341770.85</v>
      </c>
      <c r="AD125" s="417">
        <v>76946.080000000002</v>
      </c>
    </row>
    <row r="126" spans="1:34" x14ac:dyDescent="0.2">
      <c r="A126" s="250" t="s">
        <v>2722</v>
      </c>
      <c r="B126" s="89">
        <v>672866.43</v>
      </c>
      <c r="D126" s="89">
        <v>119632.44</v>
      </c>
      <c r="G126" s="250">
        <v>888173.87</v>
      </c>
      <c r="H126" s="250">
        <v>136753.87</v>
      </c>
      <c r="K126" s="76">
        <v>0</v>
      </c>
      <c r="L126" s="76">
        <v>39495.35</v>
      </c>
      <c r="N126" s="76">
        <v>169.12</v>
      </c>
      <c r="S126" s="44">
        <v>2748053.22</v>
      </c>
      <c r="T126" s="90">
        <v>947810.31</v>
      </c>
      <c r="V126" s="90">
        <v>865.35</v>
      </c>
      <c r="X126" s="90">
        <v>899293.5</v>
      </c>
      <c r="Y126" s="90">
        <v>87500</v>
      </c>
      <c r="Z126" s="417">
        <v>1213872.5</v>
      </c>
      <c r="AC126" s="417">
        <v>455164.65</v>
      </c>
      <c r="AD126" s="417">
        <v>81427.320000000007</v>
      </c>
      <c r="AH126" s="417">
        <v>1900</v>
      </c>
    </row>
    <row r="127" spans="1:34" x14ac:dyDescent="0.2">
      <c r="A127" s="250" t="s">
        <v>2723</v>
      </c>
      <c r="B127" s="89">
        <v>935504.64</v>
      </c>
      <c r="C127" s="89">
        <v>0</v>
      </c>
      <c r="D127" s="89">
        <v>48075.8</v>
      </c>
      <c r="G127" s="250">
        <v>281540.88</v>
      </c>
      <c r="H127" s="250">
        <v>482567.02</v>
      </c>
      <c r="K127" s="76">
        <v>-7551</v>
      </c>
      <c r="L127" s="76">
        <v>79681.31</v>
      </c>
      <c r="N127" s="76">
        <v>5000</v>
      </c>
      <c r="Q127" s="250">
        <v>596494.93999999994</v>
      </c>
      <c r="R127" s="250">
        <v>-10</v>
      </c>
      <c r="S127" s="44">
        <v>2407634.36</v>
      </c>
      <c r="T127" s="90">
        <v>431014.18</v>
      </c>
      <c r="V127" s="90">
        <v>1202.79</v>
      </c>
      <c r="X127" s="90">
        <v>460709</v>
      </c>
      <c r="Y127" s="90">
        <v>51000</v>
      </c>
      <c r="Z127" s="417">
        <v>711254</v>
      </c>
      <c r="AC127" s="417">
        <v>301742.56</v>
      </c>
      <c r="AD127" s="417">
        <v>29106.42</v>
      </c>
      <c r="AH127" s="417">
        <v>1900</v>
      </c>
    </row>
    <row r="128" spans="1:34" x14ac:dyDescent="0.2">
      <c r="A128" s="250" t="s">
        <v>2724</v>
      </c>
      <c r="B128" s="89">
        <v>333928.87</v>
      </c>
      <c r="C128" s="89">
        <v>0</v>
      </c>
      <c r="D128" s="89">
        <v>48831.37</v>
      </c>
      <c r="G128" s="250">
        <v>2228260.9300000002</v>
      </c>
      <c r="H128" s="250">
        <v>-420100.2</v>
      </c>
      <c r="K128" s="76">
        <v>0</v>
      </c>
      <c r="L128" s="76">
        <v>96890</v>
      </c>
      <c r="N128" s="76">
        <v>-604.61</v>
      </c>
      <c r="R128" s="250">
        <v>2640</v>
      </c>
      <c r="S128" s="44">
        <v>3580405.02</v>
      </c>
      <c r="T128" s="90">
        <v>356156.5</v>
      </c>
      <c r="V128" s="90">
        <v>555.9</v>
      </c>
      <c r="X128" s="90">
        <v>797601</v>
      </c>
      <c r="Y128" s="90">
        <v>56000</v>
      </c>
      <c r="Z128" s="417">
        <v>1149420</v>
      </c>
      <c r="AC128" s="417">
        <v>378585.99</v>
      </c>
      <c r="AD128" s="417">
        <v>44078.879999999997</v>
      </c>
      <c r="AH128" s="417">
        <v>5900</v>
      </c>
    </row>
    <row r="129" spans="1:34" x14ac:dyDescent="0.2">
      <c r="A129" s="250" t="s">
        <v>2725</v>
      </c>
      <c r="B129" s="89">
        <v>1052174.3500000001</v>
      </c>
      <c r="D129" s="89">
        <v>66040.77</v>
      </c>
      <c r="G129" s="250">
        <v>312668.08</v>
      </c>
      <c r="H129" s="250">
        <v>29161.52</v>
      </c>
      <c r="L129" s="76">
        <v>22800</v>
      </c>
      <c r="N129" s="76">
        <v>215000</v>
      </c>
      <c r="Q129" s="250">
        <v>1275271.24</v>
      </c>
      <c r="S129" s="44">
        <v>2242898.44</v>
      </c>
      <c r="T129" s="90">
        <v>508971.54</v>
      </c>
      <c r="U129" s="90">
        <v>60500</v>
      </c>
      <c r="V129" s="90">
        <v>1196.06</v>
      </c>
      <c r="X129" s="90">
        <v>917220</v>
      </c>
      <c r="Z129" s="417">
        <v>1031460</v>
      </c>
      <c r="AC129" s="417">
        <v>265509.31</v>
      </c>
      <c r="AD129" s="417">
        <v>45691</v>
      </c>
      <c r="AH129" s="417">
        <v>5615</v>
      </c>
    </row>
    <row r="130" spans="1:34" x14ac:dyDescent="0.2">
      <c r="A130" s="250" t="s">
        <v>2802</v>
      </c>
      <c r="B130" s="89">
        <v>453628.47</v>
      </c>
      <c r="C130" s="89">
        <v>0</v>
      </c>
      <c r="D130" s="89">
        <v>15578.88</v>
      </c>
      <c r="G130" s="250">
        <v>-3455</v>
      </c>
      <c r="H130" s="250">
        <v>562720.22</v>
      </c>
      <c r="L130" s="76">
        <v>130081.68</v>
      </c>
      <c r="N130" s="76">
        <v>64136</v>
      </c>
      <c r="Q130" s="250">
        <v>-4189079.08</v>
      </c>
      <c r="S130" s="44">
        <v>3888577.01</v>
      </c>
      <c r="T130" s="90">
        <v>397255.38</v>
      </c>
      <c r="V130" s="90">
        <v>561.96</v>
      </c>
      <c r="X130" s="90">
        <v>567785.80000000005</v>
      </c>
      <c r="Y130" s="90">
        <v>3000</v>
      </c>
      <c r="Z130" s="417">
        <v>704806.8</v>
      </c>
      <c r="AC130" s="417">
        <v>337120</v>
      </c>
      <c r="AD130" s="417">
        <v>33490</v>
      </c>
      <c r="AH130" s="417">
        <v>2860</v>
      </c>
    </row>
    <row r="131" spans="1:34" x14ac:dyDescent="0.2">
      <c r="A131" s="250" t="s">
        <v>2803</v>
      </c>
      <c r="B131" s="89">
        <v>89064.15</v>
      </c>
      <c r="D131" s="89">
        <v>82675.38</v>
      </c>
      <c r="G131" s="250">
        <v>3475908.91</v>
      </c>
      <c r="H131" s="250">
        <v>271703.2</v>
      </c>
      <c r="K131" s="76">
        <v>-4500</v>
      </c>
      <c r="L131" s="76">
        <v>16800</v>
      </c>
      <c r="N131" s="76">
        <v>56150</v>
      </c>
      <c r="Q131" s="250">
        <v>-3262091.58</v>
      </c>
      <c r="R131" s="250">
        <v>139500</v>
      </c>
      <c r="S131" s="44">
        <v>6097995.7300000004</v>
      </c>
      <c r="T131" s="90">
        <v>418822.16</v>
      </c>
      <c r="V131" s="90">
        <v>157.52000000000001</v>
      </c>
      <c r="X131" s="90">
        <v>366100</v>
      </c>
      <c r="Y131" s="90">
        <v>47600</v>
      </c>
      <c r="Z131" s="417">
        <v>471878</v>
      </c>
      <c r="AC131" s="417">
        <v>346628.92</v>
      </c>
      <c r="AD131" s="417">
        <v>149556.29999999999</v>
      </c>
      <c r="AH131" s="417">
        <v>4000</v>
      </c>
    </row>
    <row r="132" spans="1:34" x14ac:dyDescent="0.2">
      <c r="A132" s="250" t="s">
        <v>2726</v>
      </c>
      <c r="B132" s="89">
        <v>388229.08</v>
      </c>
      <c r="C132" s="89">
        <v>0</v>
      </c>
      <c r="D132" s="89">
        <v>229648.2</v>
      </c>
      <c r="G132" s="250">
        <v>497091.29</v>
      </c>
      <c r="H132" s="250">
        <v>90708.7</v>
      </c>
      <c r="K132" s="76">
        <v>0</v>
      </c>
      <c r="L132" s="76">
        <v>78008.12</v>
      </c>
      <c r="N132" s="76">
        <v>1468</v>
      </c>
      <c r="P132" s="250">
        <v>61620</v>
      </c>
      <c r="R132" s="250">
        <v>-3000</v>
      </c>
      <c r="S132" s="44">
        <v>3801436</v>
      </c>
      <c r="T132" s="90">
        <v>987418.95</v>
      </c>
      <c r="V132" s="90">
        <v>632.61</v>
      </c>
      <c r="X132" s="90">
        <v>738131.43</v>
      </c>
      <c r="Y132" s="90">
        <v>44477.14</v>
      </c>
      <c r="Z132" s="417">
        <v>1247111.43</v>
      </c>
      <c r="AC132" s="417">
        <v>748281.95</v>
      </c>
      <c r="AD132" s="417">
        <v>94188.29</v>
      </c>
    </row>
    <row r="133" spans="1:34" x14ac:dyDescent="0.2">
      <c r="A133" s="250" t="s">
        <v>2727</v>
      </c>
      <c r="B133" s="89">
        <v>494538.35</v>
      </c>
      <c r="D133" s="89">
        <v>263430.15000000002</v>
      </c>
      <c r="G133" s="250">
        <v>397514.1</v>
      </c>
      <c r="H133" s="250">
        <v>17317.099999999999</v>
      </c>
      <c r="K133" s="76">
        <v>0</v>
      </c>
      <c r="L133" s="76">
        <v>77254.83</v>
      </c>
      <c r="N133" s="76">
        <v>1773</v>
      </c>
      <c r="P133" s="250">
        <v>75000</v>
      </c>
      <c r="R133" s="250">
        <v>1401</v>
      </c>
      <c r="S133" s="44">
        <v>2453088.7400000002</v>
      </c>
      <c r="T133" s="90">
        <v>839020.84</v>
      </c>
      <c r="V133" s="90">
        <v>859.48</v>
      </c>
      <c r="X133" s="90">
        <v>555136</v>
      </c>
      <c r="Y133" s="90">
        <v>32800</v>
      </c>
      <c r="Z133" s="417">
        <v>1016108</v>
      </c>
      <c r="AC133" s="417">
        <v>714561.17</v>
      </c>
      <c r="AD133" s="417">
        <v>19440.36</v>
      </c>
    </row>
    <row r="134" spans="1:34" x14ac:dyDescent="0.2">
      <c r="A134" s="250" t="s">
        <v>2728</v>
      </c>
      <c r="B134" s="89">
        <v>351742.52</v>
      </c>
      <c r="C134" s="89">
        <v>0</v>
      </c>
      <c r="D134" s="89">
        <v>384579.09</v>
      </c>
      <c r="G134" s="250">
        <v>321933.63</v>
      </c>
      <c r="H134" s="250">
        <v>646826.4</v>
      </c>
      <c r="K134" s="76">
        <v>0</v>
      </c>
      <c r="L134" s="76">
        <v>89314.65</v>
      </c>
      <c r="N134" s="76">
        <v>1152</v>
      </c>
      <c r="P134" s="250">
        <v>113000</v>
      </c>
      <c r="S134" s="44">
        <v>3154882.42</v>
      </c>
      <c r="T134" s="90">
        <v>1146512.46</v>
      </c>
      <c r="U134" s="90">
        <v>84200</v>
      </c>
      <c r="V134" s="90">
        <v>603.17999999999995</v>
      </c>
      <c r="X134" s="90">
        <v>1313183</v>
      </c>
      <c r="Y134" s="90">
        <v>4500</v>
      </c>
      <c r="Z134" s="417">
        <v>1762011</v>
      </c>
      <c r="AA134" s="417">
        <v>0</v>
      </c>
      <c r="AC134" s="417">
        <v>922095.86</v>
      </c>
      <c r="AD134" s="417">
        <v>79175.58</v>
      </c>
    </row>
    <row r="135" spans="1:34" x14ac:dyDescent="0.2">
      <c r="A135" s="250" t="s">
        <v>2729</v>
      </c>
      <c r="B135" s="89">
        <v>320626.90999999997</v>
      </c>
      <c r="C135" s="89">
        <v>175560</v>
      </c>
      <c r="D135" s="89">
        <v>217397.91</v>
      </c>
      <c r="G135" s="250">
        <v>141044.34</v>
      </c>
      <c r="H135" s="250">
        <v>233790.82</v>
      </c>
      <c r="K135" s="76">
        <v>1950</v>
      </c>
      <c r="L135" s="76">
        <v>70605.91</v>
      </c>
      <c r="N135" s="76">
        <v>1958</v>
      </c>
      <c r="P135" s="250">
        <v>205561</v>
      </c>
      <c r="S135" s="44">
        <v>1192306.58</v>
      </c>
      <c r="T135" s="90">
        <v>1348138.58</v>
      </c>
      <c r="U135" s="90">
        <v>13372</v>
      </c>
      <c r="V135" s="90">
        <v>484.92</v>
      </c>
      <c r="X135" s="90">
        <v>448587.3</v>
      </c>
      <c r="Y135" s="90">
        <v>13600</v>
      </c>
      <c r="Z135" s="417">
        <v>840687.3</v>
      </c>
      <c r="AC135" s="417">
        <v>762070.51</v>
      </c>
      <c r="AD135" s="417">
        <v>80482.399999999994</v>
      </c>
    </row>
    <row r="136" spans="1:34" x14ac:dyDescent="0.2">
      <c r="A136" s="250" t="s">
        <v>2730</v>
      </c>
      <c r="B136" s="89">
        <v>472562.82</v>
      </c>
      <c r="C136" s="89">
        <v>0</v>
      </c>
      <c r="D136" s="89">
        <v>107199</v>
      </c>
      <c r="G136" s="250">
        <v>622559.22</v>
      </c>
      <c r="H136" s="250">
        <v>35460.14</v>
      </c>
      <c r="K136" s="76">
        <v>0</v>
      </c>
      <c r="L136" s="76">
        <v>61414.86</v>
      </c>
      <c r="N136" s="76">
        <v>830</v>
      </c>
      <c r="R136" s="250">
        <v>34483.33</v>
      </c>
      <c r="S136" s="44">
        <v>2072080.16</v>
      </c>
      <c r="T136" s="90">
        <v>871946.19</v>
      </c>
      <c r="V136" s="90">
        <v>714.79</v>
      </c>
      <c r="X136" s="90">
        <v>566300</v>
      </c>
      <c r="Z136" s="417">
        <v>819478</v>
      </c>
      <c r="AC136" s="417">
        <v>558388.98</v>
      </c>
      <c r="AD136" s="417">
        <v>55807.5</v>
      </c>
    </row>
    <row r="137" spans="1:34" x14ac:dyDescent="0.2">
      <c r="A137" s="250" t="s">
        <v>2731</v>
      </c>
      <c r="B137" s="89">
        <v>488940.39</v>
      </c>
      <c r="D137" s="89">
        <v>988588.98</v>
      </c>
      <c r="G137" s="250">
        <v>404662.45</v>
      </c>
      <c r="H137" s="250">
        <v>25394.69</v>
      </c>
      <c r="L137" s="76">
        <v>63594.95</v>
      </c>
      <c r="N137" s="76">
        <v>913</v>
      </c>
      <c r="R137" s="250">
        <v>30200</v>
      </c>
      <c r="S137" s="44">
        <v>3517785.78</v>
      </c>
      <c r="T137" s="90">
        <v>1490707.67</v>
      </c>
      <c r="V137" s="90">
        <v>756.57</v>
      </c>
      <c r="X137" s="90">
        <v>766511.21</v>
      </c>
      <c r="Z137" s="417">
        <v>966659.21</v>
      </c>
      <c r="AC137" s="417">
        <v>604812.52</v>
      </c>
      <c r="AD137" s="417">
        <v>18628.68</v>
      </c>
    </row>
    <row r="138" spans="1:34" x14ac:dyDescent="0.2">
      <c r="A138" s="250" t="s">
        <v>2732</v>
      </c>
      <c r="B138" s="89">
        <v>258691</v>
      </c>
      <c r="D138" s="89">
        <v>152054.12</v>
      </c>
      <c r="G138" s="250">
        <v>601296.01</v>
      </c>
      <c r="H138" s="250">
        <v>133357.4</v>
      </c>
      <c r="K138" s="76">
        <v>0</v>
      </c>
      <c r="L138" s="76">
        <v>83105.210000000006</v>
      </c>
      <c r="N138" s="76">
        <v>513</v>
      </c>
      <c r="P138" s="250">
        <v>21050</v>
      </c>
      <c r="R138" s="250">
        <v>-183</v>
      </c>
      <c r="S138" s="44">
        <v>2461639.23</v>
      </c>
      <c r="T138" s="90">
        <v>526664.4</v>
      </c>
      <c r="U138" s="90">
        <v>37000</v>
      </c>
      <c r="V138" s="90">
        <v>396.68</v>
      </c>
      <c r="X138" s="90">
        <v>887087</v>
      </c>
      <c r="Y138" s="90">
        <v>28600</v>
      </c>
      <c r="Z138" s="417">
        <v>1173047</v>
      </c>
      <c r="AC138" s="417">
        <v>341333.1</v>
      </c>
      <c r="AD138" s="417">
        <v>83011.67</v>
      </c>
    </row>
    <row r="139" spans="1:34" x14ac:dyDescent="0.2">
      <c r="A139" s="250" t="s">
        <v>2733</v>
      </c>
      <c r="B139" s="89">
        <v>435189.3</v>
      </c>
      <c r="D139" s="89">
        <v>229501.17</v>
      </c>
      <c r="G139" s="250">
        <v>1875928.98</v>
      </c>
      <c r="H139" s="250">
        <v>39865.14</v>
      </c>
      <c r="K139" s="76">
        <v>0</v>
      </c>
      <c r="L139" s="76">
        <v>33641.03</v>
      </c>
      <c r="N139" s="76">
        <v>650</v>
      </c>
      <c r="P139" s="250">
        <v>60650</v>
      </c>
      <c r="R139" s="250">
        <v>17680.05</v>
      </c>
      <c r="S139" s="44">
        <v>1490475.39</v>
      </c>
      <c r="T139" s="90">
        <v>766038.08</v>
      </c>
      <c r="U139" s="90">
        <v>70590</v>
      </c>
      <c r="V139" s="90">
        <v>431.37</v>
      </c>
      <c r="X139" s="90">
        <v>711184.4</v>
      </c>
      <c r="Y139" s="90">
        <v>217600</v>
      </c>
      <c r="Z139" s="417">
        <v>994484.4</v>
      </c>
      <c r="AC139" s="417">
        <v>605254.32999999996</v>
      </c>
      <c r="AD139" s="417">
        <v>124205.19</v>
      </c>
    </row>
    <row r="140" spans="1:34" x14ac:dyDescent="0.2">
      <c r="A140" s="250" t="s">
        <v>2734</v>
      </c>
      <c r="B140" s="89">
        <v>254780.79999999999</v>
      </c>
      <c r="C140" s="89">
        <v>38160</v>
      </c>
      <c r="D140" s="89">
        <v>462966.67</v>
      </c>
      <c r="G140" s="250">
        <v>174194</v>
      </c>
      <c r="H140" s="250">
        <v>494412.81</v>
      </c>
      <c r="K140" s="76">
        <v>7500</v>
      </c>
      <c r="L140" s="76">
        <v>101582.02</v>
      </c>
      <c r="N140" s="76">
        <v>1719</v>
      </c>
      <c r="P140" s="250">
        <v>2940</v>
      </c>
      <c r="R140" s="250">
        <v>179382.48</v>
      </c>
      <c r="S140" s="44">
        <v>3529981.97</v>
      </c>
      <c r="T140" s="90">
        <v>976887.16</v>
      </c>
      <c r="U140" s="90">
        <v>66800</v>
      </c>
      <c r="V140" s="90">
        <v>326.02999999999997</v>
      </c>
      <c r="X140" s="90">
        <v>1020748.8</v>
      </c>
      <c r="Y140" s="90">
        <v>213000</v>
      </c>
      <c r="Z140" s="417">
        <v>1585579.8</v>
      </c>
      <c r="AC140" s="417">
        <v>786377.15</v>
      </c>
      <c r="AD140" s="417">
        <v>46772.45</v>
      </c>
    </row>
    <row r="141" spans="1:34" x14ac:dyDescent="0.2">
      <c r="A141" s="250" t="s">
        <v>2735</v>
      </c>
      <c r="B141" s="89">
        <v>637286.74</v>
      </c>
      <c r="D141" s="89">
        <v>177731.03</v>
      </c>
      <c r="G141" s="250">
        <v>343543.13</v>
      </c>
      <c r="H141" s="250">
        <v>46508.43</v>
      </c>
      <c r="K141" s="76">
        <v>0</v>
      </c>
      <c r="L141" s="76">
        <v>97147.93</v>
      </c>
      <c r="N141" s="76">
        <v>700</v>
      </c>
      <c r="P141" s="250">
        <v>79175</v>
      </c>
      <c r="R141" s="250">
        <v>2243.7199999999998</v>
      </c>
      <c r="S141" s="44">
        <v>1467910.57</v>
      </c>
      <c r="T141" s="90">
        <v>1444369.66</v>
      </c>
      <c r="U141" s="90">
        <v>9750</v>
      </c>
      <c r="V141" s="90">
        <v>930.18</v>
      </c>
      <c r="X141" s="90">
        <v>742559</v>
      </c>
      <c r="Z141" s="417">
        <v>986139</v>
      </c>
      <c r="AC141" s="417">
        <v>627334.17000000004</v>
      </c>
      <c r="AD141" s="417">
        <v>22011.45</v>
      </c>
    </row>
    <row r="142" spans="1:34" x14ac:dyDescent="0.2">
      <c r="A142" s="250" t="s">
        <v>2736</v>
      </c>
      <c r="B142" s="89">
        <v>221726.5</v>
      </c>
      <c r="D142" s="89">
        <v>217212.5</v>
      </c>
      <c r="G142" s="250">
        <v>313731.39</v>
      </c>
      <c r="H142" s="250">
        <v>230259.6</v>
      </c>
      <c r="L142" s="76">
        <v>42644.19</v>
      </c>
      <c r="N142" s="76">
        <v>1029</v>
      </c>
      <c r="P142" s="250">
        <v>66600</v>
      </c>
      <c r="R142" s="250">
        <v>3319.74</v>
      </c>
      <c r="S142" s="44">
        <v>431311.75</v>
      </c>
      <c r="T142" s="90">
        <v>1341568.3700000001</v>
      </c>
      <c r="U142" s="90">
        <v>54600</v>
      </c>
      <c r="V142" s="90">
        <v>432.98</v>
      </c>
      <c r="X142" s="90">
        <v>610080.18999999994</v>
      </c>
      <c r="Y142" s="90">
        <v>29200</v>
      </c>
      <c r="Z142" s="417">
        <v>957513.19</v>
      </c>
      <c r="AC142" s="417">
        <v>680146.7</v>
      </c>
      <c r="AD142" s="417">
        <v>101365.14</v>
      </c>
    </row>
    <row r="143" spans="1:34" x14ac:dyDescent="0.2">
      <c r="A143" s="250" t="s">
        <v>2737</v>
      </c>
      <c r="B143" s="89">
        <v>235473.4</v>
      </c>
      <c r="D143" s="89">
        <v>146446.93</v>
      </c>
      <c r="G143" s="250">
        <v>571211.21</v>
      </c>
      <c r="H143" s="250">
        <v>348230.39</v>
      </c>
      <c r="K143" s="76">
        <v>0</v>
      </c>
      <c r="L143" s="76">
        <v>51394.3</v>
      </c>
      <c r="N143" s="76">
        <v>737</v>
      </c>
      <c r="P143" s="250">
        <v>24470</v>
      </c>
      <c r="S143" s="44">
        <v>2115546</v>
      </c>
      <c r="T143" s="90">
        <v>697832.47</v>
      </c>
      <c r="V143" s="90">
        <v>483.38</v>
      </c>
      <c r="X143" s="90">
        <v>683594.1</v>
      </c>
      <c r="Y143" s="90">
        <v>11800</v>
      </c>
      <c r="Z143" s="417">
        <v>931357.1</v>
      </c>
      <c r="AC143" s="417">
        <v>555441.31000000006</v>
      </c>
      <c r="AD143" s="417">
        <v>100258.42</v>
      </c>
    </row>
    <row r="144" spans="1:34" x14ac:dyDescent="0.2">
      <c r="A144" s="250" t="s">
        <v>2738</v>
      </c>
      <c r="B144" s="89">
        <v>123289.36</v>
      </c>
      <c r="D144" s="89">
        <v>184874.29</v>
      </c>
      <c r="G144" s="250">
        <v>1079906.58</v>
      </c>
      <c r="H144" s="250">
        <v>10880.01</v>
      </c>
      <c r="K144" s="76">
        <v>0</v>
      </c>
      <c r="L144" s="76">
        <v>34924.980000000003</v>
      </c>
      <c r="N144" s="76">
        <v>1126</v>
      </c>
      <c r="P144" s="250">
        <v>1800</v>
      </c>
      <c r="R144" s="250">
        <v>-20</v>
      </c>
      <c r="S144" s="44">
        <v>2263113.85</v>
      </c>
      <c r="T144" s="90">
        <v>511817.64</v>
      </c>
      <c r="U144" s="90">
        <v>16400</v>
      </c>
      <c r="V144" s="90">
        <v>290.66000000000003</v>
      </c>
      <c r="X144" s="90">
        <v>622344</v>
      </c>
      <c r="Z144" s="417">
        <v>889828</v>
      </c>
      <c r="AA144" s="417">
        <v>2300</v>
      </c>
      <c r="AC144" s="417">
        <v>318102.05</v>
      </c>
      <c r="AD144" s="417">
        <v>89527.38</v>
      </c>
    </row>
    <row r="145" spans="1:31" x14ac:dyDescent="0.2">
      <c r="A145" s="250" t="s">
        <v>2739</v>
      </c>
      <c r="B145" s="89">
        <v>251146.86</v>
      </c>
      <c r="D145" s="89">
        <v>514731.07</v>
      </c>
      <c r="G145" s="250">
        <v>676539.2</v>
      </c>
      <c r="H145" s="250">
        <v>58527.12</v>
      </c>
      <c r="K145" s="76">
        <v>3500</v>
      </c>
      <c r="L145" s="76">
        <v>101577.07</v>
      </c>
      <c r="N145" s="76">
        <v>1409</v>
      </c>
      <c r="P145" s="250">
        <v>77000</v>
      </c>
      <c r="S145" s="44">
        <v>2512572.4500000002</v>
      </c>
      <c r="T145" s="90">
        <v>766874.12</v>
      </c>
      <c r="U145" s="90">
        <v>175500</v>
      </c>
      <c r="V145" s="90">
        <v>412.63</v>
      </c>
      <c r="X145" s="90">
        <v>1150335</v>
      </c>
      <c r="Y145" s="90">
        <v>8086.5</v>
      </c>
      <c r="Z145" s="417">
        <v>1425595.27</v>
      </c>
      <c r="AC145" s="417">
        <v>659652.81999999995</v>
      </c>
      <c r="AD145" s="417">
        <v>34906.980000000003</v>
      </c>
    </row>
    <row r="146" spans="1:31" x14ac:dyDescent="0.2">
      <c r="A146" s="250" t="s">
        <v>2740</v>
      </c>
      <c r="B146" s="89">
        <v>504786.51</v>
      </c>
      <c r="C146" s="89">
        <v>7200</v>
      </c>
      <c r="D146" s="89">
        <v>351990.24</v>
      </c>
      <c r="G146" s="250">
        <v>1841786.58</v>
      </c>
      <c r="H146" s="250">
        <v>478259.25</v>
      </c>
      <c r="K146" s="76">
        <v>0</v>
      </c>
      <c r="L146" s="76">
        <v>73929.03</v>
      </c>
      <c r="N146" s="76">
        <v>1513</v>
      </c>
      <c r="S146" s="44">
        <v>1298036.29</v>
      </c>
      <c r="T146" s="90">
        <v>976705.12</v>
      </c>
      <c r="V146" s="90">
        <v>812.82</v>
      </c>
      <c r="X146" s="90">
        <v>590885.5</v>
      </c>
      <c r="Y146" s="90">
        <v>2400</v>
      </c>
      <c r="Z146" s="417">
        <v>1036327.5</v>
      </c>
      <c r="AC146" s="417">
        <v>642269.81999999995</v>
      </c>
      <c r="AD146" s="417">
        <v>234375.63</v>
      </c>
    </row>
    <row r="147" spans="1:31" x14ac:dyDescent="0.2">
      <c r="A147" s="250" t="s">
        <v>2741</v>
      </c>
      <c r="B147" s="89">
        <v>489112.35</v>
      </c>
      <c r="C147" s="89">
        <v>14940</v>
      </c>
      <c r="D147" s="89">
        <v>598000.29</v>
      </c>
      <c r="G147" s="250">
        <v>730393.89</v>
      </c>
      <c r="H147" s="250">
        <v>469064.51</v>
      </c>
      <c r="K147" s="76">
        <v>0</v>
      </c>
      <c r="L147" s="76">
        <v>40839.51</v>
      </c>
      <c r="R147" s="250">
        <v>571014.1</v>
      </c>
      <c r="S147" s="44">
        <v>1854562.35</v>
      </c>
      <c r="T147" s="90">
        <v>617057.31000000006</v>
      </c>
      <c r="U147" s="90">
        <v>73860</v>
      </c>
      <c r="X147" s="90">
        <v>710394</v>
      </c>
      <c r="Y147" s="90">
        <v>176369.6</v>
      </c>
      <c r="Z147" s="417">
        <v>955056</v>
      </c>
      <c r="AC147" s="417">
        <v>395609.95</v>
      </c>
      <c r="AD147" s="417">
        <v>76419.62</v>
      </c>
    </row>
    <row r="148" spans="1:31" x14ac:dyDescent="0.2">
      <c r="A148" s="250" t="s">
        <v>2742</v>
      </c>
      <c r="B148" s="89">
        <v>1702665.55</v>
      </c>
      <c r="D148" s="89">
        <v>21483.759999999998</v>
      </c>
      <c r="G148" s="250">
        <v>728271.43</v>
      </c>
      <c r="H148" s="250">
        <v>482068.84</v>
      </c>
      <c r="K148" s="76">
        <v>0</v>
      </c>
      <c r="L148" s="76">
        <v>16000</v>
      </c>
      <c r="N148" s="76">
        <v>0</v>
      </c>
      <c r="R148" s="250">
        <v>649078.68999999994</v>
      </c>
      <c r="S148" s="44">
        <v>3974625.34</v>
      </c>
      <c r="T148" s="90">
        <v>695599.23</v>
      </c>
      <c r="U148" s="90">
        <v>5000</v>
      </c>
      <c r="V148" s="90">
        <v>2186.4899999999998</v>
      </c>
      <c r="X148" s="90">
        <v>680603.7</v>
      </c>
      <c r="Y148" s="90">
        <v>159706.79999999999</v>
      </c>
      <c r="Z148" s="417">
        <v>1051699.7</v>
      </c>
      <c r="AC148" s="417">
        <v>576363.72</v>
      </c>
      <c r="AD148" s="417">
        <v>182054.92</v>
      </c>
    </row>
    <row r="149" spans="1:31" x14ac:dyDescent="0.2">
      <c r="A149" s="250" t="s">
        <v>2743</v>
      </c>
      <c r="B149" s="89">
        <v>529557.26</v>
      </c>
      <c r="D149" s="89">
        <v>82386.7</v>
      </c>
      <c r="G149" s="250">
        <v>939655.71</v>
      </c>
      <c r="H149" s="250">
        <v>382939.2</v>
      </c>
      <c r="K149" s="76">
        <v>5200</v>
      </c>
      <c r="L149" s="76">
        <v>37841.300000000003</v>
      </c>
      <c r="R149" s="250">
        <v>152861.29999999999</v>
      </c>
      <c r="S149" s="44">
        <v>2427116.52</v>
      </c>
      <c r="T149" s="90">
        <v>663631.68000000005</v>
      </c>
      <c r="U149" s="90">
        <v>101275</v>
      </c>
      <c r="X149" s="90">
        <v>1081695.2</v>
      </c>
      <c r="Y149" s="90">
        <v>79034.679999999993</v>
      </c>
      <c r="Z149" s="417">
        <v>1236975.2</v>
      </c>
      <c r="AC149" s="417">
        <v>588336.47</v>
      </c>
      <c r="AD149" s="417">
        <v>147840.32999999999</v>
      </c>
      <c r="AE149" s="417">
        <v>32700</v>
      </c>
    </row>
    <row r="150" spans="1:31" x14ac:dyDescent="0.2">
      <c r="A150" s="250" t="s">
        <v>2744</v>
      </c>
      <c r="B150" s="89">
        <v>1245005.01</v>
      </c>
      <c r="D150" s="89">
        <v>183226.71</v>
      </c>
      <c r="G150" s="250">
        <v>705127.35</v>
      </c>
      <c r="H150" s="250">
        <v>555949.99</v>
      </c>
      <c r="K150" s="76">
        <v>13440</v>
      </c>
      <c r="L150" s="76">
        <v>90400</v>
      </c>
      <c r="N150" s="76">
        <v>2005.62</v>
      </c>
      <c r="R150" s="250">
        <v>384618.14</v>
      </c>
      <c r="S150" s="44">
        <v>2538450.7999999998</v>
      </c>
      <c r="T150" s="90">
        <v>885958.82</v>
      </c>
      <c r="U150" s="90">
        <v>160020</v>
      </c>
      <c r="V150" s="90">
        <v>1487.93</v>
      </c>
      <c r="X150" s="90">
        <v>1152981</v>
      </c>
      <c r="Y150" s="90">
        <v>204003.44</v>
      </c>
      <c r="Z150" s="417">
        <v>1364361</v>
      </c>
      <c r="AC150" s="417">
        <v>839132.92</v>
      </c>
      <c r="AD150" s="417">
        <v>201488.52</v>
      </c>
    </row>
    <row r="151" spans="1:31" x14ac:dyDescent="0.2">
      <c r="A151" s="250" t="s">
        <v>2745</v>
      </c>
      <c r="B151" s="89">
        <v>917242.71</v>
      </c>
      <c r="D151" s="89">
        <v>632468.64</v>
      </c>
      <c r="G151" s="250">
        <v>967789.04</v>
      </c>
      <c r="H151" s="250">
        <v>316782.55</v>
      </c>
      <c r="K151" s="76">
        <v>6760</v>
      </c>
      <c r="L151" s="76">
        <v>25807.39</v>
      </c>
      <c r="R151" s="250">
        <v>346585.9</v>
      </c>
      <c r="S151" s="44">
        <v>3053279.47</v>
      </c>
      <c r="T151" s="90">
        <v>936889.99</v>
      </c>
      <c r="U151" s="90">
        <v>185000</v>
      </c>
      <c r="V151" s="90">
        <v>1235.3800000000001</v>
      </c>
      <c r="X151" s="90">
        <v>702483</v>
      </c>
      <c r="Y151" s="90">
        <v>119781.44</v>
      </c>
      <c r="Z151" s="417">
        <v>1050063</v>
      </c>
      <c r="AC151" s="417">
        <v>481275.11</v>
      </c>
      <c r="AD151" s="417">
        <v>90581.41</v>
      </c>
    </row>
    <row r="152" spans="1:31" x14ac:dyDescent="0.2">
      <c r="A152" s="250" t="s">
        <v>2746</v>
      </c>
      <c r="B152" s="89">
        <v>1121328.32</v>
      </c>
      <c r="C152" s="89">
        <v>0</v>
      </c>
      <c r="D152" s="89">
        <v>66652.12</v>
      </c>
      <c r="G152" s="250">
        <v>235488.32</v>
      </c>
      <c r="H152" s="250">
        <v>172030.41</v>
      </c>
      <c r="K152" s="76">
        <v>0</v>
      </c>
      <c r="L152" s="76">
        <v>33700</v>
      </c>
      <c r="R152" s="250">
        <v>331443.13</v>
      </c>
      <c r="S152" s="44">
        <v>1819262.69</v>
      </c>
      <c r="T152" s="90">
        <v>738635.05</v>
      </c>
      <c r="U152" s="90">
        <v>157530</v>
      </c>
      <c r="V152" s="90">
        <v>1331.56</v>
      </c>
      <c r="X152" s="90">
        <v>807802.5</v>
      </c>
      <c r="Y152" s="90">
        <v>142580.20000000001</v>
      </c>
      <c r="Z152" s="417">
        <v>1089526.48</v>
      </c>
      <c r="AC152" s="417">
        <v>600699.96</v>
      </c>
      <c r="AD152" s="417">
        <v>55731.24</v>
      </c>
    </row>
    <row r="153" spans="1:31" x14ac:dyDescent="0.2">
      <c r="A153" s="250" t="s">
        <v>2747</v>
      </c>
      <c r="B153" s="89">
        <v>541176.66</v>
      </c>
      <c r="D153" s="89">
        <v>586071.05000000005</v>
      </c>
      <c r="G153" s="250">
        <v>858500.18</v>
      </c>
      <c r="H153" s="250">
        <v>222733.08</v>
      </c>
      <c r="K153" s="76">
        <v>5440</v>
      </c>
      <c r="L153" s="76">
        <v>29006</v>
      </c>
      <c r="R153" s="250">
        <v>406368.07</v>
      </c>
      <c r="S153" s="44">
        <v>2522678.58</v>
      </c>
      <c r="T153" s="90">
        <v>735143.87</v>
      </c>
      <c r="U153" s="90">
        <v>171040</v>
      </c>
      <c r="V153" s="90">
        <v>549.92999999999995</v>
      </c>
      <c r="X153" s="90">
        <v>875595</v>
      </c>
      <c r="Y153" s="90">
        <v>95508</v>
      </c>
      <c r="Z153" s="417">
        <v>1096475</v>
      </c>
      <c r="AC153" s="417">
        <v>572564.91</v>
      </c>
      <c r="AD153" s="417">
        <v>125279.67</v>
      </c>
    </row>
    <row r="154" spans="1:31" x14ac:dyDescent="0.2">
      <c r="A154" s="250" t="s">
        <v>2748</v>
      </c>
      <c r="B154" s="89">
        <v>404833.53</v>
      </c>
      <c r="D154" s="89">
        <v>94991.12</v>
      </c>
      <c r="G154" s="250">
        <v>960638.65</v>
      </c>
      <c r="H154" s="250">
        <v>148958.31</v>
      </c>
      <c r="K154" s="76">
        <v>3100</v>
      </c>
      <c r="L154" s="76">
        <v>35691.300000000003</v>
      </c>
      <c r="N154" s="76">
        <v>550</v>
      </c>
      <c r="R154" s="250">
        <v>439784.07</v>
      </c>
      <c r="S154" s="44">
        <v>4801199.47</v>
      </c>
      <c r="T154" s="90">
        <v>519232.69</v>
      </c>
      <c r="V154" s="90">
        <v>446.8</v>
      </c>
      <c r="X154" s="90">
        <v>312993</v>
      </c>
      <c r="Y154" s="90">
        <v>136408.79999999999</v>
      </c>
      <c r="Z154" s="417">
        <v>486735</v>
      </c>
      <c r="AC154" s="417">
        <v>584891.85</v>
      </c>
      <c r="AD154" s="417">
        <v>197778.04</v>
      </c>
    </row>
    <row r="155" spans="1:31" x14ac:dyDescent="0.2">
      <c r="A155" s="250" t="s">
        <v>2749</v>
      </c>
      <c r="B155" s="89">
        <v>378623.7</v>
      </c>
      <c r="D155" s="89">
        <v>434424.61</v>
      </c>
      <c r="G155" s="250">
        <v>1163789.95</v>
      </c>
      <c r="H155" s="250">
        <v>270719.15999999997</v>
      </c>
      <c r="K155" s="76">
        <v>31500</v>
      </c>
      <c r="L155" s="76">
        <v>56187.44</v>
      </c>
      <c r="R155" s="250">
        <v>263978.15000000002</v>
      </c>
      <c r="S155" s="44">
        <v>5209136.26</v>
      </c>
      <c r="T155" s="90">
        <v>751549.11</v>
      </c>
      <c r="X155" s="90">
        <v>1037980.5</v>
      </c>
      <c r="Y155" s="90">
        <v>134658.56</v>
      </c>
      <c r="Z155" s="417">
        <v>1223788.5</v>
      </c>
      <c r="AC155" s="417">
        <v>429998.5</v>
      </c>
      <c r="AD155" s="417">
        <v>278304.53999999998</v>
      </c>
    </row>
    <row r="156" spans="1:31" x14ac:dyDescent="0.2">
      <c r="A156" s="250" t="s">
        <v>2750</v>
      </c>
      <c r="B156" s="89">
        <v>790261.1</v>
      </c>
      <c r="D156" s="89">
        <v>343885.7</v>
      </c>
      <c r="G156" s="250">
        <v>743902.21</v>
      </c>
      <c r="H156" s="250">
        <v>77115.520000000004</v>
      </c>
      <c r="K156" s="76">
        <v>3500</v>
      </c>
      <c r="L156" s="76">
        <v>26850</v>
      </c>
      <c r="R156" s="250">
        <v>507827.74</v>
      </c>
      <c r="S156" s="44">
        <v>2453318.4700000002</v>
      </c>
      <c r="T156" s="90">
        <v>477855.47</v>
      </c>
      <c r="V156" s="90">
        <v>873.18</v>
      </c>
      <c r="X156" s="90">
        <v>535878</v>
      </c>
      <c r="Y156" s="90">
        <v>103094</v>
      </c>
      <c r="Z156" s="417">
        <v>704938</v>
      </c>
      <c r="AC156" s="417">
        <v>468002.29</v>
      </c>
      <c r="AD156" s="417">
        <v>114604.41</v>
      </c>
    </row>
    <row r="157" spans="1:31" x14ac:dyDescent="0.2">
      <c r="A157" s="250" t="s">
        <v>2751</v>
      </c>
      <c r="B157" s="89">
        <v>1556083.15</v>
      </c>
      <c r="D157" s="89">
        <v>777041.2</v>
      </c>
      <c r="G157" s="250">
        <v>317846.2</v>
      </c>
      <c r="H157" s="250">
        <v>1764494.71</v>
      </c>
      <c r="K157" s="76">
        <v>4500</v>
      </c>
      <c r="L157" s="76">
        <v>61094.34</v>
      </c>
      <c r="R157" s="250">
        <v>1703760.26</v>
      </c>
      <c r="S157" s="44">
        <v>4517827.99</v>
      </c>
      <c r="T157" s="90">
        <v>829602.59</v>
      </c>
      <c r="U157" s="90">
        <v>285000</v>
      </c>
      <c r="X157" s="90">
        <v>939981</v>
      </c>
      <c r="Y157" s="90">
        <v>217092.24</v>
      </c>
      <c r="Z157" s="417">
        <v>1331247</v>
      </c>
      <c r="AC157" s="417">
        <v>665642.56999999995</v>
      </c>
      <c r="AD157" s="417">
        <v>124433.78</v>
      </c>
    </row>
    <row r="158" spans="1:31" x14ac:dyDescent="0.2">
      <c r="A158" s="250" t="s">
        <v>2752</v>
      </c>
      <c r="B158" s="89">
        <v>585546.55000000005</v>
      </c>
      <c r="D158" s="89">
        <v>60256.800000000003</v>
      </c>
      <c r="G158" s="250">
        <v>580713.54</v>
      </c>
      <c r="H158" s="250">
        <v>171269.21</v>
      </c>
      <c r="K158" s="76">
        <v>0</v>
      </c>
      <c r="L158" s="76">
        <v>32341</v>
      </c>
      <c r="R158" s="250">
        <v>389116.04</v>
      </c>
      <c r="S158" s="44">
        <v>3061336.79</v>
      </c>
      <c r="T158" s="90">
        <v>744856.87</v>
      </c>
      <c r="V158" s="90">
        <v>808.5</v>
      </c>
      <c r="X158" s="90">
        <v>565607.69999999995</v>
      </c>
      <c r="Y158" s="90">
        <v>153000.4</v>
      </c>
      <c r="Z158" s="417">
        <v>793337.7</v>
      </c>
      <c r="AC158" s="417">
        <v>839879.2</v>
      </c>
      <c r="AD158" s="417">
        <v>89219.44</v>
      </c>
    </row>
    <row r="159" spans="1:31" x14ac:dyDescent="0.2">
      <c r="A159" s="250" t="s">
        <v>2753</v>
      </c>
      <c r="B159" s="89">
        <v>715574.7</v>
      </c>
      <c r="D159" s="89">
        <v>295505.56</v>
      </c>
      <c r="G159" s="250">
        <v>1714331.79</v>
      </c>
      <c r="H159" s="250">
        <v>570861.65</v>
      </c>
      <c r="K159" s="76">
        <v>0</v>
      </c>
      <c r="L159" s="76">
        <v>83196.289999999994</v>
      </c>
      <c r="R159" s="250">
        <v>225880.99</v>
      </c>
      <c r="S159" s="44">
        <v>2227904.62</v>
      </c>
      <c r="T159" s="90">
        <v>659620.41</v>
      </c>
      <c r="U159" s="90">
        <v>80000</v>
      </c>
      <c r="V159" s="90">
        <v>257.86</v>
      </c>
      <c r="X159" s="90">
        <v>559197</v>
      </c>
      <c r="Y159" s="90">
        <v>119934.45</v>
      </c>
      <c r="Z159" s="417">
        <v>774902.25</v>
      </c>
      <c r="AC159" s="417">
        <v>350633.35</v>
      </c>
      <c r="AD159" s="417">
        <v>26005</v>
      </c>
    </row>
    <row r="160" spans="1:31" x14ac:dyDescent="0.2">
      <c r="A160" s="250" t="s">
        <v>2754</v>
      </c>
      <c r="B160" s="89">
        <v>604420.18000000005</v>
      </c>
      <c r="D160" s="89">
        <v>405645.76</v>
      </c>
      <c r="G160" s="250">
        <v>1346526.38</v>
      </c>
      <c r="H160" s="250">
        <v>268737.68</v>
      </c>
      <c r="K160" s="76">
        <v>4500</v>
      </c>
      <c r="L160" s="76">
        <v>50942.080000000002</v>
      </c>
      <c r="P160" s="250">
        <v>464</v>
      </c>
      <c r="R160" s="250">
        <v>481264.52</v>
      </c>
      <c r="S160" s="44">
        <v>1652500.79</v>
      </c>
      <c r="T160" s="90">
        <v>488638.64</v>
      </c>
      <c r="V160" s="90">
        <v>669.73</v>
      </c>
      <c r="X160" s="90">
        <v>649449</v>
      </c>
      <c r="Y160" s="90">
        <v>128794</v>
      </c>
      <c r="Z160" s="417">
        <v>882530</v>
      </c>
      <c r="AC160" s="417">
        <v>433505.54</v>
      </c>
      <c r="AD160" s="417">
        <v>93197.37</v>
      </c>
    </row>
    <row r="161" spans="1:34" x14ac:dyDescent="0.2">
      <c r="A161" s="250" t="s">
        <v>2755</v>
      </c>
      <c r="B161" s="89">
        <v>662612.84</v>
      </c>
      <c r="C161" s="89">
        <v>0</v>
      </c>
      <c r="D161" s="89">
        <v>52865.25</v>
      </c>
      <c r="G161" s="250">
        <v>796029.97</v>
      </c>
      <c r="H161" s="250">
        <v>362012.93</v>
      </c>
      <c r="L161" s="76">
        <v>48268.57</v>
      </c>
      <c r="R161" s="250">
        <v>25558.18</v>
      </c>
      <c r="S161" s="44">
        <v>2038406.69</v>
      </c>
      <c r="T161" s="90">
        <v>963310.21</v>
      </c>
      <c r="V161" s="90">
        <v>738.19</v>
      </c>
      <c r="X161" s="90">
        <v>912264</v>
      </c>
      <c r="Y161" s="90">
        <v>89040.8</v>
      </c>
      <c r="Z161" s="417">
        <v>1114100</v>
      </c>
      <c r="AC161" s="417">
        <v>637560.89</v>
      </c>
      <c r="AD161" s="417">
        <v>236964.54</v>
      </c>
    </row>
    <row r="162" spans="1:34" x14ac:dyDescent="0.2">
      <c r="A162" s="250" t="s">
        <v>2756</v>
      </c>
      <c r="B162" s="89">
        <v>835035.55</v>
      </c>
      <c r="D162" s="89">
        <v>47532</v>
      </c>
      <c r="G162" s="250">
        <v>1126920.04</v>
      </c>
      <c r="H162" s="250">
        <v>434725.81</v>
      </c>
      <c r="K162" s="76">
        <v>0</v>
      </c>
      <c r="L162" s="76">
        <v>36100</v>
      </c>
      <c r="R162" s="250">
        <v>430273.72</v>
      </c>
      <c r="S162" s="44">
        <v>2546107.46</v>
      </c>
      <c r="T162" s="90">
        <v>621125.07999999996</v>
      </c>
      <c r="V162" s="90">
        <v>969.72</v>
      </c>
      <c r="X162" s="90">
        <v>574228.19999999995</v>
      </c>
      <c r="Y162" s="90">
        <v>123128.97</v>
      </c>
      <c r="Z162" s="417">
        <v>766402.45</v>
      </c>
      <c r="AA162" s="417">
        <v>10883</v>
      </c>
      <c r="AC162" s="417">
        <v>446329.39</v>
      </c>
      <c r="AD162" s="417">
        <v>160608.99</v>
      </c>
      <c r="AH162" s="417">
        <v>1700</v>
      </c>
    </row>
    <row r="163" spans="1:34" x14ac:dyDescent="0.2">
      <c r="A163" s="250" t="s">
        <v>2757</v>
      </c>
      <c r="B163" s="89">
        <v>374688.18</v>
      </c>
      <c r="D163" s="89">
        <v>57702.07</v>
      </c>
      <c r="G163" s="250">
        <v>250534.51</v>
      </c>
      <c r="H163" s="250">
        <v>422020.91</v>
      </c>
      <c r="K163" s="76">
        <v>0</v>
      </c>
      <c r="L163" s="76">
        <v>37200</v>
      </c>
      <c r="R163" s="250">
        <v>283843.69</v>
      </c>
      <c r="S163" s="44">
        <v>2320392.7599999998</v>
      </c>
      <c r="T163" s="90">
        <v>651876.82999999996</v>
      </c>
      <c r="U163" s="90">
        <v>70000</v>
      </c>
      <c r="V163" s="90">
        <v>33.840000000000003</v>
      </c>
      <c r="X163" s="90">
        <v>435812</v>
      </c>
      <c r="Y163" s="90">
        <v>98222.8</v>
      </c>
      <c r="Z163" s="417">
        <v>635738</v>
      </c>
      <c r="AC163" s="417">
        <v>551191.69999999995</v>
      </c>
      <c r="AD163" s="417">
        <v>44615.68</v>
      </c>
    </row>
    <row r="164" spans="1:34" x14ac:dyDescent="0.2">
      <c r="A164" s="250" t="s">
        <v>2806</v>
      </c>
      <c r="B164" s="89">
        <v>528719.57999999996</v>
      </c>
      <c r="C164" s="89">
        <v>10320</v>
      </c>
      <c r="D164" s="89">
        <v>125735.41</v>
      </c>
      <c r="G164" s="250">
        <v>907337.88</v>
      </c>
      <c r="H164" s="250">
        <v>419501.12</v>
      </c>
      <c r="K164" s="76">
        <v>4000</v>
      </c>
      <c r="L164" s="76">
        <v>29976.3</v>
      </c>
      <c r="R164" s="250">
        <v>327103.56</v>
      </c>
      <c r="S164" s="44">
        <v>2754433.99</v>
      </c>
      <c r="T164" s="90">
        <v>585461.41</v>
      </c>
      <c r="V164" s="90">
        <v>636.44000000000005</v>
      </c>
      <c r="X164" s="90">
        <v>670473.30000000005</v>
      </c>
      <c r="Y164" s="90">
        <v>114912.8</v>
      </c>
      <c r="Z164" s="417">
        <v>870211.14</v>
      </c>
      <c r="AC164" s="417">
        <v>350238.01</v>
      </c>
      <c r="AD164" s="417">
        <v>195712.06</v>
      </c>
      <c r="AH164" s="417">
        <v>3535</v>
      </c>
    </row>
    <row r="165" spans="1:34" x14ac:dyDescent="0.2">
      <c r="A165" s="250" t="s">
        <v>2810</v>
      </c>
      <c r="B165" s="89">
        <v>787200.96</v>
      </c>
      <c r="C165" s="89">
        <v>9880</v>
      </c>
      <c r="D165" s="89">
        <v>49706.9</v>
      </c>
      <c r="G165" s="250">
        <v>507830</v>
      </c>
      <c r="H165" s="250">
        <v>236573.93</v>
      </c>
      <c r="K165" s="76">
        <v>14500</v>
      </c>
      <c r="L165" s="76">
        <v>68391.86</v>
      </c>
      <c r="R165" s="250">
        <v>-465248.75</v>
      </c>
      <c r="S165" s="44">
        <v>4164124</v>
      </c>
      <c r="T165" s="90">
        <v>1690144.66</v>
      </c>
      <c r="U165" s="90">
        <v>70000</v>
      </c>
      <c r="V165" s="90">
        <v>876.32</v>
      </c>
      <c r="X165" s="90">
        <v>1134537.1299999999</v>
      </c>
      <c r="Y165" s="90">
        <v>175016.88</v>
      </c>
      <c r="Z165" s="417">
        <v>1287105.1299999999</v>
      </c>
      <c r="AC165" s="417">
        <v>814948.73</v>
      </c>
      <c r="AD165" s="417">
        <v>47330.02</v>
      </c>
    </row>
    <row r="166" spans="1:34" x14ac:dyDescent="0.2">
      <c r="A166" s="250" t="s">
        <v>2814</v>
      </c>
      <c r="B166" s="89">
        <v>430613.04</v>
      </c>
      <c r="C166" s="89">
        <v>44846</v>
      </c>
      <c r="D166" s="89">
        <v>465611.29</v>
      </c>
      <c r="G166" s="250">
        <v>798531.57</v>
      </c>
      <c r="H166" s="250">
        <v>549478.1</v>
      </c>
      <c r="K166" s="76">
        <v>29000</v>
      </c>
      <c r="L166" s="76">
        <v>89573.1</v>
      </c>
      <c r="R166" s="250">
        <v>184092.63</v>
      </c>
      <c r="S166" s="44">
        <v>3254719.47</v>
      </c>
      <c r="T166" s="90">
        <v>552440.44999999995</v>
      </c>
      <c r="X166" s="90">
        <v>493251</v>
      </c>
      <c r="Y166" s="90">
        <v>54958.879999999997</v>
      </c>
      <c r="Z166" s="417">
        <v>695073</v>
      </c>
      <c r="AC166" s="417">
        <v>265414.17</v>
      </c>
      <c r="AD166" s="417">
        <v>122990.74</v>
      </c>
    </row>
    <row r="167" spans="1:34" x14ac:dyDescent="0.2">
      <c r="A167" s="250" t="s">
        <v>2758</v>
      </c>
      <c r="B167" s="89">
        <v>646428.4</v>
      </c>
      <c r="C167" s="89">
        <v>3550</v>
      </c>
      <c r="D167" s="89">
        <v>63118.59</v>
      </c>
      <c r="G167" s="250">
        <v>291160.83</v>
      </c>
      <c r="H167" s="250">
        <v>429980.01</v>
      </c>
      <c r="K167" s="76">
        <v>3000</v>
      </c>
      <c r="L167" s="76">
        <v>54814.74</v>
      </c>
      <c r="N167" s="76">
        <v>628.67999999999995</v>
      </c>
      <c r="R167" s="250">
        <v>64633.82</v>
      </c>
      <c r="S167" s="44">
        <v>4774273.9400000004</v>
      </c>
      <c r="T167" s="90">
        <v>923328.43</v>
      </c>
      <c r="U167" s="90">
        <v>230030</v>
      </c>
      <c r="X167" s="90">
        <v>102249</v>
      </c>
      <c r="Z167" s="417">
        <v>315319</v>
      </c>
      <c r="AC167" s="417">
        <v>463192.72</v>
      </c>
      <c r="AD167" s="417">
        <v>125239.89</v>
      </c>
    </row>
    <row r="168" spans="1:34" x14ac:dyDescent="0.2">
      <c r="A168" s="250" t="s">
        <v>2759</v>
      </c>
      <c r="B168" s="89">
        <v>233868.33</v>
      </c>
      <c r="D168" s="89">
        <v>16973.57</v>
      </c>
      <c r="G168" s="250">
        <v>713263.82</v>
      </c>
      <c r="H168" s="250">
        <v>186075.08</v>
      </c>
      <c r="K168" s="76">
        <v>3000</v>
      </c>
      <c r="L168" s="76">
        <v>81241.3</v>
      </c>
      <c r="N168" s="76">
        <v>168.69</v>
      </c>
      <c r="S168" s="44">
        <v>3325480.98</v>
      </c>
      <c r="T168" s="90">
        <v>539374.57999999996</v>
      </c>
      <c r="V168" s="90">
        <v>319.36</v>
      </c>
      <c r="X168" s="90">
        <v>1003581</v>
      </c>
      <c r="Z168" s="417">
        <v>1178521</v>
      </c>
      <c r="AC168" s="417">
        <v>379820.96</v>
      </c>
      <c r="AD168" s="417">
        <v>166265.82</v>
      </c>
    </row>
    <row r="169" spans="1:34" x14ac:dyDescent="0.2">
      <c r="A169" s="250" t="s">
        <v>2760</v>
      </c>
      <c r="B169" s="89">
        <v>550097.30000000005</v>
      </c>
      <c r="C169" s="89">
        <v>10000</v>
      </c>
      <c r="D169" s="89">
        <v>7312.81</v>
      </c>
      <c r="G169" s="250">
        <v>688335.99</v>
      </c>
      <c r="H169" s="250">
        <v>236104.31</v>
      </c>
      <c r="K169" s="76">
        <v>3000</v>
      </c>
      <c r="L169" s="76">
        <v>109114.18</v>
      </c>
      <c r="N169" s="76">
        <v>363.36</v>
      </c>
      <c r="S169" s="44">
        <v>2333757.04</v>
      </c>
      <c r="T169" s="90">
        <v>801452.44</v>
      </c>
      <c r="U169" s="90">
        <v>115750</v>
      </c>
      <c r="X169" s="90">
        <v>742098</v>
      </c>
      <c r="Z169" s="417">
        <v>889798</v>
      </c>
      <c r="AC169" s="417">
        <v>340353.51</v>
      </c>
      <c r="AD169" s="417">
        <v>118155.35</v>
      </c>
    </row>
    <row r="170" spans="1:34" x14ac:dyDescent="0.2">
      <c r="A170" s="250" t="s">
        <v>2761</v>
      </c>
      <c r="B170" s="89">
        <v>1354834.79</v>
      </c>
      <c r="D170" s="89">
        <v>146587.1</v>
      </c>
      <c r="G170" s="250">
        <v>122305.24</v>
      </c>
      <c r="H170" s="250">
        <v>128600.49</v>
      </c>
      <c r="L170" s="76">
        <v>52700</v>
      </c>
      <c r="N170" s="76">
        <v>0</v>
      </c>
      <c r="S170" s="44">
        <v>2500833.27</v>
      </c>
      <c r="T170" s="90">
        <v>1973987.96</v>
      </c>
      <c r="U170" s="90">
        <v>189780</v>
      </c>
      <c r="V170" s="90">
        <v>1168.07</v>
      </c>
      <c r="X170" s="90">
        <v>703527</v>
      </c>
      <c r="Z170" s="417">
        <v>1161627</v>
      </c>
      <c r="AC170" s="417">
        <v>551882.68000000005</v>
      </c>
      <c r="AD170" s="417">
        <v>67260.42</v>
      </c>
    </row>
    <row r="171" spans="1:34" x14ac:dyDescent="0.2">
      <c r="A171" s="250" t="s">
        <v>2762</v>
      </c>
      <c r="B171" s="89">
        <v>1646066.27</v>
      </c>
      <c r="D171" s="89">
        <v>268359.74</v>
      </c>
      <c r="G171" s="250">
        <v>434847.48</v>
      </c>
      <c r="H171" s="250">
        <v>556604.06999999995</v>
      </c>
      <c r="K171" s="76">
        <v>0</v>
      </c>
      <c r="L171" s="76">
        <v>202568.53</v>
      </c>
      <c r="N171" s="76">
        <v>2107.91</v>
      </c>
      <c r="R171" s="250">
        <v>49500</v>
      </c>
      <c r="S171" s="44">
        <v>1757956.06</v>
      </c>
      <c r="T171" s="90">
        <v>2319300.06</v>
      </c>
      <c r="U171" s="90">
        <v>275000</v>
      </c>
      <c r="V171" s="90">
        <v>1694.82</v>
      </c>
      <c r="X171" s="90">
        <v>784245</v>
      </c>
      <c r="Z171" s="417">
        <v>1114731</v>
      </c>
      <c r="AC171" s="417">
        <v>564385.62</v>
      </c>
      <c r="AD171" s="417">
        <v>169598.04</v>
      </c>
      <c r="AH171" s="417">
        <v>14100</v>
      </c>
    </row>
    <row r="172" spans="1:34" x14ac:dyDescent="0.2">
      <c r="A172" s="250" t="s">
        <v>2763</v>
      </c>
      <c r="B172" s="89">
        <v>398310.69</v>
      </c>
      <c r="D172" s="89">
        <v>50993.77</v>
      </c>
      <c r="G172" s="250">
        <v>646247.96</v>
      </c>
      <c r="H172" s="250">
        <v>154276.99</v>
      </c>
      <c r="K172" s="76">
        <v>3000</v>
      </c>
      <c r="L172" s="76">
        <v>61702.84</v>
      </c>
      <c r="N172" s="76">
        <v>112.14</v>
      </c>
      <c r="S172" s="44">
        <v>2322668.0699999998</v>
      </c>
      <c r="T172" s="90">
        <v>625534.62</v>
      </c>
      <c r="V172" s="90">
        <v>478.7</v>
      </c>
      <c r="X172" s="90">
        <v>544635</v>
      </c>
      <c r="Z172" s="417">
        <v>646895</v>
      </c>
      <c r="AC172" s="417">
        <v>356974.34</v>
      </c>
      <c r="AD172" s="417">
        <v>137185.85999999999</v>
      </c>
      <c r="AH172" s="417">
        <v>16165</v>
      </c>
    </row>
    <row r="173" spans="1:34" x14ac:dyDescent="0.2">
      <c r="A173" s="250" t="s">
        <v>2764</v>
      </c>
      <c r="B173" s="89">
        <v>715685.27</v>
      </c>
      <c r="C173" s="89">
        <v>9800</v>
      </c>
      <c r="D173" s="89">
        <v>100716.5</v>
      </c>
      <c r="G173" s="250">
        <v>292332.34999999998</v>
      </c>
      <c r="H173" s="250">
        <v>972040.62</v>
      </c>
      <c r="K173" s="76">
        <v>4000</v>
      </c>
      <c r="L173" s="76">
        <v>123417</v>
      </c>
      <c r="N173" s="76">
        <v>92.52</v>
      </c>
      <c r="R173" s="250">
        <v>-0.01</v>
      </c>
      <c r="S173" s="44">
        <v>2694098.62</v>
      </c>
      <c r="T173" s="90">
        <v>1827363</v>
      </c>
      <c r="U173" s="90">
        <v>72880</v>
      </c>
      <c r="V173" s="90">
        <v>736.18</v>
      </c>
      <c r="X173" s="90">
        <v>554295</v>
      </c>
      <c r="Z173" s="417">
        <v>789295</v>
      </c>
      <c r="AC173" s="417">
        <v>350902.66</v>
      </c>
      <c r="AD173" s="417">
        <v>33304.71</v>
      </c>
    </row>
    <row r="174" spans="1:34" x14ac:dyDescent="0.2">
      <c r="A174" s="250" t="s">
        <v>2804</v>
      </c>
      <c r="B174" s="89">
        <v>372005.93</v>
      </c>
      <c r="C174" s="89">
        <v>5000</v>
      </c>
      <c r="D174" s="89">
        <v>20801.13</v>
      </c>
      <c r="G174" s="250">
        <v>489013.78</v>
      </c>
      <c r="H174" s="250">
        <v>1043601.19</v>
      </c>
      <c r="L174" s="76">
        <v>36850</v>
      </c>
      <c r="R174" s="250">
        <v>-80505.02</v>
      </c>
      <c r="S174" s="44">
        <v>2583594.75</v>
      </c>
      <c r="T174" s="90">
        <v>1472821.15</v>
      </c>
      <c r="U174" s="90">
        <v>42000</v>
      </c>
      <c r="V174" s="90">
        <v>386.88</v>
      </c>
      <c r="X174" s="90">
        <v>223335</v>
      </c>
      <c r="Z174" s="417">
        <v>415015</v>
      </c>
      <c r="AC174" s="417">
        <v>240439.62</v>
      </c>
      <c r="AD174" s="417">
        <v>72391.02</v>
      </c>
    </row>
    <row r="175" spans="1:34" x14ac:dyDescent="0.2">
      <c r="A175" s="250" t="s">
        <v>2815</v>
      </c>
      <c r="B175" s="89">
        <v>230669.23</v>
      </c>
      <c r="D175" s="89">
        <v>67370</v>
      </c>
      <c r="G175" s="250">
        <v>1084236.06</v>
      </c>
      <c r="H175" s="250">
        <v>124475.33</v>
      </c>
      <c r="K175" s="76">
        <v>2000</v>
      </c>
      <c r="L175" s="76">
        <v>25232.3</v>
      </c>
      <c r="N175" s="76">
        <v>300.2</v>
      </c>
      <c r="R175" s="250">
        <v>1371.24</v>
      </c>
      <c r="S175" s="44">
        <v>2913433.4</v>
      </c>
      <c r="T175" s="90">
        <v>500268.22</v>
      </c>
      <c r="U175" s="90">
        <v>90000</v>
      </c>
      <c r="V175" s="90">
        <v>206.28</v>
      </c>
      <c r="X175" s="90">
        <v>370062</v>
      </c>
      <c r="Z175" s="417">
        <v>500362</v>
      </c>
      <c r="AC175" s="417">
        <v>222185.54</v>
      </c>
      <c r="AD175" s="417">
        <v>94147.62</v>
      </c>
    </row>
    <row r="176" spans="1:34" x14ac:dyDescent="0.2">
      <c r="A176" s="250" t="s">
        <v>17</v>
      </c>
      <c r="B176" s="89">
        <v>819261.49</v>
      </c>
      <c r="C176" s="89">
        <v>170</v>
      </c>
      <c r="D176" s="89">
        <v>46231.35</v>
      </c>
      <c r="G176" s="250">
        <v>1018558.47</v>
      </c>
      <c r="H176" s="250">
        <v>592084.05000000005</v>
      </c>
      <c r="L176" s="76">
        <v>384210.5</v>
      </c>
      <c r="N176" s="76">
        <v>11102.02</v>
      </c>
      <c r="R176" s="250">
        <v>-442892.02</v>
      </c>
      <c r="S176" s="44">
        <v>2535471.5499999998</v>
      </c>
      <c r="T176" s="90">
        <v>-249984.11</v>
      </c>
      <c r="X176" s="90">
        <v>955418.2</v>
      </c>
      <c r="Y176" s="90">
        <v>40650</v>
      </c>
      <c r="Z176" s="417">
        <v>1372920.2</v>
      </c>
      <c r="AC176" s="417">
        <v>554861.73</v>
      </c>
      <c r="AD176" s="417">
        <v>28113.78</v>
      </c>
      <c r="AH176" s="417">
        <v>24680</v>
      </c>
    </row>
    <row r="177" spans="1:34" x14ac:dyDescent="0.2">
      <c r="A177" s="250" t="s">
        <v>18</v>
      </c>
      <c r="B177" s="89">
        <v>569016.6</v>
      </c>
      <c r="D177" s="89">
        <v>168505.41</v>
      </c>
      <c r="G177" s="250">
        <v>326312.82</v>
      </c>
      <c r="H177" s="250">
        <v>198396.81</v>
      </c>
      <c r="K177" s="76">
        <v>3400</v>
      </c>
      <c r="L177" s="76">
        <v>77455.460000000006</v>
      </c>
      <c r="N177" s="76">
        <v>570.09</v>
      </c>
      <c r="R177" s="250">
        <v>377418.47</v>
      </c>
      <c r="S177" s="44">
        <v>3491897.05</v>
      </c>
      <c r="T177" s="90">
        <v>696567.8</v>
      </c>
      <c r="U177" s="90">
        <v>1800</v>
      </c>
      <c r="V177" s="90">
        <v>863.76</v>
      </c>
      <c r="X177" s="90">
        <v>979193</v>
      </c>
      <c r="Y177" s="90">
        <v>533400</v>
      </c>
      <c r="Z177" s="417">
        <v>1228691</v>
      </c>
      <c r="AC177" s="417">
        <v>1075438.77</v>
      </c>
      <c r="AD177" s="417">
        <v>132729.91</v>
      </c>
    </row>
    <row r="178" spans="1:34" x14ac:dyDescent="0.2">
      <c r="A178" s="250" t="s">
        <v>2765</v>
      </c>
      <c r="B178" s="89">
        <v>1444799.05</v>
      </c>
      <c r="D178" s="89">
        <v>217885.61</v>
      </c>
      <c r="G178" s="250">
        <v>7793636.3700000001</v>
      </c>
      <c r="H178" s="250">
        <v>3037523.04</v>
      </c>
      <c r="K178" s="76">
        <v>0</v>
      </c>
      <c r="L178" s="76">
        <v>125023.19</v>
      </c>
      <c r="N178" s="76">
        <v>561.6</v>
      </c>
      <c r="R178" s="250">
        <v>1431384.65</v>
      </c>
      <c r="T178" s="90">
        <v>1463195.3</v>
      </c>
      <c r="U178" s="90">
        <v>346186.43</v>
      </c>
      <c r="V178" s="90">
        <v>1194.77</v>
      </c>
      <c r="X178" s="90">
        <v>1899242.3</v>
      </c>
      <c r="Z178" s="417">
        <v>2292042.2999999998</v>
      </c>
      <c r="AC178" s="417">
        <v>678199.13</v>
      </c>
      <c r="AD178" s="417">
        <v>662340.49</v>
      </c>
      <c r="AG178" s="417">
        <v>12266.66</v>
      </c>
    </row>
    <row r="179" spans="1:34" x14ac:dyDescent="0.2">
      <c r="A179" s="250" t="s">
        <v>19</v>
      </c>
      <c r="B179" s="89">
        <v>1312184.94</v>
      </c>
      <c r="D179" s="89">
        <v>98075.79</v>
      </c>
      <c r="G179" s="250">
        <v>98171.78</v>
      </c>
      <c r="H179" s="250">
        <v>159576.01999999999</v>
      </c>
      <c r="K179" s="76">
        <v>0</v>
      </c>
      <c r="L179" s="76">
        <v>35474.230000000003</v>
      </c>
      <c r="M179" s="76">
        <v>65000</v>
      </c>
      <c r="N179" s="76">
        <v>0</v>
      </c>
      <c r="P179" s="250">
        <v>135000</v>
      </c>
      <c r="R179" s="250">
        <v>346920.76</v>
      </c>
      <c r="S179" s="44">
        <v>3101018.9</v>
      </c>
      <c r="T179" s="90">
        <v>690576.46</v>
      </c>
      <c r="U179" s="90">
        <v>489000</v>
      </c>
      <c r="V179" s="90">
        <v>1158.31</v>
      </c>
      <c r="Z179" s="417">
        <v>341940</v>
      </c>
      <c r="AC179" s="417">
        <v>430022.14</v>
      </c>
      <c r="AD179" s="417">
        <v>248880.81</v>
      </c>
    </row>
    <row r="180" spans="1:34" x14ac:dyDescent="0.2">
      <c r="A180" s="250" t="s">
        <v>20</v>
      </c>
      <c r="B180" s="89">
        <v>695144.53</v>
      </c>
      <c r="D180" s="89">
        <v>195196.07</v>
      </c>
      <c r="G180" s="250">
        <v>187099</v>
      </c>
      <c r="H180" s="250">
        <v>812786.61</v>
      </c>
      <c r="K180" s="76">
        <v>1680</v>
      </c>
      <c r="L180" s="76">
        <v>96856.51</v>
      </c>
      <c r="M180" s="76">
        <v>74960</v>
      </c>
      <c r="N180" s="76">
        <v>250</v>
      </c>
      <c r="P180" s="250">
        <v>10000</v>
      </c>
      <c r="R180" s="250">
        <v>274138.27</v>
      </c>
      <c r="S180" s="44">
        <v>254405.43</v>
      </c>
      <c r="T180" s="90">
        <v>1062391.1499999999</v>
      </c>
      <c r="V180" s="90">
        <v>981.48</v>
      </c>
      <c r="X180" s="90">
        <v>1135129.1299999999</v>
      </c>
      <c r="Y180" s="90">
        <v>60000</v>
      </c>
      <c r="Z180" s="417">
        <v>1386629.13</v>
      </c>
      <c r="AC180" s="417">
        <v>489669.37</v>
      </c>
      <c r="AD180" s="417">
        <v>286119.51</v>
      </c>
      <c r="AH180" s="417">
        <v>3690</v>
      </c>
    </row>
    <row r="181" spans="1:34" x14ac:dyDescent="0.2">
      <c r="A181" s="250" t="s">
        <v>21</v>
      </c>
      <c r="B181" s="89">
        <v>897616.44</v>
      </c>
      <c r="C181" s="89">
        <v>5600</v>
      </c>
      <c r="D181" s="89">
        <v>156052.23000000001</v>
      </c>
      <c r="G181" s="250">
        <v>5</v>
      </c>
      <c r="H181" s="250">
        <v>559512.07999999996</v>
      </c>
      <c r="K181" s="76">
        <v>5200</v>
      </c>
      <c r="L181" s="76">
        <v>86850</v>
      </c>
      <c r="M181" s="76">
        <v>210360</v>
      </c>
      <c r="N181" s="76">
        <v>50364.01</v>
      </c>
      <c r="R181" s="250">
        <v>-390967.58</v>
      </c>
      <c r="S181" s="44">
        <v>4470863.96</v>
      </c>
      <c r="T181" s="90">
        <v>1060771.02</v>
      </c>
      <c r="V181" s="90">
        <v>1155.56</v>
      </c>
      <c r="X181" s="90">
        <v>1291938.3999999999</v>
      </c>
      <c r="Y181" s="90">
        <v>88400</v>
      </c>
      <c r="Z181" s="417">
        <v>1521748.4</v>
      </c>
      <c r="AC181" s="417">
        <v>419331.49</v>
      </c>
      <c r="AD181" s="417">
        <v>115371.28</v>
      </c>
      <c r="AH181" s="417">
        <v>11590</v>
      </c>
    </row>
    <row r="182" spans="1:34" x14ac:dyDescent="0.2">
      <c r="A182" s="250" t="s">
        <v>22</v>
      </c>
      <c r="B182" s="89">
        <v>812413.91</v>
      </c>
      <c r="C182" s="89">
        <v>9800</v>
      </c>
      <c r="D182" s="89">
        <v>164547.06</v>
      </c>
      <c r="G182" s="250">
        <v>42724.15</v>
      </c>
      <c r="H182" s="250">
        <v>180475.56</v>
      </c>
      <c r="K182" s="76">
        <v>23679.3</v>
      </c>
      <c r="L182" s="76">
        <v>80494.39</v>
      </c>
      <c r="N182" s="76">
        <v>36.35</v>
      </c>
      <c r="R182" s="250">
        <v>100530.52</v>
      </c>
      <c r="S182" s="44">
        <v>1315785.06</v>
      </c>
      <c r="T182" s="90">
        <v>877522.78</v>
      </c>
      <c r="V182" s="90">
        <v>1229.8399999999999</v>
      </c>
      <c r="X182" s="90">
        <v>1300874.3999999999</v>
      </c>
      <c r="Y182" s="90">
        <v>70400</v>
      </c>
      <c r="Z182" s="417">
        <v>1644854.4</v>
      </c>
      <c r="AC182" s="417">
        <v>644612.4</v>
      </c>
      <c r="AD182" s="417">
        <v>342693.92</v>
      </c>
      <c r="AH182" s="417">
        <v>13080</v>
      </c>
    </row>
    <row r="183" spans="1:34" x14ac:dyDescent="0.2">
      <c r="A183" s="250" t="s">
        <v>23</v>
      </c>
      <c r="B183" s="89">
        <v>954789.76</v>
      </c>
      <c r="D183" s="89">
        <v>320285</v>
      </c>
      <c r="G183" s="250">
        <v>798988.66</v>
      </c>
      <c r="H183" s="250">
        <v>407273.99</v>
      </c>
      <c r="K183" s="76">
        <v>2360</v>
      </c>
      <c r="L183" s="76">
        <v>83733.539999999994</v>
      </c>
      <c r="M183" s="76">
        <v>-23930</v>
      </c>
      <c r="N183" s="76">
        <v>997.78</v>
      </c>
      <c r="P183" s="250">
        <v>23930</v>
      </c>
      <c r="R183" s="250">
        <v>554699.73</v>
      </c>
      <c r="S183" s="44">
        <v>1137972.49</v>
      </c>
      <c r="T183" s="90">
        <v>926327.81</v>
      </c>
      <c r="V183" s="90">
        <v>1334.36</v>
      </c>
      <c r="X183" s="90">
        <v>1319092.6000000001</v>
      </c>
      <c r="Y183" s="90">
        <v>39000</v>
      </c>
      <c r="Z183" s="417">
        <v>1591110.6</v>
      </c>
      <c r="AC183" s="417">
        <v>756928.12</v>
      </c>
      <c r="AD183" s="417">
        <v>140090.19</v>
      </c>
      <c r="AH183" s="417">
        <v>53700</v>
      </c>
    </row>
    <row r="184" spans="1:34" x14ac:dyDescent="0.2">
      <c r="A184" s="250" t="s">
        <v>24</v>
      </c>
      <c r="B184" s="89">
        <v>1528575.24</v>
      </c>
      <c r="D184" s="89">
        <v>145613.04999999999</v>
      </c>
      <c r="G184" s="250">
        <v>2023734.04</v>
      </c>
      <c r="H184" s="250">
        <v>719975.24</v>
      </c>
      <c r="K184" s="76">
        <v>4900</v>
      </c>
      <c r="L184" s="76">
        <v>145592.23000000001</v>
      </c>
      <c r="M184" s="76">
        <v>16500</v>
      </c>
      <c r="N184" s="76">
        <v>2477</v>
      </c>
      <c r="P184" s="250">
        <v>267040</v>
      </c>
      <c r="R184" s="250">
        <v>408165</v>
      </c>
      <c r="S184" s="44">
        <v>1899168.01</v>
      </c>
      <c r="T184" s="90">
        <v>1242791.67</v>
      </c>
      <c r="V184" s="90">
        <v>2100.64</v>
      </c>
      <c r="X184" s="90">
        <v>895377.2</v>
      </c>
      <c r="Y184" s="90">
        <v>61200</v>
      </c>
      <c r="Z184" s="417">
        <v>1375371.2</v>
      </c>
      <c r="AC184" s="417">
        <v>921558.75</v>
      </c>
      <c r="AD184" s="417">
        <v>215472.82</v>
      </c>
      <c r="AH184" s="417">
        <v>24090</v>
      </c>
    </row>
    <row r="185" spans="1:34" x14ac:dyDescent="0.2">
      <c r="A185" s="250" t="s">
        <v>25</v>
      </c>
      <c r="B185" s="89">
        <v>317806.21999999997</v>
      </c>
      <c r="C185" s="89">
        <v>0</v>
      </c>
      <c r="D185" s="89">
        <v>194860.18</v>
      </c>
      <c r="G185" s="250">
        <v>1599495.94</v>
      </c>
      <c r="H185" s="250">
        <v>258592.12</v>
      </c>
      <c r="K185" s="76">
        <v>36510</v>
      </c>
      <c r="L185" s="76">
        <v>104896.67</v>
      </c>
      <c r="N185" s="76">
        <v>16000</v>
      </c>
      <c r="R185" s="250">
        <v>325405.37</v>
      </c>
      <c r="S185" s="44">
        <v>4128965.53</v>
      </c>
      <c r="T185" s="90">
        <v>701926.15</v>
      </c>
      <c r="V185" s="90">
        <v>446.27</v>
      </c>
      <c r="X185" s="90">
        <v>690163.5</v>
      </c>
      <c r="Y185" s="90">
        <v>42600</v>
      </c>
      <c r="Z185" s="417">
        <v>952255.5</v>
      </c>
      <c r="AC185" s="417">
        <v>459115.04</v>
      </c>
      <c r="AD185" s="417">
        <v>138100.63</v>
      </c>
    </row>
    <row r="186" spans="1:34" x14ac:dyDescent="0.2">
      <c r="A186" s="250" t="s">
        <v>26</v>
      </c>
      <c r="B186" s="89">
        <v>589809.03</v>
      </c>
      <c r="D186" s="89">
        <v>160153.72</v>
      </c>
      <c r="G186" s="250">
        <v>128466.43</v>
      </c>
      <c r="H186" s="250">
        <v>408728.85</v>
      </c>
      <c r="K186" s="76">
        <v>0</v>
      </c>
      <c r="L186" s="76">
        <v>83007.3</v>
      </c>
      <c r="M186" s="76">
        <v>10500</v>
      </c>
      <c r="N186" s="76">
        <v>417.35</v>
      </c>
      <c r="P186" s="250">
        <v>29800</v>
      </c>
      <c r="R186" s="250">
        <v>137688.71</v>
      </c>
      <c r="S186" s="44">
        <v>1898710.57</v>
      </c>
      <c r="T186" s="90">
        <v>788702.08</v>
      </c>
      <c r="U186" s="90">
        <v>3600</v>
      </c>
      <c r="V186" s="90">
        <v>856.71</v>
      </c>
      <c r="X186" s="90">
        <v>1311573.6000000001</v>
      </c>
      <c r="Y186" s="90">
        <v>36000</v>
      </c>
      <c r="Z186" s="417">
        <v>1633763.6</v>
      </c>
      <c r="AC186" s="417">
        <v>559574.86</v>
      </c>
      <c r="AD186" s="417">
        <v>65769.58</v>
      </c>
      <c r="AH186" s="417">
        <v>7800</v>
      </c>
    </row>
    <row r="187" spans="1:34" x14ac:dyDescent="0.2">
      <c r="A187" s="250" t="s">
        <v>27</v>
      </c>
      <c r="B187" s="89">
        <v>565932.46</v>
      </c>
      <c r="D187" s="89">
        <v>123405.9</v>
      </c>
      <c r="G187" s="250">
        <v>454100.6</v>
      </c>
      <c r="H187" s="250">
        <v>545011.35</v>
      </c>
      <c r="K187" s="76">
        <v>4500</v>
      </c>
      <c r="L187" s="76">
        <v>60436.98</v>
      </c>
      <c r="M187" s="76">
        <v>8400</v>
      </c>
      <c r="N187" s="76">
        <v>772.25</v>
      </c>
      <c r="O187" s="76">
        <v>1226</v>
      </c>
      <c r="R187" s="250">
        <v>348064.47</v>
      </c>
      <c r="S187" s="44">
        <v>2242933.0699999998</v>
      </c>
      <c r="T187" s="90">
        <v>679096.25</v>
      </c>
      <c r="U187" s="90">
        <v>30300</v>
      </c>
      <c r="V187" s="90">
        <v>797.38</v>
      </c>
      <c r="X187" s="90">
        <v>1000150.8</v>
      </c>
      <c r="Y187" s="90">
        <v>54500</v>
      </c>
      <c r="Z187" s="417">
        <v>1309448.8</v>
      </c>
      <c r="AC187" s="417">
        <v>430910.88</v>
      </c>
      <c r="AD187" s="417">
        <v>116979.05</v>
      </c>
      <c r="AH187" s="417">
        <v>7800</v>
      </c>
    </row>
    <row r="188" spans="1:34" x14ac:dyDescent="0.2">
      <c r="A188" s="250" t="s">
        <v>2807</v>
      </c>
      <c r="B188" s="89">
        <v>204319.75</v>
      </c>
      <c r="C188" s="89">
        <v>4200</v>
      </c>
      <c r="D188" s="89">
        <v>107684.96</v>
      </c>
      <c r="G188" s="250">
        <v>650514.35</v>
      </c>
      <c r="H188" s="250">
        <v>374711.38</v>
      </c>
      <c r="K188" s="76">
        <v>13200</v>
      </c>
      <c r="L188" s="76">
        <v>62601.62</v>
      </c>
      <c r="N188" s="76">
        <v>1999</v>
      </c>
      <c r="O188" s="76">
        <v>917</v>
      </c>
      <c r="R188" s="250">
        <v>259387.45</v>
      </c>
      <c r="S188" s="44">
        <v>3605471.06</v>
      </c>
      <c r="T188" s="90">
        <v>636465.25</v>
      </c>
      <c r="V188" s="90">
        <v>266.8</v>
      </c>
      <c r="X188" s="90">
        <v>788908.4</v>
      </c>
      <c r="Y188" s="90">
        <v>121400</v>
      </c>
      <c r="Z188" s="417">
        <v>1039524.4</v>
      </c>
      <c r="AC188" s="417">
        <v>290224.48</v>
      </c>
      <c r="AD188" s="417">
        <v>167864.08</v>
      </c>
      <c r="AH188" s="417">
        <v>20400</v>
      </c>
    </row>
    <row r="189" spans="1:34" x14ac:dyDescent="0.2">
      <c r="A189" s="250" t="s">
        <v>28</v>
      </c>
      <c r="B189" s="89">
        <v>1167031.3700000001</v>
      </c>
      <c r="C189" s="89">
        <v>0</v>
      </c>
      <c r="D189" s="89">
        <v>317488.44</v>
      </c>
      <c r="G189" s="250">
        <v>1761587.72</v>
      </c>
      <c r="H189" s="250">
        <v>337010.32</v>
      </c>
      <c r="K189" s="76">
        <v>4530</v>
      </c>
      <c r="L189" s="76">
        <v>77823.899999999994</v>
      </c>
      <c r="N189" s="76">
        <v>0</v>
      </c>
      <c r="P189" s="250">
        <v>20000</v>
      </c>
      <c r="R189" s="250">
        <v>503454.89</v>
      </c>
      <c r="S189" s="44">
        <v>3600900</v>
      </c>
      <c r="T189" s="90">
        <v>741318.77</v>
      </c>
      <c r="V189" s="90">
        <v>1629.33</v>
      </c>
      <c r="X189" s="90">
        <v>908446.6</v>
      </c>
      <c r="Y189" s="90">
        <v>45600</v>
      </c>
      <c r="Z189" s="417">
        <v>1183254.6000000001</v>
      </c>
      <c r="AC189" s="417">
        <v>495306.04</v>
      </c>
      <c r="AD189" s="417">
        <v>238708.5</v>
      </c>
      <c r="AH189" s="417">
        <v>129800</v>
      </c>
    </row>
    <row r="190" spans="1:34" x14ac:dyDescent="0.2">
      <c r="A190" s="250" t="s">
        <v>2766</v>
      </c>
      <c r="B190" s="89">
        <v>483961.51</v>
      </c>
      <c r="C190" s="89">
        <v>12300</v>
      </c>
      <c r="D190" s="89">
        <v>120779.44</v>
      </c>
      <c r="G190" s="250">
        <v>607664.81999999995</v>
      </c>
      <c r="H190" s="250">
        <v>71606.91</v>
      </c>
      <c r="L190" s="76">
        <v>-19610.150000000001</v>
      </c>
      <c r="N190" s="76">
        <v>4349.8999999999996</v>
      </c>
      <c r="R190" s="250">
        <v>72294.320000000007</v>
      </c>
      <c r="S190" s="44">
        <v>2938659.03</v>
      </c>
      <c r="T190" s="90">
        <v>537566.02</v>
      </c>
      <c r="U190" s="90">
        <v>187630</v>
      </c>
      <c r="V190" s="90">
        <v>559.41</v>
      </c>
      <c r="X190" s="90">
        <v>871282</v>
      </c>
      <c r="Y190" s="90">
        <v>1000</v>
      </c>
      <c r="Z190" s="417">
        <v>1078493</v>
      </c>
      <c r="AC190" s="417">
        <v>271259.96999999997</v>
      </c>
      <c r="AD190" s="417">
        <v>42776.25</v>
      </c>
    </row>
    <row r="191" spans="1:34" x14ac:dyDescent="0.2">
      <c r="A191" s="250" t="s">
        <v>2767</v>
      </c>
      <c r="B191" s="89">
        <v>178571.05</v>
      </c>
      <c r="C191" s="89">
        <v>9800</v>
      </c>
      <c r="D191" s="89">
        <v>402855.7</v>
      </c>
      <c r="G191" s="250">
        <v>1768070</v>
      </c>
      <c r="H191" s="250">
        <v>656924.34</v>
      </c>
      <c r="K191" s="76">
        <v>-2000</v>
      </c>
      <c r="L191" s="76">
        <v>-6172.99</v>
      </c>
      <c r="N191" s="76">
        <v>-3649.26</v>
      </c>
      <c r="R191" s="250">
        <v>20400</v>
      </c>
      <c r="S191" s="44">
        <v>578789.84</v>
      </c>
      <c r="T191" s="90">
        <v>488816.49</v>
      </c>
      <c r="X191" s="90">
        <v>679535.5</v>
      </c>
      <c r="Y191" s="90">
        <v>205900</v>
      </c>
      <c r="Z191" s="417">
        <v>901755.5</v>
      </c>
      <c r="AC191" s="417">
        <v>217781.96</v>
      </c>
      <c r="AD191" s="417">
        <v>15063.96</v>
      </c>
    </row>
    <row r="192" spans="1:34" x14ac:dyDescent="0.2">
      <c r="A192" s="250" t="s">
        <v>2768</v>
      </c>
      <c r="B192" s="89">
        <v>57740.19</v>
      </c>
      <c r="C192" s="89">
        <v>0</v>
      </c>
      <c r="D192" s="89">
        <v>74615.78</v>
      </c>
      <c r="G192" s="250">
        <v>2306224.59</v>
      </c>
      <c r="H192" s="250">
        <v>292698.28999999998</v>
      </c>
      <c r="K192" s="76">
        <v>0</v>
      </c>
      <c r="L192" s="76">
        <v>24400</v>
      </c>
      <c r="N192" s="76">
        <v>11511.71</v>
      </c>
      <c r="R192" s="250">
        <v>175545.08</v>
      </c>
      <c r="S192" s="44">
        <v>2920045.89</v>
      </c>
      <c r="T192" s="90">
        <v>595697.99</v>
      </c>
      <c r="U192" s="90">
        <v>166550</v>
      </c>
      <c r="V192" s="90">
        <v>362.4</v>
      </c>
      <c r="X192" s="90">
        <v>970154.5</v>
      </c>
      <c r="Y192" s="90">
        <v>229000</v>
      </c>
      <c r="Z192" s="417">
        <v>1382803.07</v>
      </c>
      <c r="AB192" s="417">
        <v>1120</v>
      </c>
      <c r="AC192" s="417">
        <v>574796.71</v>
      </c>
      <c r="AD192" s="417">
        <v>187472.56</v>
      </c>
    </row>
    <row r="193" spans="1:34" x14ac:dyDescent="0.2">
      <c r="A193" s="250" t="s">
        <v>2769</v>
      </c>
      <c r="B193" s="89">
        <v>288777.26</v>
      </c>
      <c r="C193" s="89">
        <v>3200</v>
      </c>
      <c r="D193" s="89">
        <v>38993.370000000003</v>
      </c>
      <c r="G193" s="250">
        <v>405711.49</v>
      </c>
      <c r="H193" s="250">
        <v>324814.32</v>
      </c>
      <c r="K193" s="76">
        <v>0</v>
      </c>
      <c r="L193" s="76">
        <v>-8800</v>
      </c>
      <c r="R193" s="250">
        <v>48312.09</v>
      </c>
      <c r="S193" s="44">
        <v>2662416.9900000002</v>
      </c>
      <c r="T193" s="90">
        <v>389456.21</v>
      </c>
      <c r="V193" s="90">
        <v>425</v>
      </c>
      <c r="X193" s="90">
        <v>481320</v>
      </c>
      <c r="Y193" s="90">
        <v>12000</v>
      </c>
      <c r="Z193" s="417">
        <v>673052</v>
      </c>
      <c r="AC193" s="417">
        <v>251455.54</v>
      </c>
      <c r="AD193" s="417">
        <v>97794.72</v>
      </c>
      <c r="AH193" s="417">
        <v>3510</v>
      </c>
    </row>
    <row r="194" spans="1:34" x14ac:dyDescent="0.2">
      <c r="A194" s="250" t="s">
        <v>2770</v>
      </c>
      <c r="B194" s="89">
        <v>799714.04</v>
      </c>
      <c r="D194" s="89">
        <v>20731.03</v>
      </c>
      <c r="G194" s="250">
        <v>120938.45</v>
      </c>
      <c r="H194" s="250">
        <v>238871.9</v>
      </c>
      <c r="K194" s="76">
        <v>-3500</v>
      </c>
      <c r="L194" s="76">
        <v>-29190</v>
      </c>
      <c r="N194" s="76">
        <v>188.05</v>
      </c>
      <c r="Q194" s="250">
        <v>18000</v>
      </c>
      <c r="R194" s="250">
        <v>1030</v>
      </c>
      <c r="S194" s="44">
        <v>2577037.9500000002</v>
      </c>
      <c r="T194" s="90">
        <v>886279.09</v>
      </c>
      <c r="V194" s="90">
        <v>959.67</v>
      </c>
      <c r="X194" s="90">
        <v>427677</v>
      </c>
      <c r="Y194" s="90">
        <v>5000</v>
      </c>
      <c r="Z194" s="417">
        <v>603601</v>
      </c>
      <c r="AC194" s="417">
        <v>209417</v>
      </c>
      <c r="AD194" s="417">
        <v>101734.58</v>
      </c>
      <c r="AH194" s="417">
        <v>6970</v>
      </c>
    </row>
    <row r="195" spans="1:34" x14ac:dyDescent="0.2">
      <c r="A195" s="250" t="s">
        <v>2771</v>
      </c>
      <c r="B195" s="89">
        <v>1019913.37</v>
      </c>
      <c r="C195" s="89">
        <v>35000</v>
      </c>
      <c r="D195" s="89">
        <v>86632.320000000007</v>
      </c>
      <c r="G195" s="250">
        <v>543800.39</v>
      </c>
      <c r="H195" s="250">
        <v>540071.64</v>
      </c>
      <c r="K195" s="76">
        <v>3800</v>
      </c>
      <c r="L195" s="76">
        <v>36501.19</v>
      </c>
      <c r="N195" s="76">
        <v>560.75</v>
      </c>
      <c r="R195" s="250">
        <v>85019.02</v>
      </c>
      <c r="S195" s="44">
        <v>2987149.95</v>
      </c>
      <c r="T195" s="90">
        <v>989146.75</v>
      </c>
      <c r="V195" s="90">
        <v>1384.02</v>
      </c>
      <c r="X195" s="90">
        <v>423060</v>
      </c>
      <c r="Y195" s="90">
        <v>70800</v>
      </c>
      <c r="Z195" s="417">
        <v>713700</v>
      </c>
      <c r="AC195" s="417">
        <v>710751.85</v>
      </c>
      <c r="AD195" s="417">
        <v>184146.92</v>
      </c>
    </row>
    <row r="196" spans="1:34" x14ac:dyDescent="0.2">
      <c r="A196" s="250" t="s">
        <v>2772</v>
      </c>
      <c r="B196" s="89">
        <v>798235.9</v>
      </c>
      <c r="C196" s="89">
        <v>8816</v>
      </c>
      <c r="D196" s="89">
        <v>103221.98</v>
      </c>
      <c r="G196" s="250">
        <v>3285957.81</v>
      </c>
      <c r="H196" s="250">
        <v>489455.68</v>
      </c>
      <c r="L196" s="76">
        <v>-23700</v>
      </c>
      <c r="M196" s="76">
        <v>979</v>
      </c>
      <c r="N196" s="76">
        <v>140.19</v>
      </c>
      <c r="R196" s="250">
        <v>61612.24</v>
      </c>
      <c r="S196" s="44">
        <v>2987149.95</v>
      </c>
      <c r="T196" s="90">
        <v>773610.19</v>
      </c>
      <c r="V196" s="90">
        <v>922.95</v>
      </c>
      <c r="X196" s="90">
        <v>1045200</v>
      </c>
      <c r="Y196" s="90">
        <v>74730</v>
      </c>
      <c r="Z196" s="417">
        <v>1236750</v>
      </c>
      <c r="AC196" s="417">
        <v>495967.57</v>
      </c>
      <c r="AD196" s="417">
        <v>3543.54</v>
      </c>
      <c r="AH196" s="417">
        <v>717.67</v>
      </c>
    </row>
    <row r="197" spans="1:34" x14ac:dyDescent="0.2">
      <c r="A197" s="250" t="s">
        <v>2773</v>
      </c>
      <c r="B197" s="89">
        <v>761806.02</v>
      </c>
      <c r="C197" s="89">
        <v>2000</v>
      </c>
      <c r="D197" s="89">
        <v>52807.45</v>
      </c>
      <c r="G197" s="250">
        <v>576074.93999999994</v>
      </c>
      <c r="H197" s="250">
        <v>215490.89</v>
      </c>
      <c r="K197" s="76">
        <v>0</v>
      </c>
      <c r="L197" s="76">
        <v>19518</v>
      </c>
      <c r="P197" s="250">
        <v>882</v>
      </c>
      <c r="R197" s="250">
        <v>79403.62</v>
      </c>
      <c r="S197" s="44">
        <v>2090614.96</v>
      </c>
      <c r="T197" s="90">
        <v>665514.85</v>
      </c>
      <c r="U197" s="90">
        <v>54800</v>
      </c>
      <c r="V197" s="90">
        <v>935.56</v>
      </c>
      <c r="X197" s="90">
        <v>812325</v>
      </c>
      <c r="Y197" s="90">
        <v>47400</v>
      </c>
      <c r="Z197" s="417">
        <v>1247985</v>
      </c>
      <c r="AC197" s="417">
        <v>290390.18</v>
      </c>
      <c r="AD197" s="417">
        <v>103173.02</v>
      </c>
    </row>
    <row r="198" spans="1:34" x14ac:dyDescent="0.2">
      <c r="A198" s="250" t="s">
        <v>2774</v>
      </c>
      <c r="B198" s="89">
        <v>952630.99</v>
      </c>
      <c r="C198" s="89">
        <v>3800</v>
      </c>
      <c r="D198" s="89">
        <v>6872.05</v>
      </c>
      <c r="G198" s="250">
        <v>699299.49</v>
      </c>
      <c r="H198" s="250">
        <v>686538.23</v>
      </c>
      <c r="K198" s="76">
        <v>-3500</v>
      </c>
      <c r="L198" s="76">
        <v>71735</v>
      </c>
      <c r="M198" s="76">
        <v>109</v>
      </c>
      <c r="N198" s="76">
        <v>1002.06</v>
      </c>
      <c r="R198" s="250">
        <v>217213.59</v>
      </c>
      <c r="S198" s="44">
        <v>433496.95</v>
      </c>
      <c r="T198" s="90">
        <v>951304.38</v>
      </c>
      <c r="U198" s="90">
        <v>160150</v>
      </c>
      <c r="V198" s="90">
        <v>1013.33</v>
      </c>
      <c r="X198" s="90">
        <v>823320</v>
      </c>
      <c r="Y198" s="90">
        <v>82200</v>
      </c>
      <c r="Z198" s="417">
        <v>1047160</v>
      </c>
      <c r="AA198" s="417">
        <v>10860</v>
      </c>
      <c r="AC198" s="417">
        <v>512131.78</v>
      </c>
      <c r="AD198" s="417">
        <v>125913.19</v>
      </c>
    </row>
    <row r="199" spans="1:34" x14ac:dyDescent="0.2">
      <c r="A199" s="250" t="s">
        <v>2775</v>
      </c>
      <c r="B199" s="89">
        <v>1025212.12</v>
      </c>
      <c r="C199" s="89">
        <v>0</v>
      </c>
      <c r="D199" s="89">
        <v>65147.1</v>
      </c>
      <c r="G199" s="250">
        <v>500400.94</v>
      </c>
      <c r="H199" s="250">
        <v>-1401692.01</v>
      </c>
      <c r="K199" s="76">
        <v>52500</v>
      </c>
      <c r="L199" s="76">
        <v>161330.65</v>
      </c>
      <c r="M199" s="76">
        <v>7640</v>
      </c>
      <c r="Q199" s="250">
        <v>-8100056.1100000003</v>
      </c>
      <c r="R199" s="250">
        <v>6370490.5199999996</v>
      </c>
      <c r="S199" s="44">
        <v>4047651.72</v>
      </c>
      <c r="T199" s="90">
        <v>929749.81</v>
      </c>
      <c r="U199" s="90">
        <v>65000</v>
      </c>
      <c r="V199" s="90">
        <v>1086.0899999999999</v>
      </c>
      <c r="X199" s="90">
        <v>920680</v>
      </c>
      <c r="Z199" s="417">
        <v>1124380</v>
      </c>
      <c r="AA199" s="417">
        <v>4104</v>
      </c>
      <c r="AC199" s="417">
        <v>462745.18</v>
      </c>
      <c r="AD199" s="417">
        <v>682304.97</v>
      </c>
      <c r="AH199" s="417">
        <v>0</v>
      </c>
    </row>
    <row r="200" spans="1:34" x14ac:dyDescent="0.2">
      <c r="A200" s="250" t="s">
        <v>2776</v>
      </c>
      <c r="B200" s="89">
        <v>991285.54</v>
      </c>
      <c r="C200" s="89">
        <v>19080</v>
      </c>
      <c r="D200" s="89">
        <v>-1351.02</v>
      </c>
      <c r="G200" s="250">
        <v>714756.13</v>
      </c>
      <c r="H200" s="250">
        <v>234041.05</v>
      </c>
      <c r="K200" s="76">
        <v>8900</v>
      </c>
      <c r="L200" s="76">
        <v>83900.73</v>
      </c>
      <c r="Q200" s="250">
        <v>327749.2</v>
      </c>
      <c r="R200" s="250">
        <v>548172.61</v>
      </c>
      <c r="S200" s="44">
        <v>769808.6</v>
      </c>
      <c r="T200" s="90">
        <v>658556.35</v>
      </c>
      <c r="U200" s="90">
        <v>67863</v>
      </c>
      <c r="X200" s="90">
        <v>478831.5</v>
      </c>
      <c r="Z200" s="417">
        <v>546171.5</v>
      </c>
      <c r="AC200" s="417">
        <v>249479.38</v>
      </c>
      <c r="AD200" s="417">
        <v>90224.04</v>
      </c>
    </row>
    <row r="201" spans="1:34" x14ac:dyDescent="0.2">
      <c r="A201" s="250" t="s">
        <v>2777</v>
      </c>
      <c r="B201" s="89">
        <v>388444.03</v>
      </c>
      <c r="C201" s="89">
        <v>6044</v>
      </c>
      <c r="D201" s="89">
        <v>73985.539999999994</v>
      </c>
      <c r="G201" s="250">
        <v>876929.06</v>
      </c>
      <c r="H201" s="250">
        <v>128063.67999999999</v>
      </c>
      <c r="K201" s="76">
        <v>13000</v>
      </c>
      <c r="L201" s="76">
        <v>-19200</v>
      </c>
      <c r="M201" s="76">
        <v>57679</v>
      </c>
      <c r="S201" s="44">
        <v>1268762.8700000001</v>
      </c>
      <c r="T201" s="90">
        <v>872063.42</v>
      </c>
      <c r="V201" s="90">
        <v>893.89</v>
      </c>
      <c r="X201" s="90">
        <v>613704</v>
      </c>
      <c r="Z201" s="417">
        <v>828104</v>
      </c>
      <c r="AC201" s="417">
        <v>397943.7</v>
      </c>
      <c r="AD201" s="417">
        <v>81054.17</v>
      </c>
    </row>
    <row r="202" spans="1:34" x14ac:dyDescent="0.2">
      <c r="A202" s="250" t="s">
        <v>2778</v>
      </c>
      <c r="B202" s="89">
        <v>373107.42</v>
      </c>
      <c r="C202" s="89">
        <v>0</v>
      </c>
      <c r="D202" s="89">
        <v>71557.039999999994</v>
      </c>
      <c r="G202" s="250">
        <v>854140.84</v>
      </c>
      <c r="H202" s="250">
        <v>142604</v>
      </c>
      <c r="K202" s="76">
        <v>3500</v>
      </c>
      <c r="L202" s="76">
        <v>16500</v>
      </c>
      <c r="R202" s="250">
        <v>937670.36</v>
      </c>
      <c r="S202" s="44">
        <v>2464354.4300000002</v>
      </c>
      <c r="T202" s="90">
        <v>661448.14</v>
      </c>
      <c r="U202" s="90">
        <v>40000</v>
      </c>
      <c r="V202" s="90">
        <v>555.63</v>
      </c>
      <c r="X202" s="90">
        <v>254680</v>
      </c>
      <c r="Z202" s="417">
        <v>371222</v>
      </c>
      <c r="AC202" s="417">
        <v>211013.62</v>
      </c>
      <c r="AD202" s="417">
        <v>179554.14</v>
      </c>
    </row>
    <row r="203" spans="1:34" x14ac:dyDescent="0.2">
      <c r="A203" s="250" t="s">
        <v>2779</v>
      </c>
      <c r="B203" s="89">
        <v>561933.87</v>
      </c>
      <c r="C203" s="89">
        <v>0</v>
      </c>
      <c r="D203" s="89">
        <v>228211.81</v>
      </c>
      <c r="G203" s="250">
        <v>1209475.1100000001</v>
      </c>
      <c r="H203" s="250">
        <v>143251.9</v>
      </c>
      <c r="K203" s="76">
        <v>113709</v>
      </c>
      <c r="L203" s="76">
        <v>167428.25</v>
      </c>
      <c r="Q203" s="250">
        <v>-759421.69</v>
      </c>
      <c r="R203" s="250">
        <v>1839128.02</v>
      </c>
      <c r="S203" s="44">
        <v>1488605.78</v>
      </c>
      <c r="T203" s="90">
        <v>406635.37</v>
      </c>
      <c r="X203" s="90">
        <v>805074</v>
      </c>
      <c r="Z203" s="417">
        <v>1005696</v>
      </c>
      <c r="AC203" s="417">
        <v>212371.18</v>
      </c>
      <c r="AD203" s="417">
        <v>165819.49</v>
      </c>
    </row>
    <row r="204" spans="1:34" x14ac:dyDescent="0.2">
      <c r="A204" s="250" t="s">
        <v>2780</v>
      </c>
      <c r="B204" s="89">
        <v>718961.71</v>
      </c>
      <c r="D204" s="89">
        <v>1130.3</v>
      </c>
      <c r="G204" s="250">
        <v>227716.18</v>
      </c>
      <c r="H204" s="250">
        <v>115811.77</v>
      </c>
      <c r="K204" s="76">
        <v>55550</v>
      </c>
      <c r="L204" s="76">
        <v>22311.72</v>
      </c>
      <c r="M204" s="76">
        <v>400</v>
      </c>
      <c r="R204" s="250">
        <v>72643.210000000006</v>
      </c>
      <c r="S204" s="44">
        <v>2328715.77</v>
      </c>
      <c r="T204" s="90">
        <v>669800.14</v>
      </c>
      <c r="V204" s="90">
        <v>604.9</v>
      </c>
      <c r="X204" s="90">
        <v>626220</v>
      </c>
      <c r="Z204" s="417">
        <v>664370</v>
      </c>
      <c r="AC204" s="417">
        <v>192647.82</v>
      </c>
      <c r="AD204" s="417">
        <v>29390.46</v>
      </c>
    </row>
    <row r="205" spans="1:34" x14ac:dyDescent="0.2">
      <c r="A205" s="250" t="s">
        <v>2781</v>
      </c>
      <c r="B205" s="89">
        <v>1334056.67</v>
      </c>
      <c r="D205" s="89">
        <v>57996.37</v>
      </c>
      <c r="G205" s="250">
        <v>2267712.5</v>
      </c>
      <c r="H205" s="250">
        <v>353930.96</v>
      </c>
      <c r="K205" s="76">
        <v>13500</v>
      </c>
      <c r="L205" s="76">
        <v>-23460</v>
      </c>
      <c r="R205" s="250">
        <v>1830021.66</v>
      </c>
      <c r="S205" s="44">
        <v>4119895.74</v>
      </c>
      <c r="T205" s="90">
        <v>600813.22</v>
      </c>
      <c r="U205" s="90">
        <v>182237</v>
      </c>
      <c r="V205" s="90">
        <v>1240.8800000000001</v>
      </c>
      <c r="X205" s="90">
        <v>664272</v>
      </c>
      <c r="Z205" s="417">
        <v>781032</v>
      </c>
      <c r="AC205" s="417">
        <v>251083.16</v>
      </c>
      <c r="AD205" s="417">
        <v>44808.28</v>
      </c>
    </row>
    <row r="206" spans="1:34" x14ac:dyDescent="0.2">
      <c r="A206" s="250" t="s">
        <v>2805</v>
      </c>
      <c r="B206" s="89">
        <v>1266382.56</v>
      </c>
      <c r="D206" s="89">
        <v>204240.45</v>
      </c>
      <c r="G206" s="250">
        <v>528891.25</v>
      </c>
      <c r="H206" s="250">
        <v>24623.39</v>
      </c>
      <c r="K206" s="76">
        <v>55616</v>
      </c>
      <c r="L206" s="76">
        <v>53835.59</v>
      </c>
      <c r="R206" s="250">
        <v>598769.71</v>
      </c>
      <c r="S206" s="44">
        <v>2992215.82</v>
      </c>
      <c r="T206" s="90">
        <v>731580.17</v>
      </c>
      <c r="U206" s="90">
        <v>144950</v>
      </c>
      <c r="V206" s="90">
        <v>149</v>
      </c>
      <c r="X206" s="90">
        <v>805074</v>
      </c>
      <c r="Z206" s="417">
        <v>927366</v>
      </c>
      <c r="AC206" s="417">
        <v>176080.37</v>
      </c>
      <c r="AD206" s="417">
        <v>94935.79</v>
      </c>
    </row>
    <row r="207" spans="1:34" x14ac:dyDescent="0.2">
      <c r="A207" s="250" t="s">
        <v>2816</v>
      </c>
      <c r="B207" s="89">
        <v>508532.64</v>
      </c>
      <c r="D207" s="89">
        <v>124640.27</v>
      </c>
      <c r="G207" s="250">
        <v>1137889.3700000001</v>
      </c>
      <c r="H207" s="250">
        <v>172604</v>
      </c>
      <c r="K207" s="76">
        <v>61510</v>
      </c>
      <c r="L207" s="76">
        <v>14532.02</v>
      </c>
      <c r="R207" s="250">
        <v>54483.88</v>
      </c>
      <c r="S207" s="44">
        <v>889745.48</v>
      </c>
      <c r="T207" s="90">
        <v>502162.2</v>
      </c>
      <c r="V207" s="90">
        <v>349.38</v>
      </c>
      <c r="X207" s="90">
        <v>6000</v>
      </c>
      <c r="Z207" s="417">
        <v>55200</v>
      </c>
      <c r="AB207" s="417">
        <v>2460</v>
      </c>
      <c r="AC207" s="417">
        <v>152500.76</v>
      </c>
      <c r="AD207" s="417">
        <v>53440.63</v>
      </c>
    </row>
    <row r="208" spans="1:34" x14ac:dyDescent="0.2">
      <c r="A208" s="250" t="s">
        <v>2782</v>
      </c>
      <c r="B208" s="89">
        <v>990209</v>
      </c>
      <c r="C208" s="89">
        <v>18000</v>
      </c>
      <c r="D208" s="89">
        <v>66060.429999999993</v>
      </c>
      <c r="G208" s="250">
        <v>1849130.88</v>
      </c>
      <c r="H208" s="250">
        <v>234897.12</v>
      </c>
      <c r="L208" s="76">
        <v>-36879.18</v>
      </c>
      <c r="R208" s="250">
        <v>129540.33</v>
      </c>
      <c r="S208" s="44">
        <v>574807.30000000005</v>
      </c>
      <c r="T208" s="90">
        <v>1750129.94</v>
      </c>
      <c r="V208" s="90">
        <v>1174.3499999999999</v>
      </c>
      <c r="X208" s="90">
        <v>831544.5</v>
      </c>
      <c r="Z208" s="417">
        <v>1028638.5</v>
      </c>
      <c r="AC208" s="417">
        <v>929417.25</v>
      </c>
      <c r="AD208" s="417">
        <v>152214.93</v>
      </c>
    </row>
    <row r="209" spans="1:34" x14ac:dyDescent="0.2">
      <c r="A209" s="250" t="s">
        <v>2783</v>
      </c>
      <c r="B209" s="89">
        <v>751905.31</v>
      </c>
      <c r="C209" s="89">
        <v>5500</v>
      </c>
      <c r="D209" s="89">
        <v>123276.73</v>
      </c>
      <c r="G209" s="250">
        <v>829041.21</v>
      </c>
      <c r="H209" s="250">
        <v>94465.279999999999</v>
      </c>
      <c r="K209" s="76">
        <v>22170</v>
      </c>
      <c r="L209" s="76">
        <v>59114.3</v>
      </c>
      <c r="R209" s="250">
        <v>1865664.48</v>
      </c>
      <c r="S209" s="44">
        <v>2085517.75</v>
      </c>
      <c r="T209" s="90">
        <v>1223811.0900000001</v>
      </c>
      <c r="V209" s="90">
        <v>553.9</v>
      </c>
      <c r="X209" s="90">
        <v>258161.5</v>
      </c>
      <c r="Y209" s="90">
        <v>150766.01</v>
      </c>
      <c r="Z209" s="417">
        <v>510541.5</v>
      </c>
      <c r="AC209" s="417">
        <v>377143.36</v>
      </c>
      <c r="AD209" s="417">
        <v>46050.58</v>
      </c>
      <c r="AH209" s="417">
        <v>43000</v>
      </c>
    </row>
    <row r="210" spans="1:34" x14ac:dyDescent="0.2">
      <c r="A210" s="250" t="s">
        <v>2784</v>
      </c>
      <c r="B210" s="89">
        <v>2029582.3</v>
      </c>
      <c r="C210" s="89">
        <v>3100</v>
      </c>
      <c r="D210" s="89">
        <v>144590.09</v>
      </c>
      <c r="G210" s="250">
        <v>787807.69</v>
      </c>
      <c r="H210" s="250">
        <v>470267.38</v>
      </c>
      <c r="K210" s="76">
        <v>0</v>
      </c>
      <c r="L210" s="76">
        <v>40900</v>
      </c>
      <c r="P210" s="250">
        <v>22800</v>
      </c>
      <c r="S210" s="44">
        <v>2982894.62</v>
      </c>
      <c r="T210" s="90">
        <v>2074664.63</v>
      </c>
      <c r="V210" s="90">
        <v>3118.2</v>
      </c>
      <c r="X210" s="90">
        <v>1299880</v>
      </c>
      <c r="Y210" s="90">
        <v>3300</v>
      </c>
      <c r="Z210" s="417">
        <v>1543620</v>
      </c>
      <c r="AC210" s="417">
        <v>582150.38</v>
      </c>
      <c r="AD210" s="417">
        <v>120612.97</v>
      </c>
      <c r="AE210" s="417">
        <v>83000</v>
      </c>
    </row>
    <row r="211" spans="1:34" x14ac:dyDescent="0.2">
      <c r="A211" s="250" t="s">
        <v>2808</v>
      </c>
      <c r="B211" s="89">
        <v>758657.9</v>
      </c>
      <c r="C211" s="89">
        <v>8800</v>
      </c>
      <c r="D211" s="89">
        <v>124539.63</v>
      </c>
      <c r="G211" s="250">
        <v>1998555.81</v>
      </c>
      <c r="H211" s="250">
        <v>847675.43</v>
      </c>
      <c r="L211" s="76">
        <v>36777.51</v>
      </c>
      <c r="Q211" s="250">
        <v>-367441.95</v>
      </c>
      <c r="R211" s="250">
        <v>193284.32</v>
      </c>
      <c r="S211" s="44">
        <v>2454994.11</v>
      </c>
      <c r="T211" s="90">
        <v>2127419</v>
      </c>
      <c r="V211" s="90">
        <v>615.76</v>
      </c>
      <c r="X211" s="90">
        <v>821393.5</v>
      </c>
      <c r="Z211" s="417">
        <v>1081665.5</v>
      </c>
      <c r="AC211" s="417">
        <v>439908.46</v>
      </c>
      <c r="AD211" s="417">
        <v>173085.58</v>
      </c>
    </row>
    <row r="212" spans="1:34" x14ac:dyDescent="0.2">
      <c r="A212" s="250" t="s">
        <v>2785</v>
      </c>
      <c r="B212" s="89">
        <v>1183830.33</v>
      </c>
      <c r="C212" s="89">
        <v>-229962.23</v>
      </c>
      <c r="D212" s="89">
        <v>143646.93</v>
      </c>
      <c r="G212" s="250">
        <v>1329105.3799999999</v>
      </c>
      <c r="H212" s="250">
        <v>405303.29</v>
      </c>
      <c r="K212" s="76">
        <v>20140</v>
      </c>
      <c r="L212" s="76">
        <v>34072.61</v>
      </c>
      <c r="N212" s="76">
        <v>546.27</v>
      </c>
      <c r="R212" s="250">
        <v>-44100</v>
      </c>
      <c r="S212" s="44">
        <v>3281871.5</v>
      </c>
      <c r="T212" s="90">
        <v>932451.53</v>
      </c>
      <c r="U212" s="90">
        <v>103100</v>
      </c>
      <c r="V212" s="90">
        <v>1253.26</v>
      </c>
      <c r="X212" s="90">
        <v>656700</v>
      </c>
      <c r="Y212" s="90">
        <v>20000</v>
      </c>
      <c r="Z212" s="417">
        <v>822465</v>
      </c>
      <c r="AA212" s="417">
        <v>11520</v>
      </c>
      <c r="AC212" s="417">
        <v>472607.53</v>
      </c>
      <c r="AD212" s="417">
        <v>112117.42</v>
      </c>
      <c r="AF212" s="417">
        <v>54539.03</v>
      </c>
    </row>
    <row r="213" spans="1:34" x14ac:dyDescent="0.2">
      <c r="A213" s="250" t="s">
        <v>2786</v>
      </c>
      <c r="B213" s="89">
        <v>616160.31999999995</v>
      </c>
      <c r="D213" s="89">
        <v>224701.4</v>
      </c>
      <c r="G213" s="250">
        <v>747361.18</v>
      </c>
      <c r="H213" s="250">
        <v>150016.69</v>
      </c>
      <c r="L213" s="76">
        <v>351928</v>
      </c>
      <c r="R213" s="250">
        <v>-293599.99</v>
      </c>
      <c r="S213" s="44">
        <v>1733966.78</v>
      </c>
      <c r="T213" s="90">
        <v>122310.91</v>
      </c>
      <c r="V213" s="90">
        <v>633.28</v>
      </c>
      <c r="X213" s="90">
        <v>586200</v>
      </c>
      <c r="Y213" s="90">
        <v>555917.97</v>
      </c>
      <c r="Z213" s="417">
        <v>847100</v>
      </c>
      <c r="AC213" s="417">
        <v>364094.04</v>
      </c>
      <c r="AD213" s="417">
        <v>71870.820000000007</v>
      </c>
      <c r="AF213" s="417">
        <v>12933.5</v>
      </c>
    </row>
    <row r="214" spans="1:34" x14ac:dyDescent="0.2">
      <c r="A214" s="250" t="s">
        <v>2787</v>
      </c>
      <c r="B214" s="89">
        <v>791464.78</v>
      </c>
      <c r="D214" s="89">
        <v>65923.44</v>
      </c>
      <c r="G214" s="250">
        <v>1765531.66</v>
      </c>
      <c r="H214" s="250">
        <v>97151.54</v>
      </c>
      <c r="K214" s="76">
        <v>1000</v>
      </c>
      <c r="L214" s="76">
        <v>184678.73</v>
      </c>
      <c r="R214" s="250">
        <v>147247.62</v>
      </c>
      <c r="S214" s="44">
        <v>2788476.86</v>
      </c>
      <c r="T214" s="90">
        <v>591957.80000000005</v>
      </c>
      <c r="X214" s="90">
        <v>427842.5</v>
      </c>
      <c r="Z214" s="417">
        <v>773440</v>
      </c>
      <c r="AA214" s="417">
        <v>2410</v>
      </c>
      <c r="AC214" s="417">
        <v>231492.98</v>
      </c>
      <c r="AD214" s="417">
        <v>111883.61</v>
      </c>
    </row>
    <row r="215" spans="1:34" x14ac:dyDescent="0.2">
      <c r="A215" s="250" t="s">
        <v>2788</v>
      </c>
      <c r="B215" s="89">
        <v>1111222.8700000001</v>
      </c>
      <c r="C215" s="89">
        <v>3900</v>
      </c>
      <c r="D215" s="89">
        <v>114367.37</v>
      </c>
      <c r="G215" s="250">
        <v>524218.25</v>
      </c>
      <c r="H215" s="250">
        <v>1047956.9</v>
      </c>
      <c r="K215" s="76">
        <v>24540</v>
      </c>
      <c r="L215" s="76">
        <v>57842.93</v>
      </c>
      <c r="N215" s="76">
        <v>264.69</v>
      </c>
      <c r="S215" s="44">
        <v>5060758.04</v>
      </c>
      <c r="T215" s="90">
        <v>1233575.83</v>
      </c>
      <c r="V215" s="90">
        <v>1071</v>
      </c>
      <c r="X215" s="90">
        <v>1109460</v>
      </c>
      <c r="Y215" s="90">
        <v>12000</v>
      </c>
      <c r="Z215" s="417">
        <v>1626233</v>
      </c>
      <c r="AB215" s="417">
        <v>12477</v>
      </c>
      <c r="AC215" s="417">
        <v>707856.11</v>
      </c>
      <c r="AD215" s="417">
        <v>100764.05</v>
      </c>
    </row>
    <row r="216" spans="1:34" x14ac:dyDescent="0.2">
      <c r="A216" s="250" t="s">
        <v>2809</v>
      </c>
      <c r="B216" s="89">
        <v>539158.9</v>
      </c>
      <c r="D216" s="89">
        <v>84488.19</v>
      </c>
      <c r="G216" s="250">
        <v>143582.73000000001</v>
      </c>
      <c r="H216" s="250">
        <v>205817.15</v>
      </c>
      <c r="K216" s="76">
        <v>4895</v>
      </c>
      <c r="L216" s="76">
        <v>23992.84</v>
      </c>
      <c r="N216" s="76">
        <v>148.65</v>
      </c>
      <c r="S216" s="44">
        <v>1741122.88</v>
      </c>
      <c r="T216" s="90">
        <v>547184.48</v>
      </c>
      <c r="V216" s="90">
        <v>499.46</v>
      </c>
      <c r="X216" s="90">
        <v>235720</v>
      </c>
      <c r="Y216" s="90">
        <v>140000.01</v>
      </c>
      <c r="Z216" s="417">
        <v>562129</v>
      </c>
      <c r="AA216" s="417">
        <v>16850</v>
      </c>
      <c r="AC216" s="417">
        <v>227788.84</v>
      </c>
      <c r="AD216" s="417">
        <v>52995.15</v>
      </c>
      <c r="AH216" s="417">
        <v>1200</v>
      </c>
    </row>
    <row r="217" spans="1:34" x14ac:dyDescent="0.2">
      <c r="A217" s="250" t="s">
        <v>2664</v>
      </c>
      <c r="B217" s="89">
        <v>617412.56999999995</v>
      </c>
      <c r="C217" s="89">
        <v>0</v>
      </c>
      <c r="D217" s="89">
        <v>27739.66</v>
      </c>
      <c r="G217" s="250">
        <v>788540.58</v>
      </c>
      <c r="H217" s="250">
        <v>481853.92</v>
      </c>
      <c r="K217" s="76">
        <v>0</v>
      </c>
      <c r="L217" s="76">
        <v>22282.81</v>
      </c>
      <c r="N217" s="76">
        <v>1630.76</v>
      </c>
      <c r="S217" s="44">
        <v>3760347.17</v>
      </c>
      <c r="T217" s="90">
        <v>1376928.81</v>
      </c>
      <c r="U217" s="90">
        <v>141600</v>
      </c>
      <c r="X217" s="90">
        <v>953361.5</v>
      </c>
      <c r="Y217" s="90">
        <v>49600</v>
      </c>
      <c r="Z217" s="417">
        <v>1385553.5</v>
      </c>
      <c r="AC217" s="417">
        <v>555979.25</v>
      </c>
      <c r="AD217" s="417">
        <v>352978.93</v>
      </c>
    </row>
    <row r="218" spans="1:34" x14ac:dyDescent="0.2">
      <c r="A218" s="250" t="s">
        <v>2667</v>
      </c>
      <c r="B218" s="89">
        <v>596539.76</v>
      </c>
      <c r="C218" s="89">
        <v>14400</v>
      </c>
      <c r="D218" s="89">
        <v>35288.67</v>
      </c>
      <c r="G218" s="250">
        <v>-16011.87</v>
      </c>
      <c r="H218" s="250">
        <v>93430.14</v>
      </c>
      <c r="K218" s="76">
        <v>3000</v>
      </c>
      <c r="L218" s="76">
        <v>37500</v>
      </c>
      <c r="N218" s="76">
        <v>2730.3</v>
      </c>
      <c r="R218" s="250">
        <v>215502.36</v>
      </c>
      <c r="S218" s="44">
        <v>2267172.48</v>
      </c>
      <c r="T218" s="90">
        <v>640996.57999999996</v>
      </c>
      <c r="U218" s="90">
        <v>115745</v>
      </c>
      <c r="V218" s="90">
        <v>437.56</v>
      </c>
      <c r="X218" s="90">
        <v>532010.5</v>
      </c>
      <c r="Y218" s="90">
        <v>12000</v>
      </c>
      <c r="Z218" s="417">
        <v>720468.1</v>
      </c>
      <c r="AA218" s="417">
        <v>10660</v>
      </c>
      <c r="AC218" s="417">
        <v>349167.26</v>
      </c>
      <c r="AD218" s="417">
        <v>59211.48</v>
      </c>
      <c r="AH218" s="417">
        <v>26667</v>
      </c>
    </row>
    <row r="219" spans="1:34" x14ac:dyDescent="0.2">
      <c r="A219" s="250" t="s">
        <v>2668</v>
      </c>
      <c r="B219" s="89">
        <v>238297.94</v>
      </c>
      <c r="C219" s="89">
        <v>0</v>
      </c>
      <c r="D219" s="89">
        <v>12813.46</v>
      </c>
      <c r="G219" s="250">
        <v>250741.08</v>
      </c>
      <c r="H219" s="250">
        <v>154279.84</v>
      </c>
      <c r="K219" s="76">
        <v>26852</v>
      </c>
      <c r="L219" s="76">
        <v>38540.67</v>
      </c>
      <c r="N219" s="76">
        <v>48146.76</v>
      </c>
      <c r="P219" s="250">
        <v>1815</v>
      </c>
      <c r="R219" s="250">
        <v>259751.24</v>
      </c>
      <c r="S219" s="44">
        <v>1870864.76</v>
      </c>
      <c r="T219" s="90">
        <v>537341.05000000005</v>
      </c>
      <c r="U219" s="90">
        <v>30000</v>
      </c>
      <c r="V219" s="90">
        <v>477.17</v>
      </c>
      <c r="X219" s="90">
        <v>805854</v>
      </c>
      <c r="Y219" s="90">
        <v>1600</v>
      </c>
      <c r="Z219" s="417">
        <v>940153.8</v>
      </c>
      <c r="AC219" s="417">
        <v>352180.19</v>
      </c>
      <c r="AD219" s="417">
        <v>208318.26</v>
      </c>
    </row>
    <row r="220" spans="1:34" x14ac:dyDescent="0.2">
      <c r="A220" s="250" t="s">
        <v>2672</v>
      </c>
      <c r="B220" s="89">
        <v>431909.32</v>
      </c>
      <c r="C220" s="89">
        <v>38800</v>
      </c>
      <c r="D220" s="89">
        <v>165758.85</v>
      </c>
      <c r="G220" s="250">
        <v>296261.38</v>
      </c>
      <c r="H220" s="250">
        <v>715564.42</v>
      </c>
      <c r="K220" s="76">
        <v>14075</v>
      </c>
      <c r="L220" s="76">
        <v>69085.259999999995</v>
      </c>
      <c r="N220" s="76">
        <v>6207.93</v>
      </c>
      <c r="P220" s="250">
        <v>1827</v>
      </c>
      <c r="S220" s="44">
        <v>4524693.96</v>
      </c>
      <c r="T220" s="90">
        <v>982738.7</v>
      </c>
      <c r="U220" s="90">
        <v>-29400</v>
      </c>
      <c r="V220" s="90">
        <v>963.43</v>
      </c>
      <c r="X220" s="90">
        <v>1052772.8</v>
      </c>
      <c r="Y220" s="90">
        <v>133334</v>
      </c>
      <c r="Z220" s="417">
        <v>1498017.2</v>
      </c>
      <c r="AC220" s="417">
        <v>524264</v>
      </c>
      <c r="AD220" s="417">
        <v>210175.16</v>
      </c>
    </row>
  </sheetData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AS222"/>
  <sheetViews>
    <sheetView topLeftCell="D1" zoomScale="60" zoomScaleNormal="60" workbookViewId="0">
      <pane ySplit="3" topLeftCell="A4" activePane="bottomLeft" state="frozen"/>
      <selection pane="bottomLeft" activeCell="AQ10" sqref="AQ10:AQ222"/>
    </sheetView>
  </sheetViews>
  <sheetFormatPr defaultColWidth="9" defaultRowHeight="14.25" x14ac:dyDescent="0.2"/>
  <cols>
    <col min="1" max="1" width="6.75" style="253" bestFit="1" customWidth="1"/>
    <col min="2" max="2" width="14.625" style="253" customWidth="1"/>
    <col min="3" max="3" width="7.5" style="253" bestFit="1" customWidth="1"/>
    <col min="4" max="4" width="44.625" style="253" bestFit="1" customWidth="1"/>
    <col min="5" max="5" width="41.125" style="250" customWidth="1"/>
    <col min="6" max="9" width="33.125" style="89"/>
    <col min="10" max="14" width="33.125" style="250"/>
    <col min="15" max="19" width="33.125" style="76"/>
    <col min="20" max="22" width="33.125" style="250"/>
    <col min="23" max="23" width="33.125" style="44"/>
    <col min="24" max="29" width="33.125" style="90"/>
    <col min="30" max="38" width="33.125" style="417"/>
    <col min="39" max="39" width="16.5" style="263" bestFit="1" customWidth="1"/>
    <col min="40" max="40" width="15.25" style="264" bestFit="1" customWidth="1"/>
    <col min="41" max="41" width="16.875" style="288" customWidth="1"/>
    <col min="42" max="42" width="18.125" style="283" bestFit="1" customWidth="1"/>
    <col min="43" max="43" width="19.375" style="291" bestFit="1" customWidth="1"/>
    <col min="44" max="44" width="15.25" style="265" bestFit="1" customWidth="1"/>
    <col min="45" max="45" width="17.875" style="290" bestFit="1" customWidth="1"/>
    <col min="46" max="16384" width="9" style="290"/>
  </cols>
  <sheetData>
    <row r="1" spans="1:44" x14ac:dyDescent="0.2">
      <c r="E1" s="250" t="s">
        <v>2459</v>
      </c>
      <c r="F1" s="89" t="s">
        <v>2460</v>
      </c>
      <c r="G1" s="89" t="s">
        <v>2461</v>
      </c>
      <c r="H1" s="89" t="s">
        <v>2462</v>
      </c>
      <c r="I1" s="89" t="s">
        <v>2608</v>
      </c>
      <c r="J1" s="250" t="s">
        <v>2609</v>
      </c>
      <c r="K1" s="250" t="s">
        <v>2463</v>
      </c>
      <c r="L1" s="250" t="s">
        <v>2464</v>
      </c>
      <c r="M1" s="250" t="s">
        <v>2465</v>
      </c>
      <c r="N1" s="250" t="s">
        <v>2610</v>
      </c>
      <c r="O1" s="76" t="s">
        <v>2466</v>
      </c>
      <c r="P1" s="76" t="s">
        <v>2467</v>
      </c>
      <c r="Q1" s="76" t="s">
        <v>2469</v>
      </c>
      <c r="R1" s="76" t="s">
        <v>2470</v>
      </c>
      <c r="S1" s="76" t="s">
        <v>2611</v>
      </c>
      <c r="T1" s="250" t="s">
        <v>2471</v>
      </c>
      <c r="U1" s="250" t="s">
        <v>2472</v>
      </c>
      <c r="V1" s="250" t="s">
        <v>2473</v>
      </c>
      <c r="W1" s="44" t="s">
        <v>2474</v>
      </c>
      <c r="X1" s="90" t="s">
        <v>2476</v>
      </c>
      <c r="Y1" s="90" t="s">
        <v>2477</v>
      </c>
      <c r="Z1" s="90" t="s">
        <v>2478</v>
      </c>
      <c r="AA1" s="90" t="s">
        <v>2479</v>
      </c>
      <c r="AB1" s="90" t="s">
        <v>2480</v>
      </c>
      <c r="AC1" s="90" t="s">
        <v>2482</v>
      </c>
      <c r="AD1" s="417" t="s">
        <v>2483</v>
      </c>
      <c r="AE1" s="417" t="s">
        <v>2484</v>
      </c>
      <c r="AF1" s="417" t="s">
        <v>2485</v>
      </c>
      <c r="AG1" s="417" t="s">
        <v>2486</v>
      </c>
      <c r="AH1" s="417" t="s">
        <v>2487</v>
      </c>
      <c r="AI1" s="417" t="s">
        <v>2488</v>
      </c>
      <c r="AJ1" s="417" t="s">
        <v>2612</v>
      </c>
      <c r="AK1" s="417" t="s">
        <v>2613</v>
      </c>
      <c r="AL1" s="417" t="s">
        <v>2489</v>
      </c>
      <c r="AM1" s="263" t="s">
        <v>6</v>
      </c>
      <c r="AN1" s="264" t="s">
        <v>7</v>
      </c>
      <c r="AO1" s="288" t="s">
        <v>8</v>
      </c>
      <c r="AP1" s="266" t="s">
        <v>9</v>
      </c>
      <c r="AQ1" s="289" t="s">
        <v>10</v>
      </c>
      <c r="AR1" s="268" t="s">
        <v>11</v>
      </c>
    </row>
    <row r="2" spans="1:44" x14ac:dyDescent="0.2">
      <c r="E2" s="250" t="s">
        <v>2490</v>
      </c>
      <c r="F2" s="89" t="s">
        <v>2491</v>
      </c>
      <c r="G2" s="89" t="s">
        <v>2492</v>
      </c>
      <c r="H2" s="89" t="s">
        <v>2493</v>
      </c>
      <c r="I2" s="89" t="s">
        <v>2614</v>
      </c>
      <c r="J2" s="250" t="s">
        <v>2615</v>
      </c>
      <c r="K2" s="250" t="s">
        <v>2494</v>
      </c>
      <c r="L2" s="250" t="s">
        <v>2495</v>
      </c>
      <c r="M2" s="250" t="s">
        <v>2496</v>
      </c>
      <c r="N2" s="250" t="s">
        <v>2616</v>
      </c>
      <c r="O2" s="76" t="s">
        <v>2497</v>
      </c>
      <c r="P2" s="76" t="s">
        <v>2498</v>
      </c>
      <c r="Q2" s="76" t="s">
        <v>2500</v>
      </c>
      <c r="R2" s="76" t="s">
        <v>2501</v>
      </c>
      <c r="S2" s="76" t="s">
        <v>2617</v>
      </c>
      <c r="T2" s="250" t="s">
        <v>2502</v>
      </c>
      <c r="U2" s="250" t="s">
        <v>2503</v>
      </c>
      <c r="V2" s="250" t="s">
        <v>2504</v>
      </c>
      <c r="W2" s="44" t="s">
        <v>2505</v>
      </c>
      <c r="X2" s="90" t="s">
        <v>2507</v>
      </c>
      <c r="Y2" s="90" t="s">
        <v>2508</v>
      </c>
      <c r="Z2" s="90" t="s">
        <v>2509</v>
      </c>
      <c r="AA2" s="90" t="s">
        <v>2510</v>
      </c>
      <c r="AB2" s="90" t="s">
        <v>2511</v>
      </c>
      <c r="AC2" s="90" t="s">
        <v>2513</v>
      </c>
      <c r="AD2" s="417" t="s">
        <v>2514</v>
      </c>
      <c r="AE2" s="417" t="s">
        <v>2515</v>
      </c>
      <c r="AF2" s="417" t="s">
        <v>2516</v>
      </c>
      <c r="AG2" s="417" t="s">
        <v>2517</v>
      </c>
      <c r="AH2" s="417" t="s">
        <v>2518</v>
      </c>
      <c r="AI2" s="417" t="s">
        <v>2519</v>
      </c>
      <c r="AJ2" s="417" t="s">
        <v>2618</v>
      </c>
      <c r="AK2" s="417" t="s">
        <v>2619</v>
      </c>
      <c r="AL2" s="417" t="s">
        <v>2520</v>
      </c>
    </row>
    <row r="3" spans="1:44" x14ac:dyDescent="0.2">
      <c r="B3" s="253" t="s">
        <v>55</v>
      </c>
      <c r="E3" s="250" t="s">
        <v>2521</v>
      </c>
      <c r="F3" s="89">
        <v>174164296.09</v>
      </c>
      <c r="G3" s="89">
        <v>1603811.77</v>
      </c>
      <c r="H3" s="89">
        <v>40145382.609999999</v>
      </c>
      <c r="I3" s="89">
        <v>0</v>
      </c>
      <c r="J3" s="250">
        <v>321513</v>
      </c>
      <c r="K3" s="250">
        <v>155511773.78999999</v>
      </c>
      <c r="L3" s="250">
        <v>82240135.709999993</v>
      </c>
      <c r="M3" s="250">
        <v>0</v>
      </c>
      <c r="N3" s="250">
        <v>0</v>
      </c>
      <c r="O3" s="76">
        <v>2734904.52</v>
      </c>
      <c r="P3" s="76">
        <v>15453525.380000001</v>
      </c>
      <c r="Q3" s="76">
        <v>2424644.2000000002</v>
      </c>
      <c r="R3" s="76">
        <v>-484747.45</v>
      </c>
      <c r="S3" s="76">
        <v>2143</v>
      </c>
      <c r="T3" s="250">
        <v>5145846.0999999996</v>
      </c>
      <c r="U3" s="250">
        <v>-10725649.369999999</v>
      </c>
      <c r="V3" s="250">
        <v>45478980.840000004</v>
      </c>
      <c r="W3" s="44">
        <v>512719192.50999999</v>
      </c>
      <c r="X3" s="90">
        <v>199521007.36000001</v>
      </c>
      <c r="Y3" s="90">
        <v>15101468.66</v>
      </c>
      <c r="Z3" s="90">
        <v>208907.71</v>
      </c>
      <c r="AA3" s="90">
        <v>727467.5</v>
      </c>
      <c r="AB3" s="90">
        <v>175019574.28</v>
      </c>
      <c r="AC3" s="90">
        <v>13263063.890000001</v>
      </c>
      <c r="AD3" s="417">
        <v>235769577.80000001</v>
      </c>
      <c r="AE3" s="417">
        <v>226486</v>
      </c>
      <c r="AF3" s="417">
        <v>98721</v>
      </c>
      <c r="AG3" s="417">
        <v>106955885.53</v>
      </c>
      <c r="AH3" s="417">
        <v>24908591.039999999</v>
      </c>
      <c r="AI3" s="417">
        <v>177305.43</v>
      </c>
      <c r="AJ3" s="417">
        <v>153253.63</v>
      </c>
      <c r="AK3" s="417">
        <v>66916.160000000003</v>
      </c>
      <c r="AL3" s="417">
        <v>1215060.3899999999</v>
      </c>
      <c r="AM3" s="263">
        <f t="shared" ref="AM3:AR3" si="0">SUM(AM4:AM222)</f>
        <v>215913490.47</v>
      </c>
      <c r="AN3" s="264">
        <f t="shared" si="0"/>
        <v>20130469.65000001</v>
      </c>
      <c r="AO3" s="288">
        <f t="shared" si="0"/>
        <v>195783020.81999987</v>
      </c>
      <c r="AP3" s="283">
        <f t="shared" si="0"/>
        <v>405686661.52999997</v>
      </c>
      <c r="AQ3" s="291">
        <f t="shared" si="0"/>
        <v>370177066.8500002</v>
      </c>
      <c r="AR3" s="265">
        <f t="shared" si="0"/>
        <v>35509594.679999985</v>
      </c>
    </row>
    <row r="4" spans="1:44" x14ac:dyDescent="0.2">
      <c r="D4" s="253" t="s">
        <v>12</v>
      </c>
      <c r="E4" s="250" t="s">
        <v>15</v>
      </c>
      <c r="F4" s="89">
        <v>105776.77</v>
      </c>
      <c r="H4" s="89">
        <v>0</v>
      </c>
      <c r="K4" s="250">
        <v>75348.639999999999</v>
      </c>
      <c r="L4" s="250">
        <v>104935.2</v>
      </c>
      <c r="R4" s="76">
        <v>-3730113.65</v>
      </c>
      <c r="U4" s="250">
        <v>2351172.4700000002</v>
      </c>
      <c r="V4" s="250">
        <v>-2326307.06</v>
      </c>
      <c r="W4" s="44">
        <v>2450442</v>
      </c>
      <c r="X4" s="90">
        <v>81220</v>
      </c>
      <c r="Z4" s="90">
        <v>99.18</v>
      </c>
      <c r="AB4" s="90">
        <v>915978</v>
      </c>
      <c r="AC4" s="90">
        <v>605269.87</v>
      </c>
      <c r="AD4" s="417">
        <v>1071219.5</v>
      </c>
      <c r="AG4" s="417">
        <v>35248.370000000003</v>
      </c>
      <c r="AH4" s="417">
        <v>108250.05</v>
      </c>
      <c r="AM4" s="263">
        <f>SUM(F4:I4)</f>
        <v>105776.77</v>
      </c>
      <c r="AN4" s="264">
        <f>SUM(O4:R4)</f>
        <v>-3730113.65</v>
      </c>
      <c r="AO4" s="288">
        <f>AM4-AN4</f>
        <v>3835890.42</v>
      </c>
      <c r="AP4" s="283">
        <f>SUM(W4:AB4)</f>
        <v>3447739.18</v>
      </c>
      <c r="AQ4" s="291">
        <f>SUM(AC4:AL4)</f>
        <v>1819987.7900000003</v>
      </c>
      <c r="AR4" s="265">
        <f>AP4-AQ4</f>
        <v>1627751.39</v>
      </c>
    </row>
    <row r="5" spans="1:44" x14ac:dyDescent="0.2">
      <c r="D5" s="253" t="s">
        <v>1419</v>
      </c>
      <c r="AM5" s="263">
        <f>SUM(F5:I5)</f>
        <v>0</v>
      </c>
      <c r="AN5" s="264">
        <f>SUM(O5:R5)</f>
        <v>0</v>
      </c>
      <c r="AO5" s="288">
        <f>AM5-AN5</f>
        <v>0</v>
      </c>
      <c r="AP5" s="283">
        <f>SUM(W5:AB5)</f>
        <v>0</v>
      </c>
      <c r="AQ5" s="291">
        <f>SUM(AC5:AL5)</f>
        <v>0</v>
      </c>
      <c r="AR5" s="265">
        <f t="shared" ref="AR5:AR68" si="1">AP5-AQ5</f>
        <v>0</v>
      </c>
    </row>
    <row r="6" spans="1:44" x14ac:dyDescent="0.2">
      <c r="D6" s="253" t="s">
        <v>13</v>
      </c>
      <c r="AM6" s="263">
        <f>SUM(F6:I6)</f>
        <v>0</v>
      </c>
      <c r="AN6" s="264">
        <f>SUM(O6:R6)</f>
        <v>0</v>
      </c>
      <c r="AO6" s="288">
        <f t="shared" ref="AO6:AO68" si="2">AM6-AN6</f>
        <v>0</v>
      </c>
      <c r="AP6" s="283">
        <f>SUM(W6:AB6)</f>
        <v>0</v>
      </c>
      <c r="AQ6" s="291">
        <f>SUM(AC6:AL6)</f>
        <v>0</v>
      </c>
      <c r="AR6" s="265">
        <f t="shared" si="1"/>
        <v>0</v>
      </c>
    </row>
    <row r="7" spans="1:44" x14ac:dyDescent="0.2">
      <c r="D7" s="253" t="s">
        <v>14</v>
      </c>
      <c r="AM7" s="263">
        <f>SUM(F7:I7)</f>
        <v>0</v>
      </c>
      <c r="AN7" s="264">
        <f>SUM(O7:R7)</f>
        <v>0</v>
      </c>
      <c r="AO7" s="288">
        <f t="shared" si="2"/>
        <v>0</v>
      </c>
      <c r="AP7" s="283">
        <f>SUM(W7:AB7)</f>
        <v>0</v>
      </c>
      <c r="AQ7" s="291">
        <f>SUM(AC7:AL7)</f>
        <v>0</v>
      </c>
      <c r="AR7" s="265">
        <f t="shared" si="1"/>
        <v>0</v>
      </c>
    </row>
    <row r="8" spans="1:44" x14ac:dyDescent="0.2">
      <c r="D8" s="253" t="s">
        <v>15</v>
      </c>
      <c r="AM8" s="263">
        <f>SUM(F8:I8)</f>
        <v>0</v>
      </c>
      <c r="AN8" s="264">
        <f>SUM(O8:R8)</f>
        <v>0</v>
      </c>
      <c r="AO8" s="288">
        <f t="shared" si="2"/>
        <v>0</v>
      </c>
      <c r="AP8" s="283">
        <f>SUM(W8:AB8)</f>
        <v>0</v>
      </c>
      <c r="AQ8" s="291">
        <f>SUM(AC8:AL8)</f>
        <v>0</v>
      </c>
      <c r="AR8" s="265">
        <f t="shared" si="1"/>
        <v>0</v>
      </c>
    </row>
    <row r="9" spans="1:44" ht="15" thickBot="1" x14ac:dyDescent="0.25">
      <c r="D9" s="253" t="s">
        <v>16</v>
      </c>
      <c r="AM9" s="263">
        <f>SUM(F9:I9)</f>
        <v>0</v>
      </c>
      <c r="AN9" s="264">
        <f>SUM(O9:R9)</f>
        <v>0</v>
      </c>
      <c r="AO9" s="288">
        <f t="shared" si="2"/>
        <v>0</v>
      </c>
      <c r="AP9" s="283">
        <f>SUM(W9:AB9)</f>
        <v>0</v>
      </c>
      <c r="AQ9" s="291">
        <f>SUM(AC9:AL9)</f>
        <v>0</v>
      </c>
      <c r="AR9" s="265">
        <f t="shared" si="1"/>
        <v>0</v>
      </c>
    </row>
    <row r="10" spans="1:44" ht="15" thickBot="1" x14ac:dyDescent="0.25">
      <c r="A10" s="253" t="s">
        <v>300</v>
      </c>
      <c r="B10" s="253" t="s">
        <v>41</v>
      </c>
      <c r="C10" s="292">
        <v>6923</v>
      </c>
      <c r="D10" s="293" t="s">
        <v>1420</v>
      </c>
      <c r="E10" s="250" t="s">
        <v>2620</v>
      </c>
      <c r="F10" s="89">
        <v>794514.17</v>
      </c>
      <c r="H10" s="89">
        <v>628227.30000000005</v>
      </c>
      <c r="K10" s="250">
        <v>95408.67</v>
      </c>
      <c r="L10" s="250">
        <v>1238235.31</v>
      </c>
      <c r="O10" s="76">
        <v>13000</v>
      </c>
      <c r="P10" s="76">
        <v>94308.01</v>
      </c>
      <c r="V10" s="250">
        <v>131051.37</v>
      </c>
      <c r="W10" s="44">
        <v>1691218.36</v>
      </c>
      <c r="X10" s="90">
        <v>1154318.46</v>
      </c>
      <c r="Y10" s="90">
        <v>294560</v>
      </c>
      <c r="Z10" s="90">
        <v>590.63</v>
      </c>
      <c r="AB10" s="90">
        <v>1516843</v>
      </c>
      <c r="AC10" s="90">
        <v>88650</v>
      </c>
      <c r="AD10" s="417">
        <v>1850493</v>
      </c>
      <c r="AG10" s="417">
        <v>524899.18999999994</v>
      </c>
      <c r="AH10" s="417">
        <v>200021.03</v>
      </c>
      <c r="AM10" s="263">
        <f>SUM(F10:I10)</f>
        <v>1422741.4700000002</v>
      </c>
      <c r="AN10" s="264">
        <f>SUM(O10:S10)</f>
        <v>107308.01</v>
      </c>
      <c r="AO10" s="288">
        <f>AM10-AN10</f>
        <v>1315433.4600000002</v>
      </c>
      <c r="AP10" s="283">
        <f>SUM(X10:AC10)</f>
        <v>3054962.09</v>
      </c>
      <c r="AQ10" s="291">
        <f>SUM(AD10:AL10)</f>
        <v>2575413.2199999997</v>
      </c>
      <c r="AR10" s="265">
        <f t="shared" si="1"/>
        <v>479548.87000000011</v>
      </c>
    </row>
    <row r="11" spans="1:44" ht="15" thickBot="1" x14ac:dyDescent="0.25">
      <c r="A11" s="253" t="s">
        <v>300</v>
      </c>
      <c r="B11" s="253" t="s">
        <v>41</v>
      </c>
      <c r="C11" s="292">
        <v>7817</v>
      </c>
      <c r="D11" s="293" t="s">
        <v>812</v>
      </c>
      <c r="E11" s="250" t="s">
        <v>2621</v>
      </c>
      <c r="F11" s="89">
        <v>774408.8</v>
      </c>
      <c r="G11" s="89">
        <v>0</v>
      </c>
      <c r="H11" s="89">
        <v>523866.23</v>
      </c>
      <c r="K11" s="250">
        <v>388269.62</v>
      </c>
      <c r="L11" s="250">
        <v>378634.5</v>
      </c>
      <c r="P11" s="76">
        <v>87848.74</v>
      </c>
      <c r="V11" s="250">
        <v>197533.99</v>
      </c>
      <c r="W11" s="44">
        <v>1534772.11</v>
      </c>
      <c r="X11" s="90">
        <v>1140356.58</v>
      </c>
      <c r="Z11" s="90">
        <v>643.63</v>
      </c>
      <c r="AB11" s="90">
        <v>1368785</v>
      </c>
      <c r="AC11" s="90">
        <v>76550</v>
      </c>
      <c r="AD11" s="417">
        <v>1829997</v>
      </c>
      <c r="AG11" s="417">
        <v>524195.33</v>
      </c>
      <c r="AH11" s="417">
        <v>178023.73</v>
      </c>
      <c r="AM11" s="263">
        <f t="shared" ref="AM11:AM74" si="3">SUM(F11:I11)</f>
        <v>1298275.03</v>
      </c>
      <c r="AN11" s="264">
        <f t="shared" ref="AN11:AN74" si="4">SUM(O11:S11)</f>
        <v>87848.74</v>
      </c>
      <c r="AO11" s="288">
        <f t="shared" ref="AO11:AO74" si="5">AM11-AN11</f>
        <v>1210426.29</v>
      </c>
      <c r="AP11" s="283">
        <f t="shared" ref="AP11:AP74" si="6">SUM(X11:AC11)</f>
        <v>2586335.21</v>
      </c>
      <c r="AQ11" s="291">
        <f t="shared" ref="AQ11:AQ74" si="7">SUM(AD11:AL11)</f>
        <v>2532216.06</v>
      </c>
      <c r="AR11" s="265">
        <f t="shared" si="1"/>
        <v>54119.149999999907</v>
      </c>
    </row>
    <row r="12" spans="1:44" ht="15" thickBot="1" x14ac:dyDescent="0.25">
      <c r="A12" s="253" t="s">
        <v>300</v>
      </c>
      <c r="B12" s="253" t="s">
        <v>41</v>
      </c>
      <c r="C12" s="292">
        <v>11016</v>
      </c>
      <c r="D12" s="293" t="s">
        <v>813</v>
      </c>
      <c r="E12" s="250" t="s">
        <v>2622</v>
      </c>
      <c r="F12" s="89">
        <v>1728267.01</v>
      </c>
      <c r="G12" s="89">
        <v>0</v>
      </c>
      <c r="H12" s="89">
        <v>922664.95</v>
      </c>
      <c r="K12" s="250">
        <v>694885.79</v>
      </c>
      <c r="L12" s="250">
        <v>509801.69</v>
      </c>
      <c r="P12" s="76">
        <v>286931.96999999997</v>
      </c>
      <c r="R12" s="76">
        <v>309.95</v>
      </c>
      <c r="V12" s="250">
        <v>227823.09</v>
      </c>
      <c r="W12" s="44">
        <v>1567224.53</v>
      </c>
      <c r="X12" s="90">
        <v>1282016.58</v>
      </c>
      <c r="Y12" s="90">
        <v>-123920</v>
      </c>
      <c r="Z12" s="90">
        <v>2226.5700000000002</v>
      </c>
      <c r="AB12" s="90">
        <v>1124070</v>
      </c>
      <c r="AC12" s="90">
        <v>63800</v>
      </c>
      <c r="AD12" s="417">
        <v>1635165</v>
      </c>
      <c r="AG12" s="417">
        <v>1096191.58</v>
      </c>
      <c r="AH12" s="417">
        <v>166706.25</v>
      </c>
      <c r="AL12" s="417">
        <v>20130</v>
      </c>
      <c r="AM12" s="263">
        <f t="shared" si="3"/>
        <v>2650931.96</v>
      </c>
      <c r="AN12" s="264">
        <f t="shared" si="4"/>
        <v>287241.92</v>
      </c>
      <c r="AO12" s="288">
        <f t="shared" si="5"/>
        <v>2363690.04</v>
      </c>
      <c r="AP12" s="283">
        <f t="shared" si="6"/>
        <v>2348193.1500000004</v>
      </c>
      <c r="AQ12" s="291">
        <f t="shared" si="7"/>
        <v>2918192.83</v>
      </c>
      <c r="AR12" s="265">
        <f t="shared" si="1"/>
        <v>-569999.6799999997</v>
      </c>
    </row>
    <row r="13" spans="1:44" ht="15" thickBot="1" x14ac:dyDescent="0.25">
      <c r="A13" s="253" t="s">
        <v>300</v>
      </c>
      <c r="B13" s="253" t="s">
        <v>41</v>
      </c>
      <c r="C13" s="292">
        <v>5402</v>
      </c>
      <c r="D13" s="293" t="s">
        <v>814</v>
      </c>
      <c r="E13" s="250" t="s">
        <v>2623</v>
      </c>
      <c r="F13" s="89">
        <v>1633217.06</v>
      </c>
      <c r="H13" s="89">
        <v>380043.1</v>
      </c>
      <c r="K13" s="250">
        <v>66368.27</v>
      </c>
      <c r="L13" s="250">
        <v>2309494.7000000002</v>
      </c>
      <c r="O13" s="76">
        <v>6460</v>
      </c>
      <c r="P13" s="76">
        <v>73889.19</v>
      </c>
      <c r="R13" s="76">
        <v>561</v>
      </c>
      <c r="V13" s="250">
        <v>143576.62</v>
      </c>
      <c r="W13" s="44">
        <v>1097038.29</v>
      </c>
      <c r="X13" s="90">
        <v>890699.83</v>
      </c>
      <c r="Y13" s="90">
        <v>1800000</v>
      </c>
      <c r="Z13" s="90">
        <v>1694.66</v>
      </c>
      <c r="AB13" s="90">
        <v>1175019</v>
      </c>
      <c r="AC13" s="90">
        <v>102510.69</v>
      </c>
      <c r="AD13" s="417">
        <v>1437109.69</v>
      </c>
      <c r="AG13" s="417">
        <v>315433.12</v>
      </c>
      <c r="AH13" s="417">
        <v>284165</v>
      </c>
      <c r="AM13" s="263">
        <f t="shared" si="3"/>
        <v>2013260.1600000001</v>
      </c>
      <c r="AN13" s="264">
        <f t="shared" si="4"/>
        <v>80910.19</v>
      </c>
      <c r="AO13" s="288">
        <f t="shared" si="5"/>
        <v>1932349.9700000002</v>
      </c>
      <c r="AP13" s="283">
        <f t="shared" si="6"/>
        <v>3969924.18</v>
      </c>
      <c r="AQ13" s="291">
        <f t="shared" si="7"/>
        <v>2036707.81</v>
      </c>
      <c r="AR13" s="265">
        <f t="shared" si="1"/>
        <v>1933216.37</v>
      </c>
    </row>
    <row r="14" spans="1:44" ht="15" thickBot="1" x14ac:dyDescent="0.25">
      <c r="A14" s="253" t="s">
        <v>300</v>
      </c>
      <c r="B14" s="253" t="s">
        <v>41</v>
      </c>
      <c r="C14" s="292">
        <v>4534</v>
      </c>
      <c r="D14" s="293" t="s">
        <v>815</v>
      </c>
      <c r="E14" s="250" t="s">
        <v>2624</v>
      </c>
      <c r="F14" s="89">
        <v>548379.62</v>
      </c>
      <c r="H14" s="89">
        <v>289462.08</v>
      </c>
      <c r="K14" s="250">
        <v>1937780.06</v>
      </c>
      <c r="L14" s="250">
        <v>244062.13</v>
      </c>
      <c r="P14" s="76">
        <v>57986.46</v>
      </c>
      <c r="V14" s="250">
        <v>115369.52</v>
      </c>
      <c r="W14" s="44">
        <v>1718005.94</v>
      </c>
      <c r="X14" s="90">
        <v>751981.39</v>
      </c>
      <c r="Z14" s="90">
        <v>464.5</v>
      </c>
      <c r="AB14" s="90">
        <v>952179</v>
      </c>
      <c r="AC14" s="90">
        <v>11600</v>
      </c>
      <c r="AD14" s="417">
        <v>1229338</v>
      </c>
      <c r="AG14" s="417">
        <v>357157.24</v>
      </c>
      <c r="AH14" s="417">
        <v>125346.36</v>
      </c>
      <c r="AM14" s="263">
        <f t="shared" si="3"/>
        <v>837841.7</v>
      </c>
      <c r="AN14" s="264">
        <f t="shared" si="4"/>
        <v>57986.46</v>
      </c>
      <c r="AO14" s="288">
        <f t="shared" si="5"/>
        <v>779855.24</v>
      </c>
      <c r="AP14" s="283">
        <f t="shared" si="6"/>
        <v>1716224.8900000001</v>
      </c>
      <c r="AQ14" s="291">
        <f t="shared" si="7"/>
        <v>1711841.6</v>
      </c>
      <c r="AR14" s="265">
        <f t="shared" si="1"/>
        <v>4383.2900000000373</v>
      </c>
    </row>
    <row r="15" spans="1:44" ht="15" thickBot="1" x14ac:dyDescent="0.25">
      <c r="A15" s="253" t="s">
        <v>300</v>
      </c>
      <c r="B15" s="253" t="s">
        <v>41</v>
      </c>
      <c r="C15" s="292">
        <v>8215</v>
      </c>
      <c r="D15" s="293" t="s">
        <v>816</v>
      </c>
      <c r="E15" s="250" t="s">
        <v>2625</v>
      </c>
      <c r="F15" s="89">
        <v>1544951.58</v>
      </c>
      <c r="G15" s="89">
        <v>165000</v>
      </c>
      <c r="H15" s="89">
        <v>749772.18</v>
      </c>
      <c r="K15" s="250">
        <v>1572970.63</v>
      </c>
      <c r="L15" s="250">
        <v>117811.39</v>
      </c>
      <c r="P15" s="76">
        <v>192704.5</v>
      </c>
      <c r="Q15" s="76">
        <v>62009.2</v>
      </c>
      <c r="R15" s="76">
        <v>1230789</v>
      </c>
      <c r="V15" s="250">
        <v>416360.42</v>
      </c>
      <c r="W15" s="44">
        <v>3950541.16</v>
      </c>
      <c r="X15" s="90">
        <v>1485756.47</v>
      </c>
      <c r="Z15" s="90">
        <v>876.51</v>
      </c>
      <c r="AB15" s="90">
        <v>1112495</v>
      </c>
      <c r="AC15" s="90">
        <v>510690</v>
      </c>
      <c r="AD15" s="417">
        <v>1492857</v>
      </c>
      <c r="AG15" s="417">
        <v>798887.99</v>
      </c>
      <c r="AH15" s="417">
        <v>24529.200000000001</v>
      </c>
      <c r="AL15" s="417">
        <v>1150</v>
      </c>
      <c r="AM15" s="263">
        <f t="shared" si="3"/>
        <v>2459723.7600000002</v>
      </c>
      <c r="AN15" s="264">
        <f t="shared" si="4"/>
        <v>1485502.7</v>
      </c>
      <c r="AO15" s="288">
        <f t="shared" si="5"/>
        <v>974221.06000000029</v>
      </c>
      <c r="AP15" s="283">
        <f t="shared" si="6"/>
        <v>3109817.98</v>
      </c>
      <c r="AQ15" s="291">
        <f t="shared" si="7"/>
        <v>2317424.1900000004</v>
      </c>
      <c r="AR15" s="265">
        <f t="shared" si="1"/>
        <v>792393.78999999957</v>
      </c>
    </row>
    <row r="16" spans="1:44" ht="15" thickBot="1" x14ac:dyDescent="0.25">
      <c r="A16" s="253" t="s">
        <v>300</v>
      </c>
      <c r="B16" s="253" t="s">
        <v>41</v>
      </c>
      <c r="C16" s="292">
        <v>8736</v>
      </c>
      <c r="D16" s="293" t="s">
        <v>817</v>
      </c>
      <c r="E16" s="250" t="s">
        <v>2626</v>
      </c>
      <c r="F16" s="89">
        <v>1370946.23</v>
      </c>
      <c r="G16" s="89">
        <v>0</v>
      </c>
      <c r="H16" s="89">
        <v>379732.08</v>
      </c>
      <c r="K16" s="250">
        <v>740517.95</v>
      </c>
      <c r="L16" s="250">
        <v>842712.03</v>
      </c>
      <c r="O16" s="76">
        <v>2000</v>
      </c>
      <c r="P16" s="76">
        <v>114518.59</v>
      </c>
      <c r="Q16" s="76">
        <v>5000</v>
      </c>
      <c r="R16" s="76">
        <v>487.25</v>
      </c>
      <c r="V16" s="250">
        <v>175859.42</v>
      </c>
      <c r="W16" s="44">
        <v>2643840</v>
      </c>
      <c r="X16" s="90">
        <v>1497313.62</v>
      </c>
      <c r="Y16" s="90">
        <v>434550</v>
      </c>
      <c r="Z16" s="90">
        <v>950.09</v>
      </c>
      <c r="AB16" s="90">
        <v>1053187</v>
      </c>
      <c r="AC16" s="90">
        <v>122100</v>
      </c>
      <c r="AD16" s="417">
        <v>1541959</v>
      </c>
      <c r="AG16" s="417">
        <v>901511.86</v>
      </c>
      <c r="AH16" s="417">
        <v>228694.62</v>
      </c>
      <c r="AM16" s="263">
        <f t="shared" si="3"/>
        <v>1750678.31</v>
      </c>
      <c r="AN16" s="264">
        <f t="shared" si="4"/>
        <v>122005.84</v>
      </c>
      <c r="AO16" s="288">
        <f t="shared" si="5"/>
        <v>1628672.47</v>
      </c>
      <c r="AP16" s="283">
        <f t="shared" si="6"/>
        <v>3108100.71</v>
      </c>
      <c r="AQ16" s="291">
        <f t="shared" si="7"/>
        <v>2672165.48</v>
      </c>
      <c r="AR16" s="265">
        <f t="shared" si="1"/>
        <v>435935.23</v>
      </c>
    </row>
    <row r="17" spans="1:44" ht="15" thickBot="1" x14ac:dyDescent="0.25">
      <c r="A17" s="253" t="s">
        <v>300</v>
      </c>
      <c r="B17" s="253" t="s">
        <v>41</v>
      </c>
      <c r="C17" s="292">
        <v>4649</v>
      </c>
      <c r="D17" s="293" t="s">
        <v>818</v>
      </c>
      <c r="E17" s="250" t="s">
        <v>2627</v>
      </c>
      <c r="F17" s="89">
        <v>634652.86</v>
      </c>
      <c r="G17" s="89">
        <v>0</v>
      </c>
      <c r="H17" s="89">
        <v>297523.21000000002</v>
      </c>
      <c r="K17" s="250">
        <v>632033.80000000005</v>
      </c>
      <c r="L17" s="250">
        <v>215.98</v>
      </c>
      <c r="P17" s="76">
        <v>106722.97</v>
      </c>
      <c r="V17" s="250">
        <v>117448.24</v>
      </c>
      <c r="W17" s="44">
        <v>2287723.02</v>
      </c>
      <c r="X17" s="90">
        <v>1044245.19</v>
      </c>
      <c r="Z17" s="90">
        <v>407.02</v>
      </c>
      <c r="AB17" s="90">
        <v>709720.5</v>
      </c>
      <c r="AC17" s="90">
        <v>10400</v>
      </c>
      <c r="AD17" s="417">
        <v>1071180.5</v>
      </c>
      <c r="AG17" s="417">
        <v>395735.79</v>
      </c>
      <c r="AH17" s="417">
        <v>62988</v>
      </c>
      <c r="AL17" s="417">
        <v>1160</v>
      </c>
      <c r="AM17" s="263">
        <f t="shared" si="3"/>
        <v>932176.07000000007</v>
      </c>
      <c r="AN17" s="264">
        <f t="shared" si="4"/>
        <v>106722.97</v>
      </c>
      <c r="AO17" s="288">
        <f t="shared" si="5"/>
        <v>825453.10000000009</v>
      </c>
      <c r="AP17" s="283">
        <f t="shared" si="6"/>
        <v>1764772.71</v>
      </c>
      <c r="AQ17" s="291">
        <f t="shared" si="7"/>
        <v>1531064.29</v>
      </c>
      <c r="AR17" s="265">
        <f t="shared" si="1"/>
        <v>233708.41999999993</v>
      </c>
    </row>
    <row r="18" spans="1:44" ht="15" thickBot="1" x14ac:dyDescent="0.25">
      <c r="A18" s="253" t="s">
        <v>300</v>
      </c>
      <c r="B18" s="253" t="s">
        <v>41</v>
      </c>
      <c r="C18" s="292">
        <v>8434</v>
      </c>
      <c r="D18" s="293" t="s">
        <v>819</v>
      </c>
      <c r="E18" s="250" t="s">
        <v>2628</v>
      </c>
      <c r="F18" s="89">
        <v>993367.43</v>
      </c>
      <c r="H18" s="89">
        <v>731588.73</v>
      </c>
      <c r="K18" s="250">
        <v>624358.74</v>
      </c>
      <c r="L18" s="250">
        <v>880887.38</v>
      </c>
      <c r="O18" s="76">
        <v>0</v>
      </c>
      <c r="P18" s="76">
        <v>221502.52</v>
      </c>
      <c r="R18" s="76">
        <v>1646.77</v>
      </c>
      <c r="V18" s="250">
        <v>203144.49</v>
      </c>
      <c r="W18" s="44">
        <v>312292.87</v>
      </c>
      <c r="X18" s="90">
        <v>1444269.41</v>
      </c>
      <c r="Z18" s="90">
        <v>1077.67</v>
      </c>
      <c r="AB18" s="90">
        <v>1642539</v>
      </c>
      <c r="AC18" s="90">
        <v>88490</v>
      </c>
      <c r="AD18" s="417">
        <v>2145768</v>
      </c>
      <c r="AG18" s="417">
        <v>712121.59</v>
      </c>
      <c r="AH18" s="417">
        <v>70588.23</v>
      </c>
      <c r="AM18" s="263">
        <f t="shared" si="3"/>
        <v>1724956.1600000001</v>
      </c>
      <c r="AN18" s="264">
        <f t="shared" si="4"/>
        <v>223149.28999999998</v>
      </c>
      <c r="AO18" s="288">
        <f t="shared" si="5"/>
        <v>1501806.87</v>
      </c>
      <c r="AP18" s="283">
        <f t="shared" si="6"/>
        <v>3176376.08</v>
      </c>
      <c r="AQ18" s="291">
        <f t="shared" si="7"/>
        <v>2928477.82</v>
      </c>
      <c r="AR18" s="265">
        <f t="shared" si="1"/>
        <v>247898.26000000024</v>
      </c>
    </row>
    <row r="19" spans="1:44" ht="15" thickBot="1" x14ac:dyDescent="0.25">
      <c r="A19" s="253" t="s">
        <v>300</v>
      </c>
      <c r="B19" s="253" t="s">
        <v>41</v>
      </c>
      <c r="C19" s="292">
        <v>9149</v>
      </c>
      <c r="D19" s="293" t="s">
        <v>820</v>
      </c>
      <c r="E19" s="250" t="s">
        <v>2629</v>
      </c>
      <c r="F19" s="89">
        <v>2313072.2200000002</v>
      </c>
      <c r="G19" s="89">
        <v>0</v>
      </c>
      <c r="H19" s="89">
        <v>605468.42000000004</v>
      </c>
      <c r="K19" s="250">
        <v>306457.78999999998</v>
      </c>
      <c r="L19" s="250">
        <v>534594.73</v>
      </c>
      <c r="P19" s="76">
        <v>137638.20000000001</v>
      </c>
      <c r="Q19" s="76">
        <v>15000</v>
      </c>
      <c r="R19" s="76">
        <v>1370.06</v>
      </c>
      <c r="V19" s="250">
        <v>157170.26</v>
      </c>
      <c r="W19" s="44">
        <v>928313.81</v>
      </c>
      <c r="X19" s="90">
        <v>1344898.01</v>
      </c>
      <c r="Z19" s="90">
        <v>2522.2600000000002</v>
      </c>
      <c r="AB19" s="90">
        <v>1910754</v>
      </c>
      <c r="AC19" s="90">
        <v>106400</v>
      </c>
      <c r="AD19" s="417">
        <v>2501512</v>
      </c>
      <c r="AG19" s="417">
        <v>623522.31000000006</v>
      </c>
      <c r="AH19" s="417">
        <v>4787.58</v>
      </c>
      <c r="AM19" s="263">
        <f t="shared" si="3"/>
        <v>2918540.64</v>
      </c>
      <c r="AN19" s="264">
        <f t="shared" si="4"/>
        <v>154008.26</v>
      </c>
      <c r="AO19" s="288">
        <f t="shared" si="5"/>
        <v>2764532.38</v>
      </c>
      <c r="AP19" s="283">
        <f t="shared" si="6"/>
        <v>3364574.27</v>
      </c>
      <c r="AQ19" s="291">
        <f t="shared" si="7"/>
        <v>3129821.89</v>
      </c>
      <c r="AR19" s="265">
        <f t="shared" si="1"/>
        <v>234752.37999999989</v>
      </c>
    </row>
    <row r="20" spans="1:44" ht="15" thickBot="1" x14ac:dyDescent="0.25">
      <c r="A20" s="253" t="s">
        <v>300</v>
      </c>
      <c r="B20" s="253" t="s">
        <v>41</v>
      </c>
      <c r="C20" s="292">
        <v>6199</v>
      </c>
      <c r="D20" s="293" t="s">
        <v>821</v>
      </c>
      <c r="E20" s="250" t="s">
        <v>2630</v>
      </c>
      <c r="F20" s="89">
        <v>1795692.35</v>
      </c>
      <c r="H20" s="89">
        <v>531329.17000000004</v>
      </c>
      <c r="K20" s="250">
        <v>292556.74</v>
      </c>
      <c r="L20" s="250">
        <v>594473.86</v>
      </c>
      <c r="O20" s="76">
        <v>7258</v>
      </c>
      <c r="P20" s="76">
        <v>68441.210000000006</v>
      </c>
      <c r="T20" s="250">
        <v>217250</v>
      </c>
      <c r="V20" s="250">
        <v>248991.24</v>
      </c>
      <c r="W20" s="44">
        <v>955989.15</v>
      </c>
      <c r="X20" s="90">
        <v>1091739.53</v>
      </c>
      <c r="Z20" s="90">
        <v>2081.6</v>
      </c>
      <c r="AB20" s="90">
        <v>1405367.8</v>
      </c>
      <c r="AC20" s="90">
        <v>127300</v>
      </c>
      <c r="AD20" s="417">
        <v>1756085.8</v>
      </c>
      <c r="AF20" s="417">
        <v>8208</v>
      </c>
      <c r="AG20" s="417">
        <v>594695.5</v>
      </c>
      <c r="AH20" s="417">
        <v>359840.34</v>
      </c>
      <c r="AM20" s="263">
        <f t="shared" si="3"/>
        <v>2327021.52</v>
      </c>
      <c r="AN20" s="264">
        <f t="shared" si="4"/>
        <v>75699.210000000006</v>
      </c>
      <c r="AO20" s="288">
        <f t="shared" si="5"/>
        <v>2251322.31</v>
      </c>
      <c r="AP20" s="283">
        <f t="shared" si="6"/>
        <v>2626488.9300000002</v>
      </c>
      <c r="AQ20" s="291">
        <f t="shared" si="7"/>
        <v>2718829.6399999997</v>
      </c>
      <c r="AR20" s="265">
        <f t="shared" si="1"/>
        <v>-92340.709999999497</v>
      </c>
    </row>
    <row r="21" spans="1:44" ht="15" thickBot="1" x14ac:dyDescent="0.25">
      <c r="A21" s="253" t="s">
        <v>300</v>
      </c>
      <c r="B21" s="253" t="s">
        <v>41</v>
      </c>
      <c r="C21" s="292">
        <v>5135</v>
      </c>
      <c r="D21" s="293" t="s">
        <v>822</v>
      </c>
      <c r="E21" s="250" t="s">
        <v>2631</v>
      </c>
      <c r="F21" s="89">
        <v>615248.27</v>
      </c>
      <c r="G21" s="89">
        <v>0</v>
      </c>
      <c r="H21" s="89">
        <v>433742</v>
      </c>
      <c r="K21" s="250">
        <v>711067.95</v>
      </c>
      <c r="L21" s="250">
        <v>176041.77</v>
      </c>
      <c r="O21" s="76">
        <v>2000</v>
      </c>
      <c r="P21" s="76">
        <v>77684.039999999994</v>
      </c>
      <c r="V21" s="250">
        <v>164761.54999999999</v>
      </c>
      <c r="W21" s="44">
        <v>1540469.93</v>
      </c>
      <c r="X21" s="90">
        <v>1015299.55</v>
      </c>
      <c r="Y21" s="90">
        <v>154275</v>
      </c>
      <c r="Z21" s="90">
        <v>376.37</v>
      </c>
      <c r="AB21" s="90">
        <v>532592</v>
      </c>
      <c r="AC21" s="90">
        <v>37200</v>
      </c>
      <c r="AD21" s="417">
        <v>884504</v>
      </c>
      <c r="AG21" s="417">
        <v>470915.16</v>
      </c>
      <c r="AH21" s="417">
        <v>140225.54</v>
      </c>
      <c r="AM21" s="263">
        <f t="shared" si="3"/>
        <v>1048990.27</v>
      </c>
      <c r="AN21" s="264">
        <f t="shared" si="4"/>
        <v>79684.039999999994</v>
      </c>
      <c r="AO21" s="288">
        <f t="shared" si="5"/>
        <v>969306.23</v>
      </c>
      <c r="AP21" s="283">
        <f t="shared" si="6"/>
        <v>1739742.9200000002</v>
      </c>
      <c r="AQ21" s="291">
        <f t="shared" si="7"/>
        <v>1495644.7</v>
      </c>
      <c r="AR21" s="265">
        <f t="shared" si="1"/>
        <v>244098.2200000002</v>
      </c>
    </row>
    <row r="22" spans="1:44" ht="15" thickBot="1" x14ac:dyDescent="0.25">
      <c r="A22" s="253" t="s">
        <v>300</v>
      </c>
      <c r="B22" s="253" t="s">
        <v>41</v>
      </c>
      <c r="C22" s="292">
        <v>10482</v>
      </c>
      <c r="D22" s="293" t="s">
        <v>823</v>
      </c>
      <c r="E22" s="250" t="s">
        <v>2632</v>
      </c>
      <c r="F22" s="89">
        <v>2789346.2</v>
      </c>
      <c r="H22" s="89">
        <v>759407.33</v>
      </c>
      <c r="K22" s="250">
        <v>396567.83</v>
      </c>
      <c r="L22" s="250">
        <v>91239.15</v>
      </c>
      <c r="P22" s="76">
        <v>135119.19</v>
      </c>
      <c r="V22" s="250">
        <v>1495473.93</v>
      </c>
      <c r="W22" s="44">
        <v>2399548.4500000002</v>
      </c>
      <c r="X22" s="90">
        <v>1490735.98</v>
      </c>
      <c r="Y22" s="90">
        <v>83445</v>
      </c>
      <c r="Z22" s="90">
        <v>3187.45</v>
      </c>
      <c r="AA22" s="90">
        <v>10000</v>
      </c>
      <c r="AB22" s="90">
        <v>2525719.5</v>
      </c>
      <c r="AC22" s="90">
        <v>113722.73</v>
      </c>
      <c r="AD22" s="417">
        <v>3286973.5</v>
      </c>
      <c r="AG22" s="417">
        <v>852542.71</v>
      </c>
      <c r="AH22" s="417">
        <v>22578.28</v>
      </c>
      <c r="AK22" s="417">
        <v>10000</v>
      </c>
      <c r="AL22" s="417">
        <v>1485.73</v>
      </c>
      <c r="AM22" s="263">
        <f t="shared" si="3"/>
        <v>3548753.5300000003</v>
      </c>
      <c r="AN22" s="264">
        <f t="shared" si="4"/>
        <v>135119.19</v>
      </c>
      <c r="AO22" s="288">
        <f t="shared" si="5"/>
        <v>3413634.3400000003</v>
      </c>
      <c r="AP22" s="283">
        <f t="shared" si="6"/>
        <v>4226810.66</v>
      </c>
      <c r="AQ22" s="291">
        <f t="shared" si="7"/>
        <v>4173580.2199999997</v>
      </c>
      <c r="AR22" s="265">
        <f t="shared" si="1"/>
        <v>53230.44000000041</v>
      </c>
    </row>
    <row r="23" spans="1:44" ht="15" thickBot="1" x14ac:dyDescent="0.25">
      <c r="A23" s="253" t="s">
        <v>300</v>
      </c>
      <c r="B23" s="253" t="s">
        <v>41</v>
      </c>
      <c r="C23" s="292">
        <v>8929</v>
      </c>
      <c r="D23" s="293" t="s">
        <v>824</v>
      </c>
      <c r="E23" s="250" t="s">
        <v>2633</v>
      </c>
      <c r="F23" s="89">
        <v>1033011.16</v>
      </c>
      <c r="H23" s="89">
        <v>816726.47</v>
      </c>
      <c r="K23" s="250">
        <v>437359.12</v>
      </c>
      <c r="L23" s="250">
        <v>1221867.07</v>
      </c>
      <c r="O23" s="76">
        <v>18654</v>
      </c>
      <c r="P23" s="76">
        <v>130708.37</v>
      </c>
      <c r="Q23" s="76">
        <v>26066</v>
      </c>
      <c r="V23" s="250">
        <v>210422.69</v>
      </c>
      <c r="W23" s="44">
        <v>3847094.62</v>
      </c>
      <c r="X23" s="90">
        <v>1727967.56</v>
      </c>
      <c r="Y23" s="90">
        <v>167100</v>
      </c>
      <c r="Z23" s="90">
        <v>969.4</v>
      </c>
      <c r="AB23" s="90">
        <v>1954953.5</v>
      </c>
      <c r="AC23" s="90">
        <v>91660</v>
      </c>
      <c r="AD23" s="417">
        <v>2601303.5</v>
      </c>
      <c r="AE23" s="417">
        <v>8603</v>
      </c>
      <c r="AF23" s="417">
        <v>4104</v>
      </c>
      <c r="AG23" s="417">
        <v>648886.4</v>
      </c>
      <c r="AH23" s="417">
        <v>256658.64</v>
      </c>
      <c r="AM23" s="263">
        <f t="shared" si="3"/>
        <v>1849737.63</v>
      </c>
      <c r="AN23" s="264">
        <f t="shared" si="4"/>
        <v>175428.37</v>
      </c>
      <c r="AO23" s="288">
        <f t="shared" si="5"/>
        <v>1674309.2599999998</v>
      </c>
      <c r="AP23" s="283">
        <f t="shared" si="6"/>
        <v>3942650.46</v>
      </c>
      <c r="AQ23" s="291">
        <f t="shared" si="7"/>
        <v>3519555.54</v>
      </c>
      <c r="AR23" s="265">
        <f t="shared" si="1"/>
        <v>423094.91999999993</v>
      </c>
    </row>
    <row r="24" spans="1:44" ht="15" thickBot="1" x14ac:dyDescent="0.25">
      <c r="A24" s="253" t="s">
        <v>300</v>
      </c>
      <c r="B24" s="253" t="s">
        <v>41</v>
      </c>
      <c r="C24" s="292">
        <v>13938</v>
      </c>
      <c r="D24" s="293" t="s">
        <v>825</v>
      </c>
      <c r="E24" s="250" t="s">
        <v>2634</v>
      </c>
      <c r="F24" s="89">
        <v>1755613.44</v>
      </c>
      <c r="H24" s="89">
        <v>858734.36</v>
      </c>
      <c r="K24" s="250">
        <v>4</v>
      </c>
      <c r="L24" s="250">
        <v>815491.62</v>
      </c>
      <c r="O24" s="76">
        <v>4500</v>
      </c>
      <c r="P24" s="76">
        <v>160525.25</v>
      </c>
      <c r="V24" s="250">
        <v>393254.55</v>
      </c>
      <c r="W24" s="44">
        <v>2781867.7</v>
      </c>
      <c r="X24" s="90">
        <v>1463343.43</v>
      </c>
      <c r="Z24" s="90">
        <v>2002.71</v>
      </c>
      <c r="AB24" s="90">
        <v>2246503</v>
      </c>
      <c r="AC24" s="90">
        <v>136158</v>
      </c>
      <c r="AD24" s="417">
        <v>2910600</v>
      </c>
      <c r="AG24" s="417">
        <v>929491.3</v>
      </c>
      <c r="AH24" s="417">
        <v>133878.07</v>
      </c>
      <c r="AM24" s="263">
        <f t="shared" si="3"/>
        <v>2614347.7999999998</v>
      </c>
      <c r="AN24" s="264">
        <f t="shared" si="4"/>
        <v>165025.25</v>
      </c>
      <c r="AO24" s="288">
        <f t="shared" si="5"/>
        <v>2449322.5499999998</v>
      </c>
      <c r="AP24" s="283">
        <f t="shared" si="6"/>
        <v>3848007.1399999997</v>
      </c>
      <c r="AQ24" s="291">
        <f t="shared" si="7"/>
        <v>3973969.3699999996</v>
      </c>
      <c r="AR24" s="265">
        <f t="shared" si="1"/>
        <v>-125962.22999999998</v>
      </c>
    </row>
    <row r="25" spans="1:44" ht="15" thickBot="1" x14ac:dyDescent="0.25">
      <c r="A25" s="253" t="s">
        <v>300</v>
      </c>
      <c r="B25" s="253" t="s">
        <v>41</v>
      </c>
      <c r="C25" s="292">
        <v>6484</v>
      </c>
      <c r="D25" s="293" t="s">
        <v>826</v>
      </c>
      <c r="E25" s="250" t="s">
        <v>2635</v>
      </c>
      <c r="F25" s="89">
        <v>1239545.1399999999</v>
      </c>
      <c r="G25" s="89">
        <v>0</v>
      </c>
      <c r="H25" s="89">
        <v>580042.98</v>
      </c>
      <c r="K25" s="250">
        <v>474049.48</v>
      </c>
      <c r="L25" s="250">
        <v>266196.8</v>
      </c>
      <c r="P25" s="76">
        <v>225794.63</v>
      </c>
      <c r="Q25" s="76">
        <v>200</v>
      </c>
      <c r="V25" s="250">
        <v>354485.7</v>
      </c>
      <c r="W25" s="44">
        <v>1887309.56</v>
      </c>
      <c r="X25" s="90">
        <v>988893.74</v>
      </c>
      <c r="AB25" s="90">
        <v>1993520.5</v>
      </c>
      <c r="AC25" s="90">
        <v>70628</v>
      </c>
      <c r="AD25" s="417">
        <v>2322890.5</v>
      </c>
      <c r="AG25" s="417">
        <v>576799.49</v>
      </c>
      <c r="AH25" s="417">
        <v>88547.83</v>
      </c>
      <c r="AM25" s="263">
        <f t="shared" si="3"/>
        <v>1819588.1199999999</v>
      </c>
      <c r="AN25" s="264">
        <f t="shared" si="4"/>
        <v>225994.63</v>
      </c>
      <c r="AO25" s="288">
        <f t="shared" si="5"/>
        <v>1593593.4899999998</v>
      </c>
      <c r="AP25" s="283">
        <f t="shared" si="6"/>
        <v>3053042.24</v>
      </c>
      <c r="AQ25" s="291">
        <f t="shared" si="7"/>
        <v>2988237.8200000003</v>
      </c>
      <c r="AR25" s="265">
        <f t="shared" si="1"/>
        <v>64804.419999999925</v>
      </c>
    </row>
    <row r="26" spans="1:44" ht="15" thickBot="1" x14ac:dyDescent="0.25">
      <c r="A26" s="253" t="s">
        <v>300</v>
      </c>
      <c r="B26" s="253" t="s">
        <v>41</v>
      </c>
      <c r="C26" s="292">
        <v>4852</v>
      </c>
      <c r="D26" s="293" t="s">
        <v>827</v>
      </c>
      <c r="E26" s="250" t="s">
        <v>2636</v>
      </c>
      <c r="F26" s="89">
        <v>1118974.75</v>
      </c>
      <c r="H26" s="89">
        <v>397247.05</v>
      </c>
      <c r="K26" s="250">
        <v>1025682.16</v>
      </c>
      <c r="L26" s="250">
        <v>230944.77</v>
      </c>
      <c r="P26" s="76">
        <v>97249.88</v>
      </c>
      <c r="Q26" s="76">
        <v>5996</v>
      </c>
      <c r="V26" s="250">
        <v>266117.64</v>
      </c>
      <c r="W26" s="44">
        <v>2302867.0299999998</v>
      </c>
      <c r="X26" s="90">
        <v>917008.63</v>
      </c>
      <c r="Z26" s="90">
        <v>1181.3399999999999</v>
      </c>
      <c r="AB26" s="90">
        <v>1010745</v>
      </c>
      <c r="AC26" s="90">
        <v>42300</v>
      </c>
      <c r="AD26" s="417">
        <v>1275167</v>
      </c>
      <c r="AE26" s="417">
        <v>1900</v>
      </c>
      <c r="AG26" s="417">
        <v>530404.32999999996</v>
      </c>
      <c r="AH26" s="417">
        <v>127744.11</v>
      </c>
      <c r="AM26" s="263">
        <f t="shared" si="3"/>
        <v>1516221.8</v>
      </c>
      <c r="AN26" s="264">
        <f t="shared" si="4"/>
        <v>103245.88</v>
      </c>
      <c r="AO26" s="288">
        <f t="shared" si="5"/>
        <v>1412975.92</v>
      </c>
      <c r="AP26" s="283">
        <f t="shared" si="6"/>
        <v>1971234.97</v>
      </c>
      <c r="AQ26" s="291">
        <f t="shared" si="7"/>
        <v>1935215.4400000002</v>
      </c>
      <c r="AR26" s="265">
        <f t="shared" si="1"/>
        <v>36019.529999999795</v>
      </c>
    </row>
    <row r="27" spans="1:44" ht="15" thickBot="1" x14ac:dyDescent="0.25">
      <c r="A27" s="253" t="s">
        <v>300</v>
      </c>
      <c r="B27" s="253" t="s">
        <v>41</v>
      </c>
      <c r="C27" s="292">
        <v>5055</v>
      </c>
      <c r="D27" s="293" t="s">
        <v>828</v>
      </c>
      <c r="E27" s="250" t="s">
        <v>2637</v>
      </c>
      <c r="F27" s="89">
        <v>732738.28</v>
      </c>
      <c r="G27" s="89">
        <v>0</v>
      </c>
      <c r="H27" s="89">
        <v>485005.08</v>
      </c>
      <c r="K27" s="250">
        <v>199517</v>
      </c>
      <c r="L27" s="250">
        <v>495897.71</v>
      </c>
      <c r="P27" s="76">
        <v>71149.429999999993</v>
      </c>
      <c r="V27" s="250">
        <v>124293.48</v>
      </c>
      <c r="W27" s="44">
        <v>1722667.58</v>
      </c>
      <c r="X27" s="90">
        <v>987713.79</v>
      </c>
      <c r="Y27" s="90">
        <v>130000</v>
      </c>
      <c r="Z27" s="90">
        <v>490.55</v>
      </c>
      <c r="AB27" s="90">
        <v>820369</v>
      </c>
      <c r="AC27" s="90">
        <v>39650</v>
      </c>
      <c r="AD27" s="417">
        <v>1158906</v>
      </c>
      <c r="AG27" s="417">
        <v>466631.17</v>
      </c>
      <c r="AH27" s="417">
        <v>43005.94</v>
      </c>
      <c r="AL27" s="417">
        <v>1500</v>
      </c>
      <c r="AM27" s="263">
        <f t="shared" si="3"/>
        <v>1217743.3600000001</v>
      </c>
      <c r="AN27" s="264">
        <f t="shared" si="4"/>
        <v>71149.429999999993</v>
      </c>
      <c r="AO27" s="288">
        <f t="shared" si="5"/>
        <v>1146593.9300000002</v>
      </c>
      <c r="AP27" s="283">
        <f t="shared" si="6"/>
        <v>1978223.34</v>
      </c>
      <c r="AQ27" s="291">
        <f t="shared" si="7"/>
        <v>1670043.1099999999</v>
      </c>
      <c r="AR27" s="265">
        <f t="shared" si="1"/>
        <v>308180.23000000021</v>
      </c>
    </row>
    <row r="28" spans="1:44" ht="15" thickBot="1" x14ac:dyDescent="0.25">
      <c r="A28" s="253" t="s">
        <v>300</v>
      </c>
      <c r="B28" s="253" t="s">
        <v>41</v>
      </c>
      <c r="C28" s="292">
        <v>5073</v>
      </c>
      <c r="D28" s="293" t="s">
        <v>829</v>
      </c>
      <c r="E28" s="250" t="s">
        <v>2638</v>
      </c>
      <c r="F28" s="89">
        <v>1237022.44</v>
      </c>
      <c r="G28" s="89">
        <v>1900</v>
      </c>
      <c r="H28" s="89">
        <v>577514.5</v>
      </c>
      <c r="K28" s="250">
        <v>158672.34</v>
      </c>
      <c r="L28" s="250">
        <v>498165.67</v>
      </c>
      <c r="P28" s="76">
        <v>321365.82</v>
      </c>
      <c r="Q28" s="76">
        <v>19587</v>
      </c>
      <c r="V28" s="250">
        <v>181694.39</v>
      </c>
      <c r="W28" s="44">
        <v>2074532.05</v>
      </c>
      <c r="X28" s="90">
        <v>905939.22</v>
      </c>
      <c r="Y28" s="90">
        <v>190568</v>
      </c>
      <c r="Z28" s="90">
        <v>1243.69</v>
      </c>
      <c r="AB28" s="90">
        <v>1322389</v>
      </c>
      <c r="AC28" s="90">
        <v>62800</v>
      </c>
      <c r="AD28" s="417">
        <v>1545864</v>
      </c>
      <c r="AG28" s="417">
        <v>564236.68999999994</v>
      </c>
      <c r="AH28" s="417">
        <v>75577.490000000005</v>
      </c>
      <c r="AM28" s="263">
        <f t="shared" si="3"/>
        <v>1816436.94</v>
      </c>
      <c r="AN28" s="264">
        <f t="shared" si="4"/>
        <v>340952.82</v>
      </c>
      <c r="AO28" s="288">
        <f t="shared" si="5"/>
        <v>1475484.1199999999</v>
      </c>
      <c r="AP28" s="283">
        <f t="shared" si="6"/>
        <v>2482939.91</v>
      </c>
      <c r="AQ28" s="291">
        <f t="shared" si="7"/>
        <v>2185678.1800000002</v>
      </c>
      <c r="AR28" s="265">
        <f t="shared" si="1"/>
        <v>297261.73</v>
      </c>
    </row>
    <row r="29" spans="1:44" ht="15" thickBot="1" x14ac:dyDescent="0.25">
      <c r="A29" s="253" t="s">
        <v>300</v>
      </c>
      <c r="B29" s="253" t="s">
        <v>41</v>
      </c>
      <c r="C29" s="292">
        <v>4573</v>
      </c>
      <c r="D29" s="293" t="s">
        <v>1421</v>
      </c>
      <c r="E29" s="250" t="s">
        <v>2639</v>
      </c>
      <c r="F29" s="89">
        <v>561326.31999999995</v>
      </c>
      <c r="G29" s="89">
        <v>0</v>
      </c>
      <c r="H29" s="89">
        <v>78194.36</v>
      </c>
      <c r="K29" s="250">
        <v>556431.34</v>
      </c>
      <c r="L29" s="250">
        <v>236355.82</v>
      </c>
      <c r="O29" s="76">
        <v>9150</v>
      </c>
      <c r="P29" s="76">
        <v>89895</v>
      </c>
      <c r="V29" s="250">
        <v>983691.44</v>
      </c>
      <c r="X29" s="90">
        <v>777747.06</v>
      </c>
      <c r="Y29" s="90">
        <v>40000</v>
      </c>
      <c r="Z29" s="90">
        <v>383.14</v>
      </c>
      <c r="AB29" s="90">
        <v>998584</v>
      </c>
      <c r="AC29" s="90">
        <v>61600</v>
      </c>
      <c r="AD29" s="417">
        <v>1197116</v>
      </c>
      <c r="AE29" s="417">
        <v>1900</v>
      </c>
      <c r="AG29" s="417">
        <v>360552.64</v>
      </c>
      <c r="AH29" s="417">
        <v>116750.39999999999</v>
      </c>
      <c r="AM29" s="263">
        <f t="shared" si="3"/>
        <v>639520.67999999993</v>
      </c>
      <c r="AN29" s="264">
        <f t="shared" si="4"/>
        <v>99045</v>
      </c>
      <c r="AO29" s="288">
        <f t="shared" si="5"/>
        <v>540475.67999999993</v>
      </c>
      <c r="AP29" s="283">
        <f t="shared" si="6"/>
        <v>1878314.2000000002</v>
      </c>
      <c r="AQ29" s="291">
        <f t="shared" si="7"/>
        <v>1676319.04</v>
      </c>
      <c r="AR29" s="265">
        <f t="shared" si="1"/>
        <v>201995.16000000015</v>
      </c>
    </row>
    <row r="30" spans="1:44" ht="15" thickBot="1" x14ac:dyDescent="0.25">
      <c r="A30" s="253" t="s">
        <v>300</v>
      </c>
      <c r="B30" s="253" t="s">
        <v>41</v>
      </c>
      <c r="C30" s="292">
        <v>7350</v>
      </c>
      <c r="D30" s="293" t="s">
        <v>831</v>
      </c>
      <c r="E30" s="250" t="s">
        <v>2640</v>
      </c>
      <c r="F30" s="89">
        <v>1060252.56</v>
      </c>
      <c r="G30" s="89">
        <v>0</v>
      </c>
      <c r="H30" s="89">
        <v>382600.95</v>
      </c>
      <c r="K30" s="250">
        <v>524134.13</v>
      </c>
      <c r="L30" s="250">
        <v>799939.43</v>
      </c>
      <c r="O30" s="76">
        <v>84250</v>
      </c>
      <c r="P30" s="76">
        <v>112344</v>
      </c>
      <c r="R30" s="76">
        <v>23.36</v>
      </c>
      <c r="V30" s="250">
        <v>167554.88</v>
      </c>
      <c r="W30" s="44">
        <v>2673935.1</v>
      </c>
      <c r="X30" s="90">
        <v>1162172.1599999999</v>
      </c>
      <c r="Y30" s="90">
        <v>126404</v>
      </c>
      <c r="Z30" s="90">
        <v>829.89</v>
      </c>
      <c r="AA30" s="90">
        <v>10000</v>
      </c>
      <c r="AB30" s="90">
        <v>971238</v>
      </c>
      <c r="AC30" s="90">
        <v>118350</v>
      </c>
      <c r="AD30" s="417">
        <v>1432574</v>
      </c>
      <c r="AG30" s="417">
        <v>552583.55000000005</v>
      </c>
      <c r="AH30" s="417">
        <v>216563.94</v>
      </c>
      <c r="AK30" s="417">
        <v>10000</v>
      </c>
      <c r="AM30" s="263">
        <f t="shared" si="3"/>
        <v>1442853.51</v>
      </c>
      <c r="AN30" s="264">
        <f t="shared" si="4"/>
        <v>196617.36</v>
      </c>
      <c r="AO30" s="288">
        <f t="shared" si="5"/>
        <v>1246236.1499999999</v>
      </c>
      <c r="AP30" s="283">
        <f t="shared" si="6"/>
        <v>2388994.0499999998</v>
      </c>
      <c r="AQ30" s="291">
        <f t="shared" si="7"/>
        <v>2211721.4900000002</v>
      </c>
      <c r="AR30" s="265">
        <f t="shared" si="1"/>
        <v>177272.55999999959</v>
      </c>
    </row>
    <row r="31" spans="1:44" ht="15" thickBot="1" x14ac:dyDescent="0.25">
      <c r="A31" s="253" t="s">
        <v>300</v>
      </c>
      <c r="B31" s="253" t="s">
        <v>41</v>
      </c>
      <c r="C31" s="292">
        <v>5666</v>
      </c>
      <c r="D31" s="293" t="s">
        <v>832</v>
      </c>
      <c r="E31" s="250" t="s">
        <v>2641</v>
      </c>
      <c r="F31" s="89">
        <v>1941604.74</v>
      </c>
      <c r="H31" s="89">
        <v>332866.64</v>
      </c>
      <c r="K31" s="250">
        <v>491950.04</v>
      </c>
      <c r="L31" s="250">
        <v>152981.07999999999</v>
      </c>
      <c r="O31" s="76">
        <v>0</v>
      </c>
      <c r="P31" s="76">
        <v>59102.82</v>
      </c>
      <c r="R31" s="76">
        <v>705.15</v>
      </c>
      <c r="V31" s="250">
        <v>107513.71</v>
      </c>
      <c r="W31" s="44">
        <v>1942985.43</v>
      </c>
      <c r="X31" s="90">
        <v>935876.92</v>
      </c>
      <c r="Z31" s="90">
        <v>2223.6</v>
      </c>
      <c r="AB31" s="90">
        <v>676218</v>
      </c>
      <c r="AC31" s="90">
        <v>72600</v>
      </c>
      <c r="AD31" s="417">
        <v>937782</v>
      </c>
      <c r="AG31" s="417">
        <v>531146.06000000006</v>
      </c>
      <c r="AH31" s="417">
        <v>49127.6</v>
      </c>
      <c r="AM31" s="263">
        <f t="shared" si="3"/>
        <v>2274471.38</v>
      </c>
      <c r="AN31" s="264">
        <f t="shared" si="4"/>
        <v>59807.97</v>
      </c>
      <c r="AO31" s="288">
        <f t="shared" si="5"/>
        <v>2214663.4099999997</v>
      </c>
      <c r="AP31" s="283">
        <f t="shared" si="6"/>
        <v>1686918.52</v>
      </c>
      <c r="AQ31" s="291">
        <f t="shared" si="7"/>
        <v>1518055.6600000001</v>
      </c>
      <c r="AR31" s="265">
        <f t="shared" si="1"/>
        <v>168862.85999999987</v>
      </c>
    </row>
    <row r="32" spans="1:44" ht="15" thickBot="1" x14ac:dyDescent="0.25">
      <c r="A32" s="253" t="s">
        <v>300</v>
      </c>
      <c r="B32" s="253" t="s">
        <v>41</v>
      </c>
      <c r="C32" s="292">
        <v>5772</v>
      </c>
      <c r="D32" s="293" t="s">
        <v>833</v>
      </c>
      <c r="E32" s="250" t="s">
        <v>2642</v>
      </c>
      <c r="F32" s="89">
        <v>1372684.03</v>
      </c>
      <c r="H32" s="89">
        <v>273437.78000000003</v>
      </c>
      <c r="K32" s="250">
        <v>7125.67</v>
      </c>
      <c r="L32" s="250">
        <v>133052.01</v>
      </c>
      <c r="O32" s="76">
        <v>3000</v>
      </c>
      <c r="P32" s="76">
        <v>117261.25</v>
      </c>
      <c r="Q32" s="76">
        <v>11000</v>
      </c>
      <c r="R32" s="76">
        <v>0</v>
      </c>
      <c r="V32" s="250">
        <v>144072.65</v>
      </c>
      <c r="W32" s="44">
        <v>2306439.37</v>
      </c>
      <c r="X32" s="90">
        <v>1064509.8</v>
      </c>
      <c r="Y32" s="90">
        <v>371400</v>
      </c>
      <c r="Z32" s="90">
        <v>1060.94</v>
      </c>
      <c r="AB32" s="90">
        <v>1335996</v>
      </c>
      <c r="AC32" s="90">
        <v>53584</v>
      </c>
      <c r="AD32" s="417">
        <v>1596197</v>
      </c>
      <c r="AG32" s="417">
        <v>509204.18</v>
      </c>
      <c r="AH32" s="417">
        <v>8624.73</v>
      </c>
      <c r="AM32" s="263">
        <f t="shared" si="3"/>
        <v>1646121.81</v>
      </c>
      <c r="AN32" s="264">
        <f t="shared" si="4"/>
        <v>131261.25</v>
      </c>
      <c r="AO32" s="288">
        <f t="shared" si="5"/>
        <v>1514860.56</v>
      </c>
      <c r="AP32" s="283">
        <f t="shared" si="6"/>
        <v>2826550.74</v>
      </c>
      <c r="AQ32" s="291">
        <f t="shared" si="7"/>
        <v>2114025.91</v>
      </c>
      <c r="AR32" s="265">
        <f t="shared" si="1"/>
        <v>712524.83000000007</v>
      </c>
    </row>
    <row r="33" spans="1:44" ht="15" thickBot="1" x14ac:dyDescent="0.25">
      <c r="A33" s="253" t="s">
        <v>300</v>
      </c>
      <c r="B33" s="253" t="s">
        <v>41</v>
      </c>
      <c r="C33" s="292">
        <v>3690</v>
      </c>
      <c r="D33" s="293" t="s">
        <v>834</v>
      </c>
      <c r="E33" s="250" t="s">
        <v>2643</v>
      </c>
      <c r="F33" s="89">
        <v>1069777.3700000001</v>
      </c>
      <c r="H33" s="89">
        <v>239560.25</v>
      </c>
      <c r="K33" s="250">
        <v>277723.58</v>
      </c>
      <c r="L33" s="250">
        <v>434165.72</v>
      </c>
      <c r="O33" s="76">
        <v>0</v>
      </c>
      <c r="P33" s="76">
        <v>68528.320000000007</v>
      </c>
      <c r="Q33" s="76">
        <v>5000</v>
      </c>
      <c r="V33" s="250">
        <v>98351.43</v>
      </c>
      <c r="W33" s="44">
        <v>1600056.47</v>
      </c>
      <c r="X33" s="90">
        <v>793173.64</v>
      </c>
      <c r="Z33" s="90">
        <v>1175.3599999999999</v>
      </c>
      <c r="AB33" s="90">
        <v>1019931</v>
      </c>
      <c r="AC33" s="90">
        <v>69381</v>
      </c>
      <c r="AD33" s="417">
        <v>1261834</v>
      </c>
      <c r="AG33" s="417">
        <v>411026.05</v>
      </c>
      <c r="AH33" s="417">
        <v>92946.15</v>
      </c>
      <c r="AM33" s="263">
        <f t="shared" si="3"/>
        <v>1309337.6200000001</v>
      </c>
      <c r="AN33" s="264">
        <f t="shared" si="4"/>
        <v>73528.320000000007</v>
      </c>
      <c r="AO33" s="288">
        <f t="shared" si="5"/>
        <v>1235809.3</v>
      </c>
      <c r="AP33" s="283">
        <f t="shared" si="6"/>
        <v>1883661</v>
      </c>
      <c r="AQ33" s="291">
        <f t="shared" si="7"/>
        <v>1765806.2</v>
      </c>
      <c r="AR33" s="265">
        <f t="shared" si="1"/>
        <v>117854.80000000005</v>
      </c>
    </row>
    <row r="34" spans="1:44" ht="15" thickBot="1" x14ac:dyDescent="0.25">
      <c r="A34" s="253" t="s">
        <v>300</v>
      </c>
      <c r="B34" s="253" t="s">
        <v>41</v>
      </c>
      <c r="C34" s="292">
        <v>6191</v>
      </c>
      <c r="D34" s="293" t="s">
        <v>835</v>
      </c>
      <c r="E34" s="250" t="s">
        <v>2789</v>
      </c>
      <c r="F34" s="89">
        <v>987893.76000000001</v>
      </c>
      <c r="H34" s="89">
        <v>549227.06999999995</v>
      </c>
      <c r="K34" s="250">
        <v>10597.01</v>
      </c>
      <c r="L34" s="250">
        <v>535054.41</v>
      </c>
      <c r="O34" s="76">
        <v>9000</v>
      </c>
      <c r="P34" s="76">
        <v>93729.85</v>
      </c>
      <c r="V34" s="250">
        <v>194558.01</v>
      </c>
      <c r="W34" s="44">
        <v>2970314.75</v>
      </c>
      <c r="X34" s="90">
        <v>1078217.3600000001</v>
      </c>
      <c r="Y34" s="90">
        <v>99800</v>
      </c>
      <c r="Z34" s="90">
        <v>940.2</v>
      </c>
      <c r="AB34" s="90">
        <v>1049634</v>
      </c>
      <c r="AC34" s="90">
        <v>78200</v>
      </c>
      <c r="AD34" s="417">
        <v>1475255</v>
      </c>
      <c r="AG34" s="417">
        <v>558252.03</v>
      </c>
      <c r="AH34" s="417">
        <v>137023.57999999999</v>
      </c>
      <c r="AM34" s="263">
        <f t="shared" si="3"/>
        <v>1537120.83</v>
      </c>
      <c r="AN34" s="264">
        <f t="shared" si="4"/>
        <v>102729.85</v>
      </c>
      <c r="AO34" s="288">
        <f t="shared" si="5"/>
        <v>1434390.98</v>
      </c>
      <c r="AP34" s="283">
        <f t="shared" si="6"/>
        <v>2306791.56</v>
      </c>
      <c r="AQ34" s="291">
        <f t="shared" si="7"/>
        <v>2170530.61</v>
      </c>
      <c r="AR34" s="265">
        <f t="shared" si="1"/>
        <v>136260.95000000019</v>
      </c>
    </row>
    <row r="35" spans="1:44" ht="15" thickBot="1" x14ac:dyDescent="0.25">
      <c r="A35" s="253" t="s">
        <v>300</v>
      </c>
      <c r="B35" s="253" t="s">
        <v>41</v>
      </c>
      <c r="C35" s="292">
        <v>8132</v>
      </c>
      <c r="D35" s="293" t="s">
        <v>836</v>
      </c>
      <c r="E35" s="250" t="s">
        <v>2790</v>
      </c>
      <c r="F35" s="89">
        <v>1647022.95</v>
      </c>
      <c r="G35" s="89">
        <v>47400</v>
      </c>
      <c r="H35" s="89">
        <v>417502.48</v>
      </c>
      <c r="K35" s="250">
        <v>1131969.17</v>
      </c>
      <c r="L35" s="250">
        <v>806133.12</v>
      </c>
      <c r="O35" s="76">
        <v>2000</v>
      </c>
      <c r="P35" s="76">
        <v>104875.74</v>
      </c>
      <c r="T35" s="250">
        <v>15000</v>
      </c>
      <c r="V35" s="250">
        <v>226951.88</v>
      </c>
      <c r="W35" s="44">
        <v>3203233.17</v>
      </c>
      <c r="X35" s="90">
        <v>1547185.96</v>
      </c>
      <c r="Y35" s="90">
        <v>361335</v>
      </c>
      <c r="Z35" s="90">
        <v>1332.54</v>
      </c>
      <c r="AB35" s="90">
        <v>587181</v>
      </c>
      <c r="AC35" s="90">
        <v>79850</v>
      </c>
      <c r="AD35" s="417">
        <v>1190960</v>
      </c>
      <c r="AG35" s="417">
        <v>758727.13</v>
      </c>
      <c r="AH35" s="417">
        <v>132246.81</v>
      </c>
      <c r="AM35" s="263">
        <f t="shared" si="3"/>
        <v>2111925.4299999997</v>
      </c>
      <c r="AN35" s="264">
        <f t="shared" si="4"/>
        <v>106875.74</v>
      </c>
      <c r="AO35" s="288">
        <f t="shared" si="5"/>
        <v>2005049.6899999997</v>
      </c>
      <c r="AP35" s="283">
        <f t="shared" si="6"/>
        <v>2576884.5</v>
      </c>
      <c r="AQ35" s="291">
        <f t="shared" si="7"/>
        <v>2081933.94</v>
      </c>
      <c r="AR35" s="265">
        <f t="shared" si="1"/>
        <v>494950.56000000006</v>
      </c>
    </row>
    <row r="36" spans="1:44" ht="15" thickBot="1" x14ac:dyDescent="0.25">
      <c r="A36" s="253" t="s">
        <v>300</v>
      </c>
      <c r="B36" s="253" t="s">
        <v>41</v>
      </c>
      <c r="C36" s="292">
        <v>2634</v>
      </c>
      <c r="D36" s="293" t="s">
        <v>837</v>
      </c>
      <c r="E36" s="250" t="s">
        <v>2791</v>
      </c>
      <c r="F36" s="89">
        <v>778330.53</v>
      </c>
      <c r="H36" s="89">
        <v>181861.24</v>
      </c>
      <c r="K36" s="250">
        <v>45130.17</v>
      </c>
      <c r="L36" s="250">
        <v>91165.49</v>
      </c>
      <c r="P36" s="76">
        <v>63802.17</v>
      </c>
      <c r="Q36" s="76">
        <v>15346</v>
      </c>
      <c r="V36" s="250">
        <v>23089.200000000001</v>
      </c>
      <c r="W36" s="44">
        <v>2001291.5</v>
      </c>
      <c r="X36" s="90">
        <v>674429.7</v>
      </c>
      <c r="Z36" s="90">
        <v>673.29</v>
      </c>
      <c r="AB36" s="90">
        <v>948136</v>
      </c>
      <c r="AC36" s="90">
        <v>34800</v>
      </c>
      <c r="AD36" s="417">
        <v>1061313</v>
      </c>
      <c r="AG36" s="417">
        <v>342483.94</v>
      </c>
      <c r="AH36" s="417">
        <v>43562.84</v>
      </c>
      <c r="AM36" s="263">
        <f t="shared" si="3"/>
        <v>960191.77</v>
      </c>
      <c r="AN36" s="264">
        <f t="shared" si="4"/>
        <v>79148.17</v>
      </c>
      <c r="AO36" s="288">
        <f t="shared" si="5"/>
        <v>881043.6</v>
      </c>
      <c r="AP36" s="283">
        <f t="shared" si="6"/>
        <v>1658038.99</v>
      </c>
      <c r="AQ36" s="291">
        <f t="shared" si="7"/>
        <v>1447359.78</v>
      </c>
      <c r="AR36" s="265">
        <f t="shared" si="1"/>
        <v>210679.20999999996</v>
      </c>
    </row>
    <row r="37" spans="1:44" ht="15" thickBot="1" x14ac:dyDescent="0.25">
      <c r="A37" s="253" t="s">
        <v>300</v>
      </c>
      <c r="B37" s="253" t="s">
        <v>41</v>
      </c>
      <c r="C37" s="292">
        <v>5394</v>
      </c>
      <c r="D37" s="293" t="s">
        <v>838</v>
      </c>
      <c r="E37" s="250" t="s">
        <v>2817</v>
      </c>
      <c r="F37" s="89">
        <v>944292.05</v>
      </c>
      <c r="G37" s="89">
        <v>27684</v>
      </c>
      <c r="H37" s="89">
        <v>332322.96000000002</v>
      </c>
      <c r="I37" s="89">
        <v>0</v>
      </c>
      <c r="J37" s="250">
        <v>0</v>
      </c>
      <c r="K37" s="250">
        <v>1475537.52</v>
      </c>
      <c r="L37" s="250">
        <v>724938.18</v>
      </c>
      <c r="M37" s="250">
        <v>0</v>
      </c>
      <c r="N37" s="250">
        <v>0</v>
      </c>
      <c r="O37" s="76">
        <v>0</v>
      </c>
      <c r="P37" s="76">
        <v>137348.4</v>
      </c>
      <c r="Q37" s="76">
        <v>0</v>
      </c>
      <c r="R37" s="76">
        <v>40372.71</v>
      </c>
      <c r="T37" s="250">
        <v>0</v>
      </c>
      <c r="U37" s="250">
        <v>0</v>
      </c>
      <c r="V37" s="250">
        <v>148652.82999999999</v>
      </c>
      <c r="W37" s="44">
        <v>3800882.66</v>
      </c>
      <c r="X37" s="90">
        <v>1303802.75</v>
      </c>
      <c r="Y37" s="90">
        <v>40000</v>
      </c>
      <c r="Z37" s="90">
        <v>783.02</v>
      </c>
      <c r="AB37" s="90">
        <v>151040</v>
      </c>
      <c r="AD37" s="417">
        <v>387158</v>
      </c>
      <c r="AG37" s="417">
        <v>524573.25</v>
      </c>
      <c r="AH37" s="417">
        <v>140940.96</v>
      </c>
      <c r="AL37" s="417">
        <v>200000</v>
      </c>
      <c r="AM37" s="263">
        <f t="shared" si="3"/>
        <v>1304299.01</v>
      </c>
      <c r="AN37" s="264">
        <f t="shared" si="4"/>
        <v>177721.11</v>
      </c>
      <c r="AO37" s="288">
        <f t="shared" si="5"/>
        <v>1126577.8999999999</v>
      </c>
      <c r="AP37" s="283">
        <f t="shared" si="6"/>
        <v>1495625.77</v>
      </c>
      <c r="AQ37" s="291">
        <f t="shared" si="7"/>
        <v>1252672.21</v>
      </c>
      <c r="AR37" s="265">
        <f t="shared" si="1"/>
        <v>242953.56000000006</v>
      </c>
    </row>
    <row r="38" spans="1:44" ht="15" thickBot="1" x14ac:dyDescent="0.25">
      <c r="A38" s="253" t="s">
        <v>304</v>
      </c>
      <c r="B38" s="253" t="s">
        <v>42</v>
      </c>
      <c r="C38" s="292">
        <v>3425</v>
      </c>
      <c r="D38" s="293" t="s">
        <v>839</v>
      </c>
      <c r="E38" s="250" t="s">
        <v>2644</v>
      </c>
      <c r="F38" s="89">
        <v>848276.91</v>
      </c>
      <c r="H38" s="89">
        <v>83342.559999999998</v>
      </c>
      <c r="K38" s="250">
        <v>697813.83</v>
      </c>
      <c r="L38" s="250">
        <v>749960.98</v>
      </c>
      <c r="O38" s="76">
        <v>3000</v>
      </c>
      <c r="P38" s="76">
        <v>55620</v>
      </c>
      <c r="R38" s="76">
        <v>0</v>
      </c>
      <c r="T38" s="250">
        <v>172176</v>
      </c>
      <c r="V38" s="250">
        <v>2371</v>
      </c>
      <c r="W38" s="44">
        <v>2024806.3999999999</v>
      </c>
      <c r="X38" s="90">
        <v>1393846.88</v>
      </c>
      <c r="Z38" s="90">
        <v>1128.0999999999999</v>
      </c>
      <c r="AB38" s="90">
        <v>782235.5</v>
      </c>
      <c r="AC38" s="90">
        <v>43007.040000000001</v>
      </c>
      <c r="AD38" s="417">
        <v>1017215.5</v>
      </c>
      <c r="AG38" s="417">
        <v>355791.29</v>
      </c>
      <c r="AH38" s="417">
        <v>97255.54</v>
      </c>
      <c r="AL38" s="417">
        <v>19917.5</v>
      </c>
      <c r="AM38" s="263">
        <f t="shared" si="3"/>
        <v>931619.47</v>
      </c>
      <c r="AN38" s="264">
        <f t="shared" si="4"/>
        <v>58620</v>
      </c>
      <c r="AO38" s="288">
        <f t="shared" si="5"/>
        <v>872999.47</v>
      </c>
      <c r="AP38" s="283">
        <f t="shared" si="6"/>
        <v>2220217.52</v>
      </c>
      <c r="AQ38" s="291">
        <f t="shared" si="7"/>
        <v>1490179.83</v>
      </c>
      <c r="AR38" s="265">
        <f t="shared" si="1"/>
        <v>730037.69</v>
      </c>
    </row>
    <row r="39" spans="1:44" ht="15" thickBot="1" x14ac:dyDescent="0.25">
      <c r="A39" s="253" t="s">
        <v>304</v>
      </c>
      <c r="B39" s="253" t="s">
        <v>42</v>
      </c>
      <c r="C39" s="292">
        <v>4047</v>
      </c>
      <c r="D39" s="293" t="s">
        <v>840</v>
      </c>
      <c r="E39" s="250" t="s">
        <v>2645</v>
      </c>
      <c r="F39" s="89">
        <v>1462732.27</v>
      </c>
      <c r="H39" s="89">
        <v>81803.58</v>
      </c>
      <c r="K39" s="250">
        <v>247516.49</v>
      </c>
      <c r="L39" s="250">
        <v>225500.7</v>
      </c>
      <c r="O39" s="76">
        <v>1500</v>
      </c>
      <c r="P39" s="76">
        <v>55069.63</v>
      </c>
      <c r="Q39" s="76">
        <v>84000</v>
      </c>
      <c r="R39" s="76">
        <v>0</v>
      </c>
      <c r="V39" s="250">
        <v>43521.46</v>
      </c>
      <c r="W39" s="44">
        <v>2381908.6800000002</v>
      </c>
      <c r="X39" s="90">
        <v>747408.7</v>
      </c>
      <c r="Z39" s="90">
        <v>1673.14</v>
      </c>
      <c r="AB39" s="90">
        <v>777554.4</v>
      </c>
      <c r="AC39" s="90">
        <v>77392.45</v>
      </c>
      <c r="AD39" s="417">
        <v>1040942.4</v>
      </c>
      <c r="AG39" s="417">
        <v>416021.27</v>
      </c>
      <c r="AH39" s="417">
        <v>100822.84</v>
      </c>
      <c r="AL39" s="417">
        <v>17931.5</v>
      </c>
      <c r="AM39" s="263">
        <f t="shared" si="3"/>
        <v>1544535.85</v>
      </c>
      <c r="AN39" s="264">
        <f t="shared" si="4"/>
        <v>140569.63</v>
      </c>
      <c r="AO39" s="288">
        <f t="shared" si="5"/>
        <v>1403966.2200000002</v>
      </c>
      <c r="AP39" s="283">
        <f t="shared" si="6"/>
        <v>1604028.69</v>
      </c>
      <c r="AQ39" s="291">
        <f t="shared" si="7"/>
        <v>1575718.01</v>
      </c>
      <c r="AR39" s="265">
        <f t="shared" si="1"/>
        <v>28310.679999999935</v>
      </c>
    </row>
    <row r="40" spans="1:44" ht="15" thickBot="1" x14ac:dyDescent="0.25">
      <c r="A40" s="253" t="s">
        <v>304</v>
      </c>
      <c r="B40" s="253" t="s">
        <v>42</v>
      </c>
      <c r="C40" s="292">
        <v>3656</v>
      </c>
      <c r="D40" s="293" t="s">
        <v>841</v>
      </c>
      <c r="E40" s="250" t="s">
        <v>2646</v>
      </c>
      <c r="F40" s="89">
        <v>884247.21</v>
      </c>
      <c r="G40" s="89">
        <v>3800</v>
      </c>
      <c r="H40" s="89">
        <v>118242.05</v>
      </c>
      <c r="K40" s="250">
        <v>860431.16</v>
      </c>
      <c r="L40" s="250">
        <v>243299.38</v>
      </c>
      <c r="O40" s="76">
        <v>3500</v>
      </c>
      <c r="P40" s="76">
        <v>63041.38</v>
      </c>
      <c r="R40" s="76">
        <v>492.09</v>
      </c>
      <c r="V40" s="250">
        <v>-2974.8</v>
      </c>
      <c r="W40" s="44">
        <v>2692203.68</v>
      </c>
      <c r="X40" s="90">
        <v>919281.86</v>
      </c>
      <c r="Y40" s="90">
        <v>288500</v>
      </c>
      <c r="Z40" s="90">
        <v>776.51</v>
      </c>
      <c r="AB40" s="90">
        <v>1380267</v>
      </c>
      <c r="AC40" s="90">
        <v>60250</v>
      </c>
      <c r="AD40" s="417">
        <v>1616317</v>
      </c>
      <c r="AG40" s="417">
        <v>575092.96</v>
      </c>
      <c r="AH40" s="417">
        <v>127151.44</v>
      </c>
      <c r="AL40" s="417">
        <v>85825</v>
      </c>
      <c r="AM40" s="263">
        <f t="shared" si="3"/>
        <v>1006289.26</v>
      </c>
      <c r="AN40" s="264">
        <f t="shared" si="4"/>
        <v>67033.47</v>
      </c>
      <c r="AO40" s="288">
        <f t="shared" si="5"/>
        <v>939255.79</v>
      </c>
      <c r="AP40" s="283">
        <f t="shared" si="6"/>
        <v>2649075.37</v>
      </c>
      <c r="AQ40" s="291">
        <f t="shared" si="7"/>
        <v>2404386.4</v>
      </c>
      <c r="AR40" s="265">
        <f t="shared" si="1"/>
        <v>244688.9700000002</v>
      </c>
    </row>
    <row r="41" spans="1:44" ht="15" thickBot="1" x14ac:dyDescent="0.25">
      <c r="A41" s="253" t="s">
        <v>304</v>
      </c>
      <c r="B41" s="253" t="s">
        <v>42</v>
      </c>
      <c r="C41" s="292">
        <v>3640</v>
      </c>
      <c r="D41" s="293" t="s">
        <v>842</v>
      </c>
      <c r="E41" s="250" t="s">
        <v>2647</v>
      </c>
      <c r="F41" s="89">
        <v>900202.32</v>
      </c>
      <c r="G41" s="89">
        <v>3800</v>
      </c>
      <c r="H41" s="89">
        <v>151927.07999999999</v>
      </c>
      <c r="K41" s="250">
        <v>209332.37</v>
      </c>
      <c r="L41" s="250">
        <v>132739.06</v>
      </c>
      <c r="O41" s="76">
        <v>3500</v>
      </c>
      <c r="P41" s="76">
        <v>59775</v>
      </c>
      <c r="Q41" s="76">
        <v>13040</v>
      </c>
      <c r="T41" s="250">
        <v>275250</v>
      </c>
      <c r="W41" s="44">
        <v>2888756.2</v>
      </c>
      <c r="X41" s="90">
        <v>985183.26</v>
      </c>
      <c r="Z41" s="90">
        <v>37264.379999999997</v>
      </c>
      <c r="AB41" s="90">
        <v>841125</v>
      </c>
      <c r="AC41" s="90">
        <v>47310.3</v>
      </c>
      <c r="AD41" s="417">
        <v>1245637</v>
      </c>
      <c r="AF41" s="417">
        <v>8720</v>
      </c>
      <c r="AG41" s="417">
        <v>329450.56</v>
      </c>
      <c r="AH41" s="417">
        <v>111524.34</v>
      </c>
      <c r="AL41" s="417">
        <v>15300</v>
      </c>
      <c r="AM41" s="263">
        <f t="shared" si="3"/>
        <v>1055929.3999999999</v>
      </c>
      <c r="AN41" s="264">
        <f t="shared" si="4"/>
        <v>76315</v>
      </c>
      <c r="AO41" s="288">
        <f t="shared" si="5"/>
        <v>979614.39999999991</v>
      </c>
      <c r="AP41" s="283">
        <f t="shared" si="6"/>
        <v>1910882.9400000002</v>
      </c>
      <c r="AQ41" s="291">
        <f t="shared" si="7"/>
        <v>1710631.9000000001</v>
      </c>
      <c r="AR41" s="265">
        <f t="shared" si="1"/>
        <v>200251.04000000004</v>
      </c>
    </row>
    <row r="42" spans="1:44" ht="15" thickBot="1" x14ac:dyDescent="0.25">
      <c r="A42" s="253" t="s">
        <v>304</v>
      </c>
      <c r="B42" s="253" t="s">
        <v>42</v>
      </c>
      <c r="C42" s="292">
        <v>7398</v>
      </c>
      <c r="D42" s="293" t="s">
        <v>843</v>
      </c>
      <c r="E42" s="250" t="s">
        <v>2648</v>
      </c>
      <c r="F42" s="89">
        <v>1582071.65</v>
      </c>
      <c r="H42" s="89">
        <v>97839.23</v>
      </c>
      <c r="K42" s="250">
        <v>504616.21</v>
      </c>
      <c r="L42" s="250">
        <v>241586.43</v>
      </c>
      <c r="O42" s="76">
        <v>4000</v>
      </c>
      <c r="P42" s="76">
        <v>84449.23</v>
      </c>
      <c r="R42" s="76">
        <v>868.28</v>
      </c>
      <c r="T42" s="250">
        <v>24080</v>
      </c>
      <c r="V42" s="250">
        <v>163</v>
      </c>
      <c r="W42" s="44">
        <v>3281518.85</v>
      </c>
      <c r="X42" s="90">
        <v>1668752.75</v>
      </c>
      <c r="Z42" s="90">
        <v>3438.89</v>
      </c>
      <c r="AB42" s="90">
        <v>1634049.3</v>
      </c>
      <c r="AC42" s="90">
        <v>135997.34</v>
      </c>
      <c r="AD42" s="417">
        <v>2307964.2999999998</v>
      </c>
      <c r="AG42" s="417">
        <v>644927.42000000004</v>
      </c>
      <c r="AH42" s="417">
        <v>113608.7</v>
      </c>
      <c r="AJ42" s="417">
        <v>25754.5</v>
      </c>
      <c r="AL42" s="417">
        <v>22705.5</v>
      </c>
      <c r="AM42" s="263">
        <f t="shared" si="3"/>
        <v>1679910.88</v>
      </c>
      <c r="AN42" s="264">
        <f t="shared" si="4"/>
        <v>89317.51</v>
      </c>
      <c r="AO42" s="288">
        <f t="shared" si="5"/>
        <v>1590593.3699999999</v>
      </c>
      <c r="AP42" s="283">
        <f t="shared" si="6"/>
        <v>3442238.28</v>
      </c>
      <c r="AQ42" s="291">
        <f t="shared" si="7"/>
        <v>3114960.42</v>
      </c>
      <c r="AR42" s="265">
        <f t="shared" si="1"/>
        <v>327277.85999999987</v>
      </c>
    </row>
    <row r="43" spans="1:44" ht="15" thickBot="1" x14ac:dyDescent="0.25">
      <c r="A43" s="253" t="s">
        <v>304</v>
      </c>
      <c r="B43" s="253" t="s">
        <v>42</v>
      </c>
      <c r="C43" s="292">
        <v>7430</v>
      </c>
      <c r="D43" s="293" t="s">
        <v>844</v>
      </c>
      <c r="E43" s="250" t="s">
        <v>2649</v>
      </c>
      <c r="F43" s="89">
        <v>1379086.51</v>
      </c>
      <c r="H43" s="89">
        <v>104573.35</v>
      </c>
      <c r="K43" s="250">
        <v>345725.38</v>
      </c>
      <c r="L43" s="250">
        <v>786726.24</v>
      </c>
      <c r="O43" s="76">
        <v>16300</v>
      </c>
      <c r="P43" s="76">
        <v>94006.3</v>
      </c>
      <c r="R43" s="76">
        <v>558</v>
      </c>
      <c r="T43" s="250">
        <v>269070</v>
      </c>
      <c r="V43" s="250">
        <v>103701.45</v>
      </c>
      <c r="W43" s="44">
        <v>3750097.45</v>
      </c>
      <c r="X43" s="90">
        <v>1529407.76</v>
      </c>
      <c r="Y43" s="90">
        <v>266000</v>
      </c>
      <c r="Z43" s="90">
        <v>1613.16</v>
      </c>
      <c r="AB43" s="90">
        <v>1267014</v>
      </c>
      <c r="AC43" s="90">
        <v>174006.92</v>
      </c>
      <c r="AD43" s="417">
        <v>1829554</v>
      </c>
      <c r="AE43" s="417">
        <v>19765</v>
      </c>
      <c r="AG43" s="417">
        <v>1181941.25</v>
      </c>
      <c r="AH43" s="417">
        <v>180231.92</v>
      </c>
      <c r="AL43" s="417">
        <v>25360.5</v>
      </c>
      <c r="AM43" s="263">
        <f t="shared" si="3"/>
        <v>1483659.86</v>
      </c>
      <c r="AN43" s="264">
        <f t="shared" si="4"/>
        <v>110864.3</v>
      </c>
      <c r="AO43" s="288">
        <f t="shared" si="5"/>
        <v>1372795.56</v>
      </c>
      <c r="AP43" s="283">
        <f t="shared" si="6"/>
        <v>3238041.84</v>
      </c>
      <c r="AQ43" s="291">
        <f t="shared" si="7"/>
        <v>3236852.67</v>
      </c>
      <c r="AR43" s="265">
        <f t="shared" si="1"/>
        <v>1189.1699999999255</v>
      </c>
    </row>
    <row r="44" spans="1:44" ht="15" thickBot="1" x14ac:dyDescent="0.25">
      <c r="A44" s="253" t="s">
        <v>304</v>
      </c>
      <c r="B44" s="253" t="s">
        <v>42</v>
      </c>
      <c r="C44" s="292">
        <v>2978</v>
      </c>
      <c r="D44" s="293" t="s">
        <v>845</v>
      </c>
      <c r="E44" s="250" t="s">
        <v>2650</v>
      </c>
      <c r="F44" s="89">
        <v>781800.63</v>
      </c>
      <c r="G44" s="89">
        <v>3800</v>
      </c>
      <c r="H44" s="89">
        <v>55665.64</v>
      </c>
      <c r="K44" s="250">
        <v>328322.15999999997</v>
      </c>
      <c r="L44" s="250">
        <v>756792.29</v>
      </c>
      <c r="O44" s="76">
        <v>38141</v>
      </c>
      <c r="P44" s="76">
        <v>42250</v>
      </c>
      <c r="Q44" s="76">
        <v>40000</v>
      </c>
      <c r="R44" s="76">
        <v>850.5</v>
      </c>
      <c r="V44" s="250">
        <v>1808</v>
      </c>
      <c r="W44" s="44">
        <v>1851653.95</v>
      </c>
      <c r="X44" s="90">
        <v>1711277.67</v>
      </c>
      <c r="Z44" s="90">
        <v>894.26</v>
      </c>
      <c r="AB44" s="90">
        <v>637125.5</v>
      </c>
      <c r="AC44" s="90">
        <v>46666.8</v>
      </c>
      <c r="AD44" s="417">
        <v>1038505.5</v>
      </c>
      <c r="AE44" s="417">
        <v>3275</v>
      </c>
      <c r="AG44" s="417">
        <v>687576.12</v>
      </c>
      <c r="AH44" s="417">
        <v>103593.16</v>
      </c>
      <c r="AL44" s="417">
        <v>14873</v>
      </c>
      <c r="AM44" s="263">
        <f t="shared" si="3"/>
        <v>841266.27</v>
      </c>
      <c r="AN44" s="264">
        <f t="shared" si="4"/>
        <v>121241.5</v>
      </c>
      <c r="AO44" s="288">
        <f t="shared" si="5"/>
        <v>720024.77</v>
      </c>
      <c r="AP44" s="283">
        <f t="shared" si="6"/>
        <v>2395964.2299999995</v>
      </c>
      <c r="AQ44" s="291">
        <f t="shared" si="7"/>
        <v>1847822.78</v>
      </c>
      <c r="AR44" s="265">
        <f t="shared" si="1"/>
        <v>548141.44999999949</v>
      </c>
    </row>
    <row r="45" spans="1:44" ht="15" thickBot="1" x14ac:dyDescent="0.25">
      <c r="A45" s="253" t="s">
        <v>304</v>
      </c>
      <c r="B45" s="253" t="s">
        <v>42</v>
      </c>
      <c r="C45" s="292">
        <v>3394</v>
      </c>
      <c r="D45" s="293" t="s">
        <v>846</v>
      </c>
      <c r="E45" s="250" t="s">
        <v>2792</v>
      </c>
      <c r="F45" s="89">
        <v>442090.2</v>
      </c>
      <c r="G45" s="89">
        <v>3800</v>
      </c>
      <c r="H45" s="89">
        <v>38176.660000000003</v>
      </c>
      <c r="K45" s="250">
        <v>208181.66</v>
      </c>
      <c r="L45" s="250">
        <v>319609.21999999997</v>
      </c>
      <c r="O45" s="76">
        <v>3000</v>
      </c>
      <c r="P45" s="76">
        <v>63275</v>
      </c>
      <c r="Q45" s="76">
        <v>-68000</v>
      </c>
      <c r="R45" s="76">
        <v>242.64</v>
      </c>
      <c r="T45" s="250">
        <v>140000</v>
      </c>
      <c r="V45" s="250">
        <v>-56340.84</v>
      </c>
      <c r="W45" s="44">
        <v>1865771.67</v>
      </c>
      <c r="X45" s="90">
        <v>808619.24</v>
      </c>
      <c r="Z45" s="90">
        <v>527.32000000000005</v>
      </c>
      <c r="AB45" s="90">
        <v>785391</v>
      </c>
      <c r="AC45" s="90">
        <v>66479.5</v>
      </c>
      <c r="AD45" s="417">
        <v>1135443</v>
      </c>
      <c r="AE45" s="417">
        <v>10920</v>
      </c>
      <c r="AG45" s="417">
        <v>496182.13</v>
      </c>
      <c r="AH45" s="417">
        <v>107270.38</v>
      </c>
      <c r="AL45" s="417">
        <v>24325</v>
      </c>
      <c r="AM45" s="263">
        <f t="shared" si="3"/>
        <v>484066.86</v>
      </c>
      <c r="AN45" s="264">
        <f t="shared" si="4"/>
        <v>-1482.3600000000001</v>
      </c>
      <c r="AO45" s="288">
        <f t="shared" si="5"/>
        <v>485549.22</v>
      </c>
      <c r="AP45" s="283">
        <f t="shared" si="6"/>
        <v>1661017.06</v>
      </c>
      <c r="AQ45" s="291">
        <f t="shared" si="7"/>
        <v>1774140.5099999998</v>
      </c>
      <c r="AR45" s="265">
        <f t="shared" si="1"/>
        <v>-113123.44999999972</v>
      </c>
    </row>
    <row r="46" spans="1:44" ht="15" thickBot="1" x14ac:dyDescent="0.25">
      <c r="A46" s="253" t="s">
        <v>304</v>
      </c>
      <c r="B46" s="253" t="s">
        <v>42</v>
      </c>
      <c r="C46" s="292">
        <v>1969</v>
      </c>
      <c r="D46" s="293" t="s">
        <v>847</v>
      </c>
      <c r="E46" s="250" t="s">
        <v>2793</v>
      </c>
      <c r="F46" s="89">
        <v>564422.73</v>
      </c>
      <c r="H46" s="89">
        <v>81223.5</v>
      </c>
      <c r="K46" s="250">
        <v>520064.7</v>
      </c>
      <c r="L46" s="250">
        <v>13625.96</v>
      </c>
      <c r="O46" s="76">
        <v>0</v>
      </c>
      <c r="P46" s="76">
        <v>13626.6</v>
      </c>
      <c r="W46" s="44">
        <v>1234901.48</v>
      </c>
      <c r="X46" s="90">
        <v>485183.68</v>
      </c>
      <c r="Y46" s="90">
        <v>82340</v>
      </c>
      <c r="Z46" s="90">
        <v>562.19000000000005</v>
      </c>
      <c r="AB46" s="90">
        <v>875262</v>
      </c>
      <c r="AC46" s="90">
        <v>138488.87</v>
      </c>
      <c r="AD46" s="417">
        <v>1094376</v>
      </c>
      <c r="AG46" s="417">
        <v>334525.08</v>
      </c>
      <c r="AH46" s="417">
        <v>70527.289999999994</v>
      </c>
      <c r="AI46" s="417">
        <v>500</v>
      </c>
      <c r="AL46" s="417">
        <v>6829</v>
      </c>
      <c r="AM46" s="263">
        <f t="shared" si="3"/>
        <v>645646.23</v>
      </c>
      <c r="AN46" s="264">
        <f t="shared" si="4"/>
        <v>13626.6</v>
      </c>
      <c r="AO46" s="288">
        <f t="shared" si="5"/>
        <v>632019.63</v>
      </c>
      <c r="AP46" s="283">
        <f t="shared" si="6"/>
        <v>1581836.7399999998</v>
      </c>
      <c r="AQ46" s="291">
        <f t="shared" si="7"/>
        <v>1506757.37</v>
      </c>
      <c r="AR46" s="265">
        <f t="shared" si="1"/>
        <v>75079.369999999646</v>
      </c>
    </row>
    <row r="47" spans="1:44" ht="15" thickBot="1" x14ac:dyDescent="0.25">
      <c r="A47" s="253" t="s">
        <v>304</v>
      </c>
      <c r="B47" s="253" t="s">
        <v>42</v>
      </c>
      <c r="C47" s="292">
        <v>3732</v>
      </c>
      <c r="D47" s="293" t="s">
        <v>848</v>
      </c>
      <c r="E47" s="250" t="s">
        <v>2811</v>
      </c>
      <c r="F47" s="89">
        <v>525963.09</v>
      </c>
      <c r="H47" s="89">
        <v>69051.58</v>
      </c>
      <c r="K47" s="250">
        <v>966839.11</v>
      </c>
      <c r="L47" s="250">
        <v>286749.27</v>
      </c>
      <c r="O47" s="76">
        <v>3800</v>
      </c>
      <c r="P47" s="76">
        <v>59071</v>
      </c>
      <c r="R47" s="76">
        <v>0</v>
      </c>
      <c r="T47" s="250">
        <v>155000</v>
      </c>
      <c r="V47" s="250">
        <v>10593.53</v>
      </c>
      <c r="W47" s="44">
        <v>2300894.7000000002</v>
      </c>
      <c r="X47" s="90">
        <v>835028.56</v>
      </c>
      <c r="Z47" s="90">
        <v>722.42</v>
      </c>
      <c r="AB47" s="90">
        <v>596879.9</v>
      </c>
      <c r="AC47" s="90">
        <v>44563.6</v>
      </c>
      <c r="AD47" s="417">
        <v>923079.9</v>
      </c>
      <c r="AG47" s="417">
        <v>557477.48</v>
      </c>
      <c r="AH47" s="417">
        <v>123366.51</v>
      </c>
      <c r="AL47" s="417">
        <v>8520</v>
      </c>
      <c r="AM47" s="263">
        <f t="shared" si="3"/>
        <v>595014.66999999993</v>
      </c>
      <c r="AN47" s="264">
        <f t="shared" si="4"/>
        <v>62871</v>
      </c>
      <c r="AO47" s="288">
        <f t="shared" si="5"/>
        <v>532143.66999999993</v>
      </c>
      <c r="AP47" s="283">
        <f t="shared" si="6"/>
        <v>1477194.4800000002</v>
      </c>
      <c r="AQ47" s="291">
        <f t="shared" si="7"/>
        <v>1612443.89</v>
      </c>
      <c r="AR47" s="265">
        <f t="shared" si="1"/>
        <v>-135249.40999999968</v>
      </c>
    </row>
    <row r="48" spans="1:44" ht="15" thickBot="1" x14ac:dyDescent="0.25">
      <c r="A48" s="253" t="s">
        <v>304</v>
      </c>
      <c r="B48" s="253" t="s">
        <v>42</v>
      </c>
      <c r="C48" s="292">
        <v>3225</v>
      </c>
      <c r="D48" s="293" t="s">
        <v>849</v>
      </c>
      <c r="E48" s="250" t="s">
        <v>2818</v>
      </c>
      <c r="F48" s="89">
        <v>1014505.4</v>
      </c>
      <c r="G48" s="89">
        <v>3800</v>
      </c>
      <c r="H48" s="89">
        <v>124133.28</v>
      </c>
      <c r="K48" s="250">
        <v>3936693.41</v>
      </c>
      <c r="L48" s="250">
        <v>205293.56</v>
      </c>
      <c r="O48" s="76">
        <v>34539</v>
      </c>
      <c r="P48" s="76">
        <v>55570.33</v>
      </c>
      <c r="R48" s="76">
        <v>0</v>
      </c>
      <c r="V48" s="250">
        <v>14817.63</v>
      </c>
      <c r="W48" s="44">
        <v>4006426</v>
      </c>
      <c r="X48" s="90">
        <v>809891.13</v>
      </c>
      <c r="Z48" s="90">
        <v>1144.19</v>
      </c>
      <c r="AB48" s="90">
        <v>741195.4</v>
      </c>
      <c r="AC48" s="90">
        <v>43500</v>
      </c>
      <c r="AD48" s="417">
        <v>1058695.3999999999</v>
      </c>
      <c r="AG48" s="417">
        <v>363779.3</v>
      </c>
      <c r="AH48" s="417">
        <v>157775.59</v>
      </c>
      <c r="AL48" s="417">
        <v>8409</v>
      </c>
      <c r="AM48" s="263">
        <f t="shared" si="3"/>
        <v>1142438.68</v>
      </c>
      <c r="AN48" s="264">
        <f t="shared" si="4"/>
        <v>90109.33</v>
      </c>
      <c r="AO48" s="288">
        <f t="shared" si="5"/>
        <v>1052329.3499999999</v>
      </c>
      <c r="AP48" s="283">
        <f t="shared" si="6"/>
        <v>1595730.72</v>
      </c>
      <c r="AQ48" s="291">
        <f t="shared" si="7"/>
        <v>1588659.29</v>
      </c>
      <c r="AR48" s="265">
        <f t="shared" si="1"/>
        <v>7071.4299999999348</v>
      </c>
    </row>
    <row r="49" spans="1:44" ht="15" thickBot="1" x14ac:dyDescent="0.25">
      <c r="A49" s="253" t="s">
        <v>29</v>
      </c>
      <c r="B49" s="253" t="s">
        <v>30</v>
      </c>
      <c r="C49" s="292">
        <v>3207</v>
      </c>
      <c r="D49" s="293" t="s">
        <v>850</v>
      </c>
      <c r="E49" s="250" t="s">
        <v>2651</v>
      </c>
      <c r="F49" s="89">
        <v>511380.74</v>
      </c>
      <c r="H49" s="89">
        <v>128547.31</v>
      </c>
      <c r="K49" s="250">
        <v>255056.01</v>
      </c>
      <c r="L49" s="250">
        <v>235859.78</v>
      </c>
      <c r="O49" s="76">
        <v>32000</v>
      </c>
      <c r="P49" s="76">
        <v>37358.43</v>
      </c>
      <c r="V49" s="250">
        <v>-276448.68</v>
      </c>
      <c r="W49" s="44">
        <v>1877057.75</v>
      </c>
      <c r="X49" s="90">
        <v>719726.25</v>
      </c>
      <c r="Y49" s="90">
        <v>135000</v>
      </c>
      <c r="Z49" s="90">
        <v>321.33</v>
      </c>
      <c r="AB49" s="90">
        <v>662742.5</v>
      </c>
      <c r="AC49" s="90">
        <v>97053</v>
      </c>
      <c r="AD49" s="417">
        <v>774728.5</v>
      </c>
      <c r="AG49" s="417">
        <v>374447.06</v>
      </c>
      <c r="AH49" s="417">
        <v>76765.33</v>
      </c>
      <c r="AM49" s="263">
        <f t="shared" si="3"/>
        <v>639928.05000000005</v>
      </c>
      <c r="AN49" s="264">
        <f t="shared" si="4"/>
        <v>69358.429999999993</v>
      </c>
      <c r="AO49" s="288">
        <f t="shared" si="5"/>
        <v>570569.62000000011</v>
      </c>
      <c r="AP49" s="283">
        <f t="shared" si="6"/>
        <v>1614843.08</v>
      </c>
      <c r="AQ49" s="291">
        <f t="shared" si="7"/>
        <v>1225940.8900000001</v>
      </c>
      <c r="AR49" s="265">
        <f t="shared" si="1"/>
        <v>388902.18999999994</v>
      </c>
    </row>
    <row r="50" spans="1:44" ht="15" thickBot="1" x14ac:dyDescent="0.25">
      <c r="A50" s="253" t="s">
        <v>29</v>
      </c>
      <c r="B50" s="253" t="s">
        <v>30</v>
      </c>
      <c r="C50" s="254">
        <v>3287</v>
      </c>
      <c r="D50" s="255" t="s">
        <v>851</v>
      </c>
      <c r="E50" s="250" t="s">
        <v>2652</v>
      </c>
      <c r="F50" s="89">
        <v>393576.82</v>
      </c>
      <c r="H50" s="89">
        <v>15116.17</v>
      </c>
      <c r="K50" s="250">
        <v>465732.6</v>
      </c>
      <c r="L50" s="250">
        <v>250348.44</v>
      </c>
      <c r="O50" s="76">
        <v>91500</v>
      </c>
      <c r="P50" s="76">
        <v>61297.06</v>
      </c>
      <c r="Q50" s="76">
        <v>6500</v>
      </c>
      <c r="V50" s="250">
        <v>-13827.49</v>
      </c>
      <c r="W50" s="44">
        <v>2506199.65</v>
      </c>
      <c r="X50" s="90">
        <v>746651.33</v>
      </c>
      <c r="Y50" s="90">
        <v>80000</v>
      </c>
      <c r="Z50" s="90">
        <v>222.86</v>
      </c>
      <c r="AB50" s="90">
        <v>1335070</v>
      </c>
      <c r="AC50" s="90">
        <v>25479</v>
      </c>
      <c r="AD50" s="417">
        <v>1494410</v>
      </c>
      <c r="AG50" s="417">
        <v>349460.41</v>
      </c>
      <c r="AH50" s="417">
        <v>38306.519999999997</v>
      </c>
      <c r="AL50" s="417">
        <v>1200</v>
      </c>
      <c r="AM50" s="263">
        <f t="shared" si="3"/>
        <v>408692.99</v>
      </c>
      <c r="AN50" s="264">
        <f t="shared" si="4"/>
        <v>159297.06</v>
      </c>
      <c r="AO50" s="288">
        <f t="shared" si="5"/>
        <v>249395.93</v>
      </c>
      <c r="AP50" s="283">
        <f t="shared" si="6"/>
        <v>2187423.19</v>
      </c>
      <c r="AQ50" s="291">
        <f t="shared" si="7"/>
        <v>1883376.93</v>
      </c>
      <c r="AR50" s="265">
        <f t="shared" si="1"/>
        <v>304046.26</v>
      </c>
    </row>
    <row r="51" spans="1:44" s="275" customFormat="1" ht="15" thickBot="1" x14ac:dyDescent="0.25">
      <c r="A51" s="256" t="s">
        <v>29</v>
      </c>
      <c r="B51" s="256" t="s">
        <v>30</v>
      </c>
      <c r="C51" s="257">
        <v>2936</v>
      </c>
      <c r="D51" s="258" t="s">
        <v>852</v>
      </c>
      <c r="E51" s="250" t="s">
        <v>2653</v>
      </c>
      <c r="F51" s="89">
        <v>303600.76</v>
      </c>
      <c r="G51" s="89"/>
      <c r="H51" s="89">
        <v>59335.61</v>
      </c>
      <c r="I51" s="89"/>
      <c r="J51" s="250"/>
      <c r="K51" s="250">
        <v>3</v>
      </c>
      <c r="L51" s="250">
        <v>121167.9</v>
      </c>
      <c r="M51" s="250"/>
      <c r="N51" s="250"/>
      <c r="O51" s="76">
        <v>14701</v>
      </c>
      <c r="P51" s="76">
        <v>44807.360000000001</v>
      </c>
      <c r="Q51" s="76"/>
      <c r="R51" s="76"/>
      <c r="S51" s="76"/>
      <c r="T51" s="250"/>
      <c r="U51" s="250">
        <v>-238853.94</v>
      </c>
      <c r="V51" s="250">
        <v>34322</v>
      </c>
      <c r="W51" s="44">
        <v>1985151.03</v>
      </c>
      <c r="X51" s="90">
        <v>764472.59</v>
      </c>
      <c r="Y51" s="90">
        <v>34860</v>
      </c>
      <c r="Z51" s="90">
        <v>241.22</v>
      </c>
      <c r="AA51" s="90"/>
      <c r="AB51" s="90">
        <v>781515</v>
      </c>
      <c r="AC51" s="90">
        <v>53053</v>
      </c>
      <c r="AD51" s="417">
        <v>993915</v>
      </c>
      <c r="AE51" s="417"/>
      <c r="AF51" s="417"/>
      <c r="AG51" s="417">
        <v>327776.5</v>
      </c>
      <c r="AH51" s="417">
        <v>32661.3</v>
      </c>
      <c r="AI51" s="417"/>
      <c r="AJ51" s="417"/>
      <c r="AK51" s="417"/>
      <c r="AL51" s="417"/>
      <c r="AM51" s="263">
        <f t="shared" si="3"/>
        <v>362936.37</v>
      </c>
      <c r="AN51" s="264">
        <f t="shared" si="4"/>
        <v>59508.36</v>
      </c>
      <c r="AO51" s="288">
        <f t="shared" si="5"/>
        <v>303428.01</v>
      </c>
      <c r="AP51" s="283">
        <f t="shared" si="6"/>
        <v>1634141.81</v>
      </c>
      <c r="AQ51" s="291">
        <f t="shared" si="7"/>
        <v>1354352.8</v>
      </c>
      <c r="AR51" s="294">
        <f t="shared" si="1"/>
        <v>279789.01</v>
      </c>
    </row>
    <row r="52" spans="1:44" s="275" customFormat="1" ht="15" thickBot="1" x14ac:dyDescent="0.25">
      <c r="A52" s="256" t="s">
        <v>29</v>
      </c>
      <c r="B52" s="256" t="s">
        <v>30</v>
      </c>
      <c r="C52" s="257">
        <v>2495</v>
      </c>
      <c r="D52" s="258" t="s">
        <v>853</v>
      </c>
      <c r="E52" s="250" t="s">
        <v>2654</v>
      </c>
      <c r="F52" s="89">
        <v>47438.06</v>
      </c>
      <c r="G52" s="89"/>
      <c r="H52" s="89">
        <v>211301.63</v>
      </c>
      <c r="I52" s="89"/>
      <c r="J52" s="250"/>
      <c r="K52" s="250">
        <v>769272.9</v>
      </c>
      <c r="L52" s="250">
        <v>175474.62</v>
      </c>
      <c r="M52" s="250"/>
      <c r="N52" s="250"/>
      <c r="O52" s="76">
        <v>72463</v>
      </c>
      <c r="P52" s="76">
        <v>32370</v>
      </c>
      <c r="Q52" s="76"/>
      <c r="R52" s="76"/>
      <c r="S52" s="76"/>
      <c r="T52" s="250">
        <v>1200</v>
      </c>
      <c r="U52" s="250"/>
      <c r="V52" s="250">
        <v>11600</v>
      </c>
      <c r="W52" s="44">
        <v>1821817.03</v>
      </c>
      <c r="X52" s="90">
        <v>718592.38</v>
      </c>
      <c r="Y52" s="90">
        <v>140000</v>
      </c>
      <c r="Z52" s="90"/>
      <c r="AA52" s="90"/>
      <c r="AB52" s="90">
        <v>1260451.5</v>
      </c>
      <c r="AC52" s="90">
        <v>11800</v>
      </c>
      <c r="AD52" s="417">
        <v>1517491.5</v>
      </c>
      <c r="AE52" s="417">
        <v>4750</v>
      </c>
      <c r="AF52" s="417"/>
      <c r="AG52" s="417">
        <v>534493.02</v>
      </c>
      <c r="AH52" s="417">
        <v>35875.94</v>
      </c>
      <c r="AI52" s="417"/>
      <c r="AJ52" s="417"/>
      <c r="AK52" s="417"/>
      <c r="AL52" s="417"/>
      <c r="AM52" s="263">
        <f t="shared" si="3"/>
        <v>258739.69</v>
      </c>
      <c r="AN52" s="264">
        <f t="shared" si="4"/>
        <v>104833</v>
      </c>
      <c r="AO52" s="288">
        <f t="shared" si="5"/>
        <v>153906.69</v>
      </c>
      <c r="AP52" s="283">
        <f t="shared" si="6"/>
        <v>2130843.88</v>
      </c>
      <c r="AQ52" s="291">
        <f t="shared" si="7"/>
        <v>2092610.46</v>
      </c>
      <c r="AR52" s="294">
        <f t="shared" si="1"/>
        <v>38233.419999999925</v>
      </c>
    </row>
    <row r="53" spans="1:44" s="275" customFormat="1" ht="15" thickBot="1" x14ac:dyDescent="0.25">
      <c r="A53" s="256" t="s">
        <v>29</v>
      </c>
      <c r="B53" s="256" t="s">
        <v>30</v>
      </c>
      <c r="C53" s="257">
        <v>5264</v>
      </c>
      <c r="D53" s="258" t="s">
        <v>854</v>
      </c>
      <c r="E53" s="250" t="s">
        <v>2655</v>
      </c>
      <c r="F53" s="89">
        <v>733749.91</v>
      </c>
      <c r="G53" s="89">
        <v>3800</v>
      </c>
      <c r="H53" s="89">
        <v>100569.98</v>
      </c>
      <c r="I53" s="89"/>
      <c r="J53" s="250"/>
      <c r="K53" s="250">
        <v>512592.15</v>
      </c>
      <c r="L53" s="250">
        <v>510208.35</v>
      </c>
      <c r="M53" s="250"/>
      <c r="N53" s="250"/>
      <c r="O53" s="76">
        <v>4285</v>
      </c>
      <c r="P53" s="76">
        <v>37820</v>
      </c>
      <c r="Q53" s="76"/>
      <c r="R53" s="76"/>
      <c r="S53" s="76"/>
      <c r="T53" s="250"/>
      <c r="U53" s="250"/>
      <c r="V53" s="250">
        <v>-258229.25</v>
      </c>
      <c r="W53" s="44">
        <v>1102265.42</v>
      </c>
      <c r="X53" s="90">
        <v>1222110.1499999999</v>
      </c>
      <c r="Y53" s="90"/>
      <c r="Z53" s="90">
        <v>279.10000000000002</v>
      </c>
      <c r="AA53" s="90"/>
      <c r="AB53" s="90">
        <v>1209298</v>
      </c>
      <c r="AC53" s="90">
        <v>72974</v>
      </c>
      <c r="AD53" s="417">
        <v>1508843</v>
      </c>
      <c r="AE53" s="417"/>
      <c r="AF53" s="417"/>
      <c r="AG53" s="417">
        <v>545584.91</v>
      </c>
      <c r="AH53" s="417">
        <v>65418</v>
      </c>
      <c r="AI53" s="417"/>
      <c r="AJ53" s="417"/>
      <c r="AK53" s="417"/>
      <c r="AL53" s="417">
        <v>240</v>
      </c>
      <c r="AM53" s="263">
        <f t="shared" si="3"/>
        <v>838119.89</v>
      </c>
      <c r="AN53" s="264">
        <f t="shared" si="4"/>
        <v>42105</v>
      </c>
      <c r="AO53" s="288">
        <f t="shared" si="5"/>
        <v>796014.89</v>
      </c>
      <c r="AP53" s="283">
        <f t="shared" si="6"/>
        <v>2504661.25</v>
      </c>
      <c r="AQ53" s="291">
        <f t="shared" si="7"/>
        <v>2120085.91</v>
      </c>
      <c r="AR53" s="294">
        <f t="shared" si="1"/>
        <v>384575.33999999985</v>
      </c>
    </row>
    <row r="54" spans="1:44" ht="15" thickBot="1" x14ac:dyDescent="0.25">
      <c r="A54" s="253" t="s">
        <v>29</v>
      </c>
      <c r="B54" s="253" t="s">
        <v>30</v>
      </c>
      <c r="C54" s="254">
        <v>2213</v>
      </c>
      <c r="D54" s="255" t="s">
        <v>855</v>
      </c>
      <c r="E54" s="250" t="s">
        <v>2656</v>
      </c>
      <c r="F54" s="89">
        <v>218963.33</v>
      </c>
      <c r="H54" s="89">
        <v>100221.5</v>
      </c>
      <c r="K54" s="250">
        <v>81216.22</v>
      </c>
      <c r="L54" s="250">
        <v>387668.37</v>
      </c>
      <c r="O54" s="76">
        <v>0</v>
      </c>
      <c r="P54" s="76">
        <v>25480</v>
      </c>
      <c r="U54" s="250">
        <v>-10797.58</v>
      </c>
      <c r="V54" s="250">
        <v>500</v>
      </c>
      <c r="W54" s="44">
        <v>2172216.88</v>
      </c>
      <c r="X54" s="90">
        <v>519360.19</v>
      </c>
      <c r="Y54" s="90">
        <v>17000</v>
      </c>
      <c r="AB54" s="90">
        <v>673884</v>
      </c>
      <c r="AD54" s="417">
        <v>838876</v>
      </c>
      <c r="AG54" s="417">
        <v>331099.84000000003</v>
      </c>
      <c r="AH54" s="417">
        <v>48862.92</v>
      </c>
      <c r="AM54" s="263">
        <f t="shared" si="3"/>
        <v>319184.82999999996</v>
      </c>
      <c r="AN54" s="264">
        <f t="shared" si="4"/>
        <v>25480</v>
      </c>
      <c r="AO54" s="288">
        <f t="shared" si="5"/>
        <v>293704.82999999996</v>
      </c>
      <c r="AP54" s="283">
        <f t="shared" si="6"/>
        <v>1210244.19</v>
      </c>
      <c r="AQ54" s="291">
        <f t="shared" si="7"/>
        <v>1218838.76</v>
      </c>
      <c r="AR54" s="265">
        <f t="shared" si="1"/>
        <v>-8594.5700000000652</v>
      </c>
    </row>
    <row r="55" spans="1:44" ht="15" thickBot="1" x14ac:dyDescent="0.25">
      <c r="A55" s="253" t="s">
        <v>29</v>
      </c>
      <c r="B55" s="253" t="s">
        <v>30</v>
      </c>
      <c r="C55" s="254">
        <v>2562</v>
      </c>
      <c r="D55" s="255" t="s">
        <v>856</v>
      </c>
      <c r="E55" s="250" t="s">
        <v>2657</v>
      </c>
      <c r="F55" s="89">
        <v>346773.69</v>
      </c>
      <c r="H55" s="89">
        <v>121853.45</v>
      </c>
      <c r="K55" s="250">
        <v>1216020.32</v>
      </c>
      <c r="L55" s="250">
        <v>457322.79</v>
      </c>
      <c r="P55" s="76">
        <v>28750</v>
      </c>
      <c r="W55" s="44">
        <v>1936400.69</v>
      </c>
      <c r="X55" s="90">
        <v>623276.75</v>
      </c>
      <c r="AB55" s="90">
        <v>727680</v>
      </c>
      <c r="AD55" s="417">
        <v>873876</v>
      </c>
      <c r="AG55" s="417">
        <v>227437.51</v>
      </c>
      <c r="AH55" s="417">
        <v>66110.759999999995</v>
      </c>
      <c r="AM55" s="263">
        <f t="shared" si="3"/>
        <v>468627.14</v>
      </c>
      <c r="AN55" s="264">
        <f t="shared" si="4"/>
        <v>28750</v>
      </c>
      <c r="AO55" s="288">
        <f t="shared" si="5"/>
        <v>439877.14</v>
      </c>
      <c r="AP55" s="283">
        <f t="shared" si="6"/>
        <v>1350956.75</v>
      </c>
      <c r="AQ55" s="291">
        <f t="shared" si="7"/>
        <v>1167424.27</v>
      </c>
      <c r="AR55" s="265">
        <f t="shared" si="1"/>
        <v>183532.47999999998</v>
      </c>
    </row>
    <row r="56" spans="1:44" s="275" customFormat="1" ht="15" thickBot="1" x14ac:dyDescent="0.25">
      <c r="A56" s="256" t="s">
        <v>29</v>
      </c>
      <c r="B56" s="256" t="s">
        <v>30</v>
      </c>
      <c r="C56" s="257">
        <v>7114</v>
      </c>
      <c r="D56" s="258" t="s">
        <v>857</v>
      </c>
      <c r="E56" s="250" t="s">
        <v>2658</v>
      </c>
      <c r="F56" s="89">
        <v>952935.42</v>
      </c>
      <c r="G56" s="89">
        <v>13992</v>
      </c>
      <c r="H56" s="89">
        <v>249920.02</v>
      </c>
      <c r="I56" s="89"/>
      <c r="J56" s="250"/>
      <c r="K56" s="250">
        <v>36427.68</v>
      </c>
      <c r="L56" s="250">
        <v>279755.02</v>
      </c>
      <c r="M56" s="250"/>
      <c r="N56" s="250"/>
      <c r="O56" s="76">
        <v>10500</v>
      </c>
      <c r="P56" s="76">
        <v>68247.22</v>
      </c>
      <c r="Q56" s="76"/>
      <c r="R56" s="76"/>
      <c r="S56" s="76"/>
      <c r="T56" s="250"/>
      <c r="U56" s="250">
        <v>297917.32</v>
      </c>
      <c r="V56" s="250"/>
      <c r="W56" s="44">
        <v>1262941.0900000001</v>
      </c>
      <c r="X56" s="90">
        <v>1441731.14</v>
      </c>
      <c r="Y56" s="90">
        <v>31200</v>
      </c>
      <c r="Z56" s="90">
        <v>798.27</v>
      </c>
      <c r="AA56" s="90"/>
      <c r="AB56" s="90">
        <v>1439266.5</v>
      </c>
      <c r="AC56" s="90">
        <v>101553</v>
      </c>
      <c r="AD56" s="417">
        <v>1846426.5</v>
      </c>
      <c r="AE56" s="417"/>
      <c r="AF56" s="417">
        <v>9572</v>
      </c>
      <c r="AG56" s="417">
        <v>461098.52</v>
      </c>
      <c r="AH56" s="417">
        <v>63183.54</v>
      </c>
      <c r="AI56" s="417"/>
      <c r="AJ56" s="417"/>
      <c r="AK56" s="417"/>
      <c r="AL56" s="417"/>
      <c r="AM56" s="263">
        <f t="shared" si="3"/>
        <v>1216847.44</v>
      </c>
      <c r="AN56" s="264">
        <f t="shared" si="4"/>
        <v>78747.22</v>
      </c>
      <c r="AO56" s="288">
        <f t="shared" si="5"/>
        <v>1138100.22</v>
      </c>
      <c r="AP56" s="283">
        <f t="shared" si="6"/>
        <v>3014548.91</v>
      </c>
      <c r="AQ56" s="291">
        <f t="shared" si="7"/>
        <v>2380280.56</v>
      </c>
      <c r="AR56" s="294">
        <f t="shared" si="1"/>
        <v>634268.35000000009</v>
      </c>
    </row>
    <row r="57" spans="1:44" ht="15" thickBot="1" x14ac:dyDescent="0.25">
      <c r="A57" s="253" t="s">
        <v>29</v>
      </c>
      <c r="B57" s="253" t="s">
        <v>30</v>
      </c>
      <c r="C57" s="254">
        <v>6804</v>
      </c>
      <c r="D57" s="255" t="s">
        <v>858</v>
      </c>
      <c r="E57" s="250" t="s">
        <v>2794</v>
      </c>
      <c r="F57" s="89">
        <v>201340.25</v>
      </c>
      <c r="G57" s="89">
        <v>0</v>
      </c>
      <c r="H57" s="89">
        <v>100892.8</v>
      </c>
      <c r="K57" s="250">
        <v>493009.79</v>
      </c>
      <c r="L57" s="250">
        <v>569544.85</v>
      </c>
      <c r="O57" s="76">
        <v>103500</v>
      </c>
      <c r="P57" s="76">
        <v>45175.26</v>
      </c>
      <c r="T57" s="250">
        <v>1300</v>
      </c>
      <c r="W57" s="44">
        <v>2033596.36</v>
      </c>
      <c r="X57" s="90">
        <v>562688.59</v>
      </c>
      <c r="Y57" s="90">
        <v>23000</v>
      </c>
      <c r="Z57" s="90">
        <v>168.91</v>
      </c>
      <c r="AB57" s="90">
        <v>1172160</v>
      </c>
      <c r="AC57" s="90">
        <v>282080</v>
      </c>
      <c r="AD57" s="417">
        <v>1565844</v>
      </c>
      <c r="AG57" s="417">
        <v>367424.79</v>
      </c>
      <c r="AH57" s="417">
        <v>41015.94</v>
      </c>
      <c r="AM57" s="263">
        <f t="shared" si="3"/>
        <v>302233.05</v>
      </c>
      <c r="AN57" s="264">
        <f t="shared" si="4"/>
        <v>148675.26</v>
      </c>
      <c r="AO57" s="288">
        <f t="shared" si="5"/>
        <v>153557.78999999998</v>
      </c>
      <c r="AP57" s="283">
        <f t="shared" si="6"/>
        <v>2040097.5</v>
      </c>
      <c r="AQ57" s="291">
        <f t="shared" si="7"/>
        <v>1974284.73</v>
      </c>
      <c r="AR57" s="265">
        <f t="shared" si="1"/>
        <v>65812.770000000019</v>
      </c>
    </row>
    <row r="58" spans="1:44" s="275" customFormat="1" ht="15" thickBot="1" x14ac:dyDescent="0.25">
      <c r="A58" s="256" t="s">
        <v>29</v>
      </c>
      <c r="B58" s="256" t="s">
        <v>30</v>
      </c>
      <c r="C58" s="257">
        <v>3739</v>
      </c>
      <c r="D58" s="258" t="s">
        <v>859</v>
      </c>
      <c r="E58" s="250" t="s">
        <v>2795</v>
      </c>
      <c r="F58" s="89">
        <v>154832.88</v>
      </c>
      <c r="G58" s="89"/>
      <c r="H58" s="89">
        <v>292424.15000000002</v>
      </c>
      <c r="I58" s="89"/>
      <c r="J58" s="250"/>
      <c r="K58" s="250">
        <v>508818.86</v>
      </c>
      <c r="L58" s="250">
        <v>75155.490000000005</v>
      </c>
      <c r="M58" s="250"/>
      <c r="N58" s="250"/>
      <c r="O58" s="76">
        <v>22720</v>
      </c>
      <c r="P58" s="76">
        <v>351039.69</v>
      </c>
      <c r="Q58" s="76"/>
      <c r="R58" s="76"/>
      <c r="S58" s="76"/>
      <c r="T58" s="250"/>
      <c r="U58" s="250">
        <v>367602.08</v>
      </c>
      <c r="V58" s="250">
        <v>-401412.99</v>
      </c>
      <c r="W58" s="44">
        <v>2378594.3199999998</v>
      </c>
      <c r="X58" s="90">
        <v>1248120.6200000001</v>
      </c>
      <c r="Y58" s="90"/>
      <c r="Z58" s="90">
        <v>-659.44</v>
      </c>
      <c r="AA58" s="90"/>
      <c r="AB58" s="90">
        <v>742161</v>
      </c>
      <c r="AC58" s="90">
        <v>31574</v>
      </c>
      <c r="AD58" s="417">
        <v>1015540</v>
      </c>
      <c r="AE58" s="417"/>
      <c r="AF58" s="417"/>
      <c r="AG58" s="417">
        <v>638148.28</v>
      </c>
      <c r="AH58" s="417">
        <v>74709.48</v>
      </c>
      <c r="AI58" s="417"/>
      <c r="AJ58" s="417"/>
      <c r="AK58" s="417"/>
      <c r="AL58" s="417"/>
      <c r="AM58" s="263">
        <f t="shared" si="3"/>
        <v>447257.03</v>
      </c>
      <c r="AN58" s="264">
        <f t="shared" si="4"/>
        <v>373759.69</v>
      </c>
      <c r="AO58" s="288">
        <f t="shared" si="5"/>
        <v>73497.340000000026</v>
      </c>
      <c r="AP58" s="283">
        <f t="shared" si="6"/>
        <v>2021196.1800000002</v>
      </c>
      <c r="AQ58" s="291">
        <f t="shared" si="7"/>
        <v>1728397.76</v>
      </c>
      <c r="AR58" s="294">
        <f t="shared" si="1"/>
        <v>292798.42000000016</v>
      </c>
    </row>
    <row r="59" spans="1:44" s="275" customFormat="1" ht="15" thickBot="1" x14ac:dyDescent="0.25">
      <c r="A59" s="256" t="s">
        <v>29</v>
      </c>
      <c r="B59" s="256" t="s">
        <v>30</v>
      </c>
      <c r="C59" s="257">
        <v>2743</v>
      </c>
      <c r="D59" s="258" t="s">
        <v>860</v>
      </c>
      <c r="E59" s="250" t="s">
        <v>2796</v>
      </c>
      <c r="F59" s="89">
        <v>335390.52</v>
      </c>
      <c r="G59" s="89"/>
      <c r="H59" s="89">
        <v>302226.95</v>
      </c>
      <c r="I59" s="89"/>
      <c r="J59" s="250"/>
      <c r="K59" s="250">
        <v>1664715.66</v>
      </c>
      <c r="L59" s="250">
        <v>415735.46</v>
      </c>
      <c r="M59" s="250"/>
      <c r="N59" s="250"/>
      <c r="O59" s="76">
        <v>4000</v>
      </c>
      <c r="P59" s="76">
        <v>36346.03</v>
      </c>
      <c r="Q59" s="76"/>
      <c r="R59" s="76"/>
      <c r="S59" s="76"/>
      <c r="T59" s="250"/>
      <c r="U59" s="250">
        <v>193379.24</v>
      </c>
      <c r="V59" s="250"/>
      <c r="W59" s="44">
        <v>2522084.4900000002</v>
      </c>
      <c r="X59" s="90">
        <v>759425.38</v>
      </c>
      <c r="Y59" s="90">
        <v>32800</v>
      </c>
      <c r="Z59" s="90">
        <v>162.44</v>
      </c>
      <c r="AA59" s="90"/>
      <c r="AB59" s="90">
        <v>506856</v>
      </c>
      <c r="AC59" s="90">
        <v>108559</v>
      </c>
      <c r="AD59" s="417">
        <v>687196</v>
      </c>
      <c r="AE59" s="417"/>
      <c r="AF59" s="417"/>
      <c r="AG59" s="417">
        <v>376587.66</v>
      </c>
      <c r="AH59" s="417">
        <v>25591.56</v>
      </c>
      <c r="AI59" s="417"/>
      <c r="AJ59" s="417"/>
      <c r="AK59" s="417"/>
      <c r="AL59" s="417"/>
      <c r="AM59" s="263">
        <f t="shared" si="3"/>
        <v>637617.47</v>
      </c>
      <c r="AN59" s="264">
        <f t="shared" si="4"/>
        <v>40346.03</v>
      </c>
      <c r="AO59" s="288">
        <f t="shared" si="5"/>
        <v>597271.43999999994</v>
      </c>
      <c r="AP59" s="283">
        <f t="shared" si="6"/>
        <v>1407802.8199999998</v>
      </c>
      <c r="AQ59" s="291">
        <f t="shared" si="7"/>
        <v>1089375.22</v>
      </c>
      <c r="AR59" s="294">
        <f t="shared" si="1"/>
        <v>318427.59999999986</v>
      </c>
    </row>
    <row r="60" spans="1:44" ht="15" thickBot="1" x14ac:dyDescent="0.25">
      <c r="A60" s="253" t="s">
        <v>31</v>
      </c>
      <c r="B60" s="253" t="s">
        <v>32</v>
      </c>
      <c r="C60" s="254">
        <v>4721</v>
      </c>
      <c r="D60" s="255" t="s">
        <v>861</v>
      </c>
      <c r="E60" s="250" t="s">
        <v>2659</v>
      </c>
      <c r="F60" s="89">
        <v>1793726.05</v>
      </c>
      <c r="H60" s="89">
        <v>89542</v>
      </c>
      <c r="K60" s="250">
        <v>401244.47</v>
      </c>
      <c r="L60" s="250">
        <v>403282.55</v>
      </c>
      <c r="O60" s="76">
        <v>1540</v>
      </c>
      <c r="P60" s="76">
        <v>107758</v>
      </c>
      <c r="R60" s="76">
        <v>725.28</v>
      </c>
      <c r="W60" s="44">
        <v>2222830.3199999998</v>
      </c>
      <c r="X60" s="90">
        <v>1582401.24</v>
      </c>
      <c r="Y60" s="90">
        <v>65000</v>
      </c>
      <c r="Z60" s="90">
        <v>2031.56</v>
      </c>
      <c r="AB60" s="90">
        <v>520445</v>
      </c>
      <c r="AC60" s="90">
        <v>9000</v>
      </c>
      <c r="AD60" s="417">
        <v>892785</v>
      </c>
      <c r="AG60" s="417">
        <v>547931.78</v>
      </c>
      <c r="AH60" s="417">
        <v>121142.47</v>
      </c>
      <c r="AM60" s="263">
        <f t="shared" si="3"/>
        <v>1883268.05</v>
      </c>
      <c r="AN60" s="264">
        <f t="shared" si="4"/>
        <v>110023.28</v>
      </c>
      <c r="AO60" s="288">
        <f t="shared" si="5"/>
        <v>1773244.77</v>
      </c>
      <c r="AP60" s="283">
        <f t="shared" si="6"/>
        <v>2178877.7999999998</v>
      </c>
      <c r="AQ60" s="291">
        <f t="shared" si="7"/>
        <v>1561859.25</v>
      </c>
      <c r="AR60" s="265">
        <f t="shared" si="1"/>
        <v>617018.54999999981</v>
      </c>
    </row>
    <row r="61" spans="1:44" ht="15" thickBot="1" x14ac:dyDescent="0.25">
      <c r="A61" s="253" t="s">
        <v>31</v>
      </c>
      <c r="B61" s="253" t="s">
        <v>32</v>
      </c>
      <c r="C61" s="292">
        <v>8384</v>
      </c>
      <c r="D61" s="293" t="s">
        <v>862</v>
      </c>
      <c r="E61" s="250" t="s">
        <v>2660</v>
      </c>
      <c r="F61" s="89">
        <v>3560891.81</v>
      </c>
      <c r="G61" s="89">
        <v>16420</v>
      </c>
      <c r="H61" s="89">
        <v>133803.39000000001</v>
      </c>
      <c r="K61" s="250">
        <v>2547086</v>
      </c>
      <c r="L61" s="250">
        <v>1523690.2</v>
      </c>
      <c r="O61" s="76">
        <v>19400</v>
      </c>
      <c r="P61" s="76">
        <v>139801.48000000001</v>
      </c>
      <c r="R61" s="76">
        <v>3.36</v>
      </c>
      <c r="W61" s="44">
        <v>7696912.6699999999</v>
      </c>
      <c r="X61" s="90">
        <v>2226576.36</v>
      </c>
      <c r="Y61" s="90">
        <v>503285</v>
      </c>
      <c r="Z61" s="90">
        <v>4931.16</v>
      </c>
      <c r="AB61" s="90">
        <v>2119221</v>
      </c>
      <c r="AC61" s="90">
        <v>68800</v>
      </c>
      <c r="AD61" s="417">
        <v>2630616.19</v>
      </c>
      <c r="AG61" s="417">
        <v>2020167.6</v>
      </c>
      <c r="AH61" s="417">
        <v>109427.94</v>
      </c>
      <c r="AM61" s="263">
        <f t="shared" si="3"/>
        <v>3711115.2</v>
      </c>
      <c r="AN61" s="264">
        <f t="shared" si="4"/>
        <v>159204.84</v>
      </c>
      <c r="AO61" s="288">
        <f t="shared" si="5"/>
        <v>3551910.3600000003</v>
      </c>
      <c r="AP61" s="283">
        <f t="shared" si="6"/>
        <v>4922813.5199999996</v>
      </c>
      <c r="AQ61" s="291">
        <f t="shared" si="7"/>
        <v>4760211.7300000004</v>
      </c>
      <c r="AR61" s="265">
        <f t="shared" si="1"/>
        <v>162601.78999999911</v>
      </c>
    </row>
    <row r="62" spans="1:44" ht="15" thickBot="1" x14ac:dyDescent="0.25">
      <c r="A62" s="253" t="s">
        <v>31</v>
      </c>
      <c r="B62" s="253" t="s">
        <v>32</v>
      </c>
      <c r="C62" s="292">
        <v>4586</v>
      </c>
      <c r="D62" s="293" t="s">
        <v>863</v>
      </c>
      <c r="E62" s="250" t="s">
        <v>2661</v>
      </c>
      <c r="F62" s="89">
        <v>340695.62</v>
      </c>
      <c r="H62" s="89">
        <v>375695.71</v>
      </c>
      <c r="K62" s="250">
        <v>571462.16</v>
      </c>
      <c r="L62" s="250">
        <v>557799.26</v>
      </c>
      <c r="O62" s="76">
        <v>1500</v>
      </c>
      <c r="P62" s="76">
        <v>107038.95</v>
      </c>
      <c r="R62" s="76">
        <v>2104.56</v>
      </c>
      <c r="V62" s="250">
        <v>273</v>
      </c>
      <c r="W62" s="44">
        <v>2266667.36</v>
      </c>
      <c r="X62" s="90">
        <v>1062682.6599999999</v>
      </c>
      <c r="Z62" s="90">
        <v>460.89</v>
      </c>
      <c r="AB62" s="90">
        <v>871293.5</v>
      </c>
      <c r="AC62" s="90">
        <v>6000</v>
      </c>
      <c r="AD62" s="417">
        <v>1089897.5</v>
      </c>
      <c r="AG62" s="417">
        <v>438781.38</v>
      </c>
      <c r="AH62" s="417">
        <v>104997.73</v>
      </c>
      <c r="AK62" s="417">
        <v>0</v>
      </c>
      <c r="AM62" s="263">
        <f t="shared" si="3"/>
        <v>716391.33000000007</v>
      </c>
      <c r="AN62" s="264">
        <f t="shared" si="4"/>
        <v>110643.51</v>
      </c>
      <c r="AO62" s="288">
        <f t="shared" si="5"/>
        <v>605747.82000000007</v>
      </c>
      <c r="AP62" s="283">
        <f t="shared" si="6"/>
        <v>1940437.0499999998</v>
      </c>
      <c r="AQ62" s="291">
        <f t="shared" si="7"/>
        <v>1633676.6099999999</v>
      </c>
      <c r="AR62" s="265">
        <f t="shared" si="1"/>
        <v>306760.43999999994</v>
      </c>
    </row>
    <row r="63" spans="1:44" ht="15" thickBot="1" x14ac:dyDescent="0.25">
      <c r="A63" s="253" t="s">
        <v>31</v>
      </c>
      <c r="B63" s="253" t="s">
        <v>32</v>
      </c>
      <c r="C63" s="292">
        <v>3004</v>
      </c>
      <c r="D63" s="293" t="s">
        <v>864</v>
      </c>
      <c r="E63" s="250" t="s">
        <v>2662</v>
      </c>
      <c r="F63" s="89">
        <v>699607.56</v>
      </c>
      <c r="H63" s="89">
        <v>60345.16</v>
      </c>
      <c r="K63" s="250">
        <v>74953.5</v>
      </c>
      <c r="L63" s="250">
        <v>197507.1</v>
      </c>
      <c r="O63" s="76">
        <v>3500</v>
      </c>
      <c r="P63" s="76">
        <v>30584.61</v>
      </c>
      <c r="R63" s="76">
        <v>1017</v>
      </c>
      <c r="W63" s="44">
        <v>817347.69</v>
      </c>
      <c r="X63" s="90">
        <v>968003.01</v>
      </c>
      <c r="Z63" s="90">
        <v>826.81</v>
      </c>
      <c r="AB63" s="90">
        <v>500864</v>
      </c>
      <c r="AC63" s="90">
        <v>42600</v>
      </c>
      <c r="AD63" s="417">
        <v>711744</v>
      </c>
      <c r="AE63" s="417">
        <v>5300</v>
      </c>
      <c r="AG63" s="417">
        <v>380465.49</v>
      </c>
      <c r="AH63" s="417">
        <v>87160.42</v>
      </c>
      <c r="AL63" s="417">
        <v>960</v>
      </c>
      <c r="AM63" s="263">
        <f t="shared" si="3"/>
        <v>759952.72000000009</v>
      </c>
      <c r="AN63" s="264">
        <f t="shared" si="4"/>
        <v>35101.61</v>
      </c>
      <c r="AO63" s="288">
        <f t="shared" si="5"/>
        <v>724851.1100000001</v>
      </c>
      <c r="AP63" s="283">
        <f t="shared" si="6"/>
        <v>1512293.82</v>
      </c>
      <c r="AQ63" s="291">
        <f t="shared" si="7"/>
        <v>1185629.9099999999</v>
      </c>
      <c r="AR63" s="265">
        <f t="shared" si="1"/>
        <v>326663.91000000015</v>
      </c>
    </row>
    <row r="64" spans="1:44" ht="15" thickBot="1" x14ac:dyDescent="0.25">
      <c r="A64" s="253" t="s">
        <v>31</v>
      </c>
      <c r="B64" s="253" t="s">
        <v>32</v>
      </c>
      <c r="C64" s="292">
        <v>7236</v>
      </c>
      <c r="D64" s="293" t="s">
        <v>865</v>
      </c>
      <c r="E64" s="250" t="s">
        <v>2663</v>
      </c>
      <c r="F64" s="89">
        <v>1073595.79</v>
      </c>
      <c r="H64" s="89">
        <v>96770.78</v>
      </c>
      <c r="K64" s="250">
        <v>152804.98000000001</v>
      </c>
      <c r="L64" s="250">
        <v>579279</v>
      </c>
      <c r="O64" s="76">
        <v>7142</v>
      </c>
      <c r="P64" s="76">
        <v>78246.31</v>
      </c>
      <c r="R64" s="76">
        <v>2213.2600000000002</v>
      </c>
      <c r="W64" s="44">
        <v>1211807.73</v>
      </c>
      <c r="X64" s="90">
        <v>1734595.87</v>
      </c>
      <c r="Z64" s="90">
        <v>1193.79</v>
      </c>
      <c r="AB64" s="90">
        <v>399924.5</v>
      </c>
      <c r="AC64" s="90">
        <v>135400</v>
      </c>
      <c r="AD64" s="417">
        <v>754844.26</v>
      </c>
      <c r="AE64" s="417">
        <v>8110</v>
      </c>
      <c r="AG64" s="417">
        <v>698183.58</v>
      </c>
      <c r="AH64" s="417">
        <v>39880</v>
      </c>
      <c r="AK64" s="417">
        <v>642</v>
      </c>
      <c r="AL64" s="417">
        <v>19160</v>
      </c>
      <c r="AM64" s="263">
        <f t="shared" si="3"/>
        <v>1170366.57</v>
      </c>
      <c r="AN64" s="264">
        <f t="shared" si="4"/>
        <v>87601.569999999992</v>
      </c>
      <c r="AO64" s="288">
        <f t="shared" si="5"/>
        <v>1082765</v>
      </c>
      <c r="AP64" s="283">
        <f t="shared" si="6"/>
        <v>2271114.16</v>
      </c>
      <c r="AQ64" s="291">
        <f t="shared" si="7"/>
        <v>1520819.8399999999</v>
      </c>
      <c r="AR64" s="265">
        <f t="shared" si="1"/>
        <v>750294.3200000003</v>
      </c>
    </row>
    <row r="65" spans="1:44" ht="15" thickBot="1" x14ac:dyDescent="0.25">
      <c r="A65" s="253" t="s">
        <v>31</v>
      </c>
      <c r="B65" s="253" t="s">
        <v>32</v>
      </c>
      <c r="C65" s="292">
        <v>5706</v>
      </c>
      <c r="D65" s="293" t="s">
        <v>866</v>
      </c>
      <c r="E65" s="250" t="s">
        <v>2665</v>
      </c>
      <c r="F65" s="89">
        <v>964797.94</v>
      </c>
      <c r="H65" s="89">
        <v>404398.09</v>
      </c>
      <c r="K65" s="250">
        <v>368627.31</v>
      </c>
      <c r="L65" s="250">
        <v>367352.96</v>
      </c>
      <c r="O65" s="76">
        <v>3400</v>
      </c>
      <c r="P65" s="76">
        <v>55947.72</v>
      </c>
      <c r="R65" s="76">
        <v>497.72</v>
      </c>
      <c r="V65" s="250">
        <v>158850</v>
      </c>
      <c r="W65" s="44">
        <v>2590732.39</v>
      </c>
      <c r="X65" s="90">
        <v>1522149.28</v>
      </c>
      <c r="Y65" s="90">
        <v>76020</v>
      </c>
      <c r="Z65" s="90">
        <v>1019.73</v>
      </c>
      <c r="AB65" s="90">
        <v>1366365</v>
      </c>
      <c r="AC65" s="90">
        <v>182160</v>
      </c>
      <c r="AD65" s="417">
        <v>1808541</v>
      </c>
      <c r="AG65" s="417">
        <v>625911.43000000005</v>
      </c>
      <c r="AH65" s="417">
        <v>24870.18</v>
      </c>
      <c r="AM65" s="263">
        <f t="shared" si="3"/>
        <v>1369196.03</v>
      </c>
      <c r="AN65" s="264">
        <f t="shared" si="4"/>
        <v>59845.440000000002</v>
      </c>
      <c r="AO65" s="288">
        <f t="shared" si="5"/>
        <v>1309350.5900000001</v>
      </c>
      <c r="AP65" s="283">
        <f t="shared" si="6"/>
        <v>3147714.01</v>
      </c>
      <c r="AQ65" s="291">
        <f t="shared" si="7"/>
        <v>2459322.6100000003</v>
      </c>
      <c r="AR65" s="265">
        <f t="shared" si="1"/>
        <v>688391.39999999944</v>
      </c>
    </row>
    <row r="66" spans="1:44" s="288" customFormat="1" ht="15" thickBot="1" x14ac:dyDescent="0.25">
      <c r="A66" s="262" t="s">
        <v>31</v>
      </c>
      <c r="B66" s="262" t="s">
        <v>32</v>
      </c>
      <c r="C66" s="295">
        <v>1949</v>
      </c>
      <c r="D66" s="296" t="s">
        <v>867</v>
      </c>
      <c r="E66" s="250" t="s">
        <v>2666</v>
      </c>
      <c r="F66" s="89">
        <v>1704638.62</v>
      </c>
      <c r="G66" s="89"/>
      <c r="H66" s="89">
        <v>37834.11</v>
      </c>
      <c r="I66" s="89"/>
      <c r="J66" s="250"/>
      <c r="K66" s="250">
        <v>1007353.38</v>
      </c>
      <c r="L66" s="250">
        <v>395445.79</v>
      </c>
      <c r="M66" s="250"/>
      <c r="N66" s="250"/>
      <c r="O66" s="76">
        <v>58190</v>
      </c>
      <c r="P66" s="76">
        <v>59302.69</v>
      </c>
      <c r="Q66" s="76"/>
      <c r="R66" s="76">
        <v>3177.11</v>
      </c>
      <c r="S66" s="76"/>
      <c r="T66" s="250"/>
      <c r="U66" s="250"/>
      <c r="V66" s="250">
        <v>279157.05</v>
      </c>
      <c r="W66" s="44">
        <v>2642678.98</v>
      </c>
      <c r="X66" s="90">
        <v>1173102.99</v>
      </c>
      <c r="Y66" s="90"/>
      <c r="Z66" s="90">
        <v>2048.11</v>
      </c>
      <c r="AA66" s="90"/>
      <c r="AB66" s="90">
        <v>918820</v>
      </c>
      <c r="AC66" s="90">
        <v>51600</v>
      </c>
      <c r="AD66" s="417">
        <v>1087560</v>
      </c>
      <c r="AE66" s="417"/>
      <c r="AF66" s="417"/>
      <c r="AG66" s="417">
        <v>617033.84</v>
      </c>
      <c r="AH66" s="417">
        <v>140485.43</v>
      </c>
      <c r="AI66" s="417"/>
      <c r="AJ66" s="417">
        <v>52962.1</v>
      </c>
      <c r="AK66" s="417"/>
      <c r="AL66" s="417"/>
      <c r="AM66" s="263">
        <f t="shared" si="3"/>
        <v>1742472.7300000002</v>
      </c>
      <c r="AN66" s="264">
        <f t="shared" si="4"/>
        <v>120669.8</v>
      </c>
      <c r="AO66" s="288">
        <f t="shared" si="5"/>
        <v>1621802.9300000002</v>
      </c>
      <c r="AP66" s="283">
        <f t="shared" si="6"/>
        <v>2145571.1</v>
      </c>
      <c r="AQ66" s="291">
        <f t="shared" si="7"/>
        <v>1898041.3699999999</v>
      </c>
      <c r="AR66" s="265">
        <f t="shared" si="1"/>
        <v>247529.73000000021</v>
      </c>
    </row>
    <row r="67" spans="1:44" ht="15" thickBot="1" x14ac:dyDescent="0.25">
      <c r="A67" s="253" t="s">
        <v>31</v>
      </c>
      <c r="B67" s="253" t="s">
        <v>32</v>
      </c>
      <c r="C67" s="292">
        <v>3449</v>
      </c>
      <c r="D67" s="293" t="s">
        <v>868</v>
      </c>
      <c r="E67" s="250" t="s">
        <v>2669</v>
      </c>
      <c r="F67" s="89">
        <v>1016795.67</v>
      </c>
      <c r="H67" s="89">
        <v>87089.66</v>
      </c>
      <c r="K67" s="250">
        <v>769151</v>
      </c>
      <c r="L67" s="250">
        <v>384277.16</v>
      </c>
      <c r="O67" s="76">
        <v>4000</v>
      </c>
      <c r="P67" s="76">
        <v>112665.92</v>
      </c>
      <c r="R67" s="76">
        <v>118</v>
      </c>
      <c r="V67" s="250">
        <v>240854.65</v>
      </c>
      <c r="W67" s="44">
        <v>1770327</v>
      </c>
      <c r="X67" s="90">
        <v>946863.19</v>
      </c>
      <c r="Y67" s="90">
        <v>25000</v>
      </c>
      <c r="Z67" s="90">
        <v>312.86</v>
      </c>
      <c r="AB67" s="90">
        <v>547302</v>
      </c>
      <c r="AC67" s="90">
        <v>9000</v>
      </c>
      <c r="AD67" s="417">
        <v>863626</v>
      </c>
      <c r="AG67" s="417">
        <v>594391.38</v>
      </c>
      <c r="AH67" s="417">
        <v>66854.080000000002</v>
      </c>
      <c r="AJ67" s="417">
        <v>7064.5</v>
      </c>
      <c r="AM67" s="263">
        <f t="shared" si="3"/>
        <v>1103885.33</v>
      </c>
      <c r="AN67" s="264">
        <f t="shared" si="4"/>
        <v>116783.92</v>
      </c>
      <c r="AO67" s="288">
        <f t="shared" si="5"/>
        <v>987101.41</v>
      </c>
      <c r="AP67" s="283">
        <f t="shared" si="6"/>
        <v>1528478.0499999998</v>
      </c>
      <c r="AQ67" s="291">
        <f t="shared" si="7"/>
        <v>1531935.96</v>
      </c>
      <c r="AR67" s="265">
        <f t="shared" si="1"/>
        <v>-3457.910000000149</v>
      </c>
    </row>
    <row r="68" spans="1:44" ht="15" thickBot="1" x14ac:dyDescent="0.25">
      <c r="A68" s="253" t="s">
        <v>31</v>
      </c>
      <c r="B68" s="253" t="s">
        <v>32</v>
      </c>
      <c r="C68" s="292">
        <v>4604</v>
      </c>
      <c r="D68" s="293" t="s">
        <v>869</v>
      </c>
      <c r="E68" s="250" t="s">
        <v>2670</v>
      </c>
      <c r="F68" s="89">
        <v>1046055.84</v>
      </c>
      <c r="H68" s="89">
        <v>138786.09</v>
      </c>
      <c r="K68" s="250">
        <v>841503.01</v>
      </c>
      <c r="L68" s="250">
        <v>724108.22</v>
      </c>
      <c r="O68" s="76">
        <v>19800</v>
      </c>
      <c r="P68" s="76">
        <v>47880.12</v>
      </c>
      <c r="R68" s="76">
        <v>2122.66</v>
      </c>
      <c r="W68" s="44">
        <v>3470807.24</v>
      </c>
      <c r="X68" s="90">
        <v>797744.61</v>
      </c>
      <c r="Y68" s="90">
        <v>125000</v>
      </c>
      <c r="Z68" s="90">
        <v>1171.9000000000001</v>
      </c>
      <c r="AB68" s="90">
        <v>647564.5</v>
      </c>
      <c r="AC68" s="90">
        <v>1500</v>
      </c>
      <c r="AD68" s="417">
        <v>851084.5</v>
      </c>
      <c r="AE68" s="417">
        <v>5460</v>
      </c>
      <c r="AG68" s="417">
        <v>548388.5</v>
      </c>
      <c r="AH68" s="417">
        <v>37075.33</v>
      </c>
      <c r="AM68" s="263">
        <f t="shared" si="3"/>
        <v>1184841.93</v>
      </c>
      <c r="AN68" s="264">
        <f t="shared" si="4"/>
        <v>69802.78</v>
      </c>
      <c r="AO68" s="288">
        <f t="shared" si="5"/>
        <v>1115039.1499999999</v>
      </c>
      <c r="AP68" s="283">
        <f t="shared" si="6"/>
        <v>1572981.01</v>
      </c>
      <c r="AQ68" s="291">
        <f t="shared" si="7"/>
        <v>1442008.33</v>
      </c>
      <c r="AR68" s="265">
        <f t="shared" si="1"/>
        <v>130972.67999999993</v>
      </c>
    </row>
    <row r="69" spans="1:44" ht="15" thickBot="1" x14ac:dyDescent="0.25">
      <c r="A69" s="253" t="s">
        <v>31</v>
      </c>
      <c r="B69" s="253" t="s">
        <v>32</v>
      </c>
      <c r="C69" s="292">
        <v>2993</v>
      </c>
      <c r="D69" s="293" t="s">
        <v>870</v>
      </c>
      <c r="E69" s="250" t="s">
        <v>2671</v>
      </c>
      <c r="F69" s="89">
        <v>290518.75</v>
      </c>
      <c r="G69" s="89">
        <v>5860</v>
      </c>
      <c r="H69" s="89">
        <v>45122.52</v>
      </c>
      <c r="K69" s="250">
        <v>162358.97</v>
      </c>
      <c r="L69" s="250">
        <v>648545.4</v>
      </c>
      <c r="O69" s="76">
        <v>2500</v>
      </c>
      <c r="P69" s="76">
        <v>77144.929999999993</v>
      </c>
      <c r="R69" s="76">
        <v>205.4</v>
      </c>
      <c r="V69" s="250">
        <v>-15600</v>
      </c>
      <c r="W69" s="44">
        <v>1201384.94</v>
      </c>
      <c r="X69" s="90">
        <v>808104.59</v>
      </c>
      <c r="Y69" s="90">
        <v>100000</v>
      </c>
      <c r="Z69" s="90">
        <v>365.75</v>
      </c>
      <c r="AB69" s="90">
        <v>727380</v>
      </c>
      <c r="AC69" s="90">
        <v>3000</v>
      </c>
      <c r="AD69" s="417">
        <v>976814</v>
      </c>
      <c r="AG69" s="417">
        <v>422262.11</v>
      </c>
      <c r="AH69" s="417">
        <v>36690.9</v>
      </c>
      <c r="AM69" s="263">
        <f t="shared" si="3"/>
        <v>341501.27</v>
      </c>
      <c r="AN69" s="264">
        <f t="shared" si="4"/>
        <v>79850.329999999987</v>
      </c>
      <c r="AO69" s="288">
        <f t="shared" si="5"/>
        <v>261650.94000000003</v>
      </c>
      <c r="AP69" s="283">
        <f t="shared" si="6"/>
        <v>1638850.3399999999</v>
      </c>
      <c r="AQ69" s="291">
        <f t="shared" si="7"/>
        <v>1435767.0099999998</v>
      </c>
      <c r="AR69" s="265">
        <f t="shared" ref="AR69:AR132" si="8">AP69-AQ69</f>
        <v>203083.33000000007</v>
      </c>
    </row>
    <row r="70" spans="1:44" ht="15" thickBot="1" x14ac:dyDescent="0.25">
      <c r="A70" s="253" t="s">
        <v>31</v>
      </c>
      <c r="B70" s="253" t="s">
        <v>32</v>
      </c>
      <c r="C70" s="292">
        <v>4393</v>
      </c>
      <c r="D70" s="293" t="s">
        <v>871</v>
      </c>
      <c r="E70" s="250" t="s">
        <v>2673</v>
      </c>
      <c r="F70" s="89">
        <v>434488.04</v>
      </c>
      <c r="G70" s="89">
        <v>0</v>
      </c>
      <c r="H70" s="89">
        <v>172082.41</v>
      </c>
      <c r="K70" s="250">
        <v>348573.36</v>
      </c>
      <c r="L70" s="250">
        <v>309182.56</v>
      </c>
      <c r="O70" s="76">
        <v>7095</v>
      </c>
      <c r="P70" s="76">
        <v>98700</v>
      </c>
      <c r="R70" s="76">
        <v>101.11</v>
      </c>
      <c r="W70" s="44">
        <v>934454.85</v>
      </c>
      <c r="X70" s="90">
        <v>977669.31</v>
      </c>
      <c r="Z70" s="90">
        <v>398.41</v>
      </c>
      <c r="AB70" s="90">
        <v>1263360</v>
      </c>
      <c r="AC70" s="90">
        <v>6000</v>
      </c>
      <c r="AD70" s="417">
        <v>1500684</v>
      </c>
      <c r="AE70" s="417">
        <v>10640</v>
      </c>
      <c r="AG70" s="417">
        <v>443341.07</v>
      </c>
      <c r="AH70" s="417">
        <v>12817.98</v>
      </c>
      <c r="AL70" s="417">
        <v>8460</v>
      </c>
      <c r="AM70" s="263">
        <f t="shared" si="3"/>
        <v>606570.44999999995</v>
      </c>
      <c r="AN70" s="264">
        <f t="shared" si="4"/>
        <v>105896.11</v>
      </c>
      <c r="AO70" s="288">
        <f t="shared" si="5"/>
        <v>500674.33999999997</v>
      </c>
      <c r="AP70" s="283">
        <f t="shared" si="6"/>
        <v>2247427.7200000002</v>
      </c>
      <c r="AQ70" s="291">
        <f t="shared" si="7"/>
        <v>1975943.05</v>
      </c>
      <c r="AR70" s="265">
        <f t="shared" si="8"/>
        <v>271484.67000000016</v>
      </c>
    </row>
    <row r="71" spans="1:44" ht="15" thickBot="1" x14ac:dyDescent="0.25">
      <c r="A71" s="253" t="s">
        <v>31</v>
      </c>
      <c r="B71" s="253" t="s">
        <v>32</v>
      </c>
      <c r="C71" s="292">
        <v>2760</v>
      </c>
      <c r="D71" s="293" t="s">
        <v>872</v>
      </c>
      <c r="E71" s="250" t="s">
        <v>2674</v>
      </c>
      <c r="F71" s="89">
        <v>520098.51</v>
      </c>
      <c r="G71" s="89">
        <v>0</v>
      </c>
      <c r="H71" s="89">
        <v>72950.81</v>
      </c>
      <c r="K71" s="250">
        <v>184244.74</v>
      </c>
      <c r="L71" s="250">
        <v>363121.51</v>
      </c>
      <c r="O71" s="76">
        <v>2000</v>
      </c>
      <c r="P71" s="76">
        <v>56775</v>
      </c>
      <c r="R71" s="76">
        <v>287.2</v>
      </c>
      <c r="V71" s="250">
        <v>-2536</v>
      </c>
      <c r="W71" s="44">
        <v>1881601.57</v>
      </c>
      <c r="X71" s="90">
        <v>1069405.6499999999</v>
      </c>
      <c r="Z71" s="90">
        <v>529.6</v>
      </c>
      <c r="AB71" s="90">
        <v>713079.6</v>
      </c>
      <c r="AC71" s="90">
        <v>60100</v>
      </c>
      <c r="AD71" s="417">
        <v>939653.6</v>
      </c>
      <c r="AG71" s="417">
        <v>324194.7</v>
      </c>
      <c r="AH71" s="417">
        <v>138252.16</v>
      </c>
      <c r="AL71" s="417">
        <v>8460</v>
      </c>
      <c r="AM71" s="263">
        <f t="shared" si="3"/>
        <v>593049.32000000007</v>
      </c>
      <c r="AN71" s="264">
        <f t="shared" si="4"/>
        <v>59062.2</v>
      </c>
      <c r="AO71" s="288">
        <f t="shared" si="5"/>
        <v>533987.12000000011</v>
      </c>
      <c r="AP71" s="283">
        <f t="shared" si="6"/>
        <v>1843114.85</v>
      </c>
      <c r="AQ71" s="291">
        <f t="shared" si="7"/>
        <v>1410560.46</v>
      </c>
      <c r="AR71" s="265">
        <f t="shared" si="8"/>
        <v>432554.39000000013</v>
      </c>
    </row>
    <row r="72" spans="1:44" ht="15" thickBot="1" x14ac:dyDescent="0.25">
      <c r="A72" s="253" t="s">
        <v>31</v>
      </c>
      <c r="B72" s="253" t="s">
        <v>32</v>
      </c>
      <c r="C72" s="292">
        <v>4335</v>
      </c>
      <c r="D72" s="293" t="s">
        <v>873</v>
      </c>
      <c r="E72" s="250" t="s">
        <v>2675</v>
      </c>
      <c r="F72" s="89">
        <v>693968.51</v>
      </c>
      <c r="H72" s="89">
        <v>63035.13</v>
      </c>
      <c r="K72" s="250">
        <v>393916.03</v>
      </c>
      <c r="L72" s="250">
        <v>217128.12</v>
      </c>
      <c r="O72" s="76">
        <v>5200</v>
      </c>
      <c r="P72" s="76">
        <v>42647.44</v>
      </c>
      <c r="R72" s="76">
        <v>45</v>
      </c>
      <c r="W72" s="44">
        <v>2618687.59</v>
      </c>
      <c r="X72" s="90">
        <v>950986.06</v>
      </c>
      <c r="Z72" s="90">
        <v>658.07</v>
      </c>
      <c r="AB72" s="90">
        <v>432390</v>
      </c>
      <c r="AC72" s="90">
        <v>35360</v>
      </c>
      <c r="AD72" s="417">
        <v>667544</v>
      </c>
      <c r="AG72" s="417">
        <v>262111.62</v>
      </c>
      <c r="AH72" s="417">
        <v>91129.56</v>
      </c>
      <c r="AM72" s="263">
        <f t="shared" si="3"/>
        <v>757003.64</v>
      </c>
      <c r="AN72" s="264">
        <f t="shared" si="4"/>
        <v>47892.44</v>
      </c>
      <c r="AO72" s="288">
        <f t="shared" si="5"/>
        <v>709111.2</v>
      </c>
      <c r="AP72" s="283">
        <f t="shared" si="6"/>
        <v>1419394.13</v>
      </c>
      <c r="AQ72" s="291">
        <f t="shared" si="7"/>
        <v>1020785.1799999999</v>
      </c>
      <c r="AR72" s="265">
        <f t="shared" si="8"/>
        <v>398608.94999999995</v>
      </c>
    </row>
    <row r="73" spans="1:44" ht="15" thickBot="1" x14ac:dyDescent="0.25">
      <c r="A73" s="253" t="s">
        <v>31</v>
      </c>
      <c r="B73" s="253" t="s">
        <v>32</v>
      </c>
      <c r="C73" s="292">
        <v>2477</v>
      </c>
      <c r="D73" s="293" t="s">
        <v>874</v>
      </c>
      <c r="E73" s="250" t="s">
        <v>2676</v>
      </c>
      <c r="F73" s="89">
        <v>517768.86</v>
      </c>
      <c r="H73" s="89">
        <v>31454.77</v>
      </c>
      <c r="K73" s="250">
        <v>25162.34</v>
      </c>
      <c r="L73" s="250">
        <v>699315.28</v>
      </c>
      <c r="O73" s="76">
        <v>4900</v>
      </c>
      <c r="P73" s="76">
        <v>48208.92</v>
      </c>
      <c r="R73" s="76">
        <v>1430.64</v>
      </c>
      <c r="W73" s="44">
        <v>2255161.35</v>
      </c>
      <c r="X73" s="90">
        <v>800056.95</v>
      </c>
      <c r="Y73" s="90">
        <v>375000</v>
      </c>
      <c r="Z73" s="90">
        <v>389.38</v>
      </c>
      <c r="AB73" s="90">
        <v>667632</v>
      </c>
      <c r="AC73" s="90">
        <v>43800</v>
      </c>
      <c r="AD73" s="417">
        <v>795112</v>
      </c>
      <c r="AG73" s="417">
        <v>542456.79</v>
      </c>
      <c r="AH73" s="417">
        <v>108580.26</v>
      </c>
      <c r="AL73" s="417">
        <v>8460</v>
      </c>
      <c r="AM73" s="263">
        <f t="shared" si="3"/>
        <v>549223.63</v>
      </c>
      <c r="AN73" s="264">
        <f t="shared" si="4"/>
        <v>54539.56</v>
      </c>
      <c r="AO73" s="288">
        <f t="shared" si="5"/>
        <v>494684.07</v>
      </c>
      <c r="AP73" s="283">
        <f t="shared" si="6"/>
        <v>1886878.3299999998</v>
      </c>
      <c r="AQ73" s="291">
        <f t="shared" si="7"/>
        <v>1454609.05</v>
      </c>
      <c r="AR73" s="265">
        <f t="shared" si="8"/>
        <v>432269.2799999998</v>
      </c>
    </row>
    <row r="74" spans="1:44" ht="15" thickBot="1" x14ac:dyDescent="0.25">
      <c r="A74" s="253" t="s">
        <v>31</v>
      </c>
      <c r="B74" s="253" t="s">
        <v>32</v>
      </c>
      <c r="C74" s="292">
        <v>5216</v>
      </c>
      <c r="D74" s="293" t="s">
        <v>875</v>
      </c>
      <c r="E74" s="250" t="s">
        <v>2677</v>
      </c>
      <c r="F74" s="89">
        <v>457310.76</v>
      </c>
      <c r="G74" s="89">
        <v>31640</v>
      </c>
      <c r="H74" s="89">
        <v>87179.97</v>
      </c>
      <c r="K74" s="250">
        <v>567043.19999999995</v>
      </c>
      <c r="L74" s="250">
        <v>185878.71</v>
      </c>
      <c r="O74" s="76">
        <v>4900</v>
      </c>
      <c r="P74" s="76">
        <v>103792.38</v>
      </c>
      <c r="R74" s="76">
        <v>1739.53</v>
      </c>
      <c r="W74" s="44">
        <v>2065017.96</v>
      </c>
      <c r="X74" s="90">
        <v>1416991.09</v>
      </c>
      <c r="AB74" s="90">
        <v>618125</v>
      </c>
      <c r="AC74" s="90">
        <v>4945</v>
      </c>
      <c r="AD74" s="417">
        <v>945826</v>
      </c>
      <c r="AG74" s="417">
        <v>637656.69999999995</v>
      </c>
      <c r="AH74" s="417">
        <v>46604.28</v>
      </c>
      <c r="AL74" s="417">
        <v>14487.95</v>
      </c>
      <c r="AM74" s="263">
        <f t="shared" si="3"/>
        <v>576130.73</v>
      </c>
      <c r="AN74" s="264">
        <f t="shared" si="4"/>
        <v>110431.91</v>
      </c>
      <c r="AO74" s="288">
        <f t="shared" si="5"/>
        <v>465698.81999999995</v>
      </c>
      <c r="AP74" s="283">
        <f t="shared" si="6"/>
        <v>2040061.09</v>
      </c>
      <c r="AQ74" s="291">
        <f t="shared" si="7"/>
        <v>1644574.93</v>
      </c>
      <c r="AR74" s="265">
        <f t="shared" si="8"/>
        <v>395486.16000000015</v>
      </c>
    </row>
    <row r="75" spans="1:44" s="263" customFormat="1" ht="15" thickBot="1" x14ac:dyDescent="0.25">
      <c r="A75" s="253" t="s">
        <v>31</v>
      </c>
      <c r="B75" s="253" t="s">
        <v>32</v>
      </c>
      <c r="C75" s="292">
        <v>5544</v>
      </c>
      <c r="D75" s="293" t="s">
        <v>876</v>
      </c>
      <c r="E75" s="250" t="s">
        <v>2678</v>
      </c>
      <c r="F75" s="89">
        <v>1248675.5</v>
      </c>
      <c r="G75" s="89">
        <v>24572</v>
      </c>
      <c r="H75" s="89">
        <v>231468.04</v>
      </c>
      <c r="I75" s="89"/>
      <c r="J75" s="250"/>
      <c r="K75" s="250">
        <v>353733.28</v>
      </c>
      <c r="L75" s="250">
        <v>483824.98</v>
      </c>
      <c r="M75" s="250"/>
      <c r="N75" s="250"/>
      <c r="O75" s="76">
        <v>8000</v>
      </c>
      <c r="P75" s="76">
        <v>48450.29</v>
      </c>
      <c r="Q75" s="76"/>
      <c r="R75" s="76">
        <v>195</v>
      </c>
      <c r="S75" s="76"/>
      <c r="T75" s="250"/>
      <c r="U75" s="250"/>
      <c r="V75" s="250"/>
      <c r="W75" s="44">
        <v>2127187.88</v>
      </c>
      <c r="X75" s="90">
        <v>1958573.15</v>
      </c>
      <c r="Y75" s="90">
        <v>165800</v>
      </c>
      <c r="Z75" s="90">
        <v>1245.3599999999999</v>
      </c>
      <c r="AA75" s="90"/>
      <c r="AB75" s="90">
        <v>777756</v>
      </c>
      <c r="AC75" s="90">
        <v>99600</v>
      </c>
      <c r="AD75" s="417">
        <v>1199759</v>
      </c>
      <c r="AE75" s="417"/>
      <c r="AF75" s="417"/>
      <c r="AG75" s="417">
        <v>512912.06</v>
      </c>
      <c r="AH75" s="417">
        <v>139370.34</v>
      </c>
      <c r="AI75" s="417"/>
      <c r="AJ75" s="417"/>
      <c r="AK75" s="417"/>
      <c r="AL75" s="417"/>
      <c r="AM75" s="263">
        <f t="shared" ref="AM75:AM138" si="9">SUM(F75:I75)</f>
        <v>1504715.54</v>
      </c>
      <c r="AN75" s="264">
        <f t="shared" ref="AN75:AN138" si="10">SUM(O75:S75)</f>
        <v>56645.29</v>
      </c>
      <c r="AO75" s="288">
        <f t="shared" ref="AO75:AO138" si="11">AM75-AN75</f>
        <v>1448070.25</v>
      </c>
      <c r="AP75" s="283">
        <f t="shared" ref="AP75:AP138" si="12">SUM(X75:AC75)</f>
        <v>3002974.51</v>
      </c>
      <c r="AQ75" s="291">
        <f t="shared" ref="AQ75:AQ138" si="13">SUM(AD75:AL75)</f>
        <v>1852041.4000000001</v>
      </c>
      <c r="AR75" s="265">
        <f t="shared" si="8"/>
        <v>1150933.1099999996</v>
      </c>
    </row>
    <row r="76" spans="1:44" ht="15" thickBot="1" x14ac:dyDescent="0.25">
      <c r="A76" s="253" t="s">
        <v>31</v>
      </c>
      <c r="B76" s="253" t="s">
        <v>32</v>
      </c>
      <c r="C76" s="292">
        <v>2866</v>
      </c>
      <c r="D76" s="293" t="s">
        <v>877</v>
      </c>
      <c r="E76" s="250" t="s">
        <v>2812</v>
      </c>
      <c r="F76" s="89">
        <v>1396344.74</v>
      </c>
      <c r="H76" s="89">
        <v>71211.570000000007</v>
      </c>
      <c r="K76" s="250">
        <v>706588.45</v>
      </c>
      <c r="L76" s="250">
        <v>817161.31</v>
      </c>
      <c r="O76" s="76">
        <v>5702</v>
      </c>
      <c r="P76" s="76">
        <v>85308.5</v>
      </c>
      <c r="R76" s="76">
        <v>1695.64</v>
      </c>
      <c r="V76" s="250">
        <v>228847.92</v>
      </c>
      <c r="W76" s="44">
        <v>3692657.78</v>
      </c>
      <c r="X76" s="90">
        <v>867942.09</v>
      </c>
      <c r="Y76" s="90">
        <v>125818</v>
      </c>
      <c r="Z76" s="90">
        <v>1664.27</v>
      </c>
      <c r="AB76" s="90">
        <v>1003779</v>
      </c>
      <c r="AC76" s="90">
        <v>46500</v>
      </c>
      <c r="AD76" s="417">
        <v>1267143</v>
      </c>
      <c r="AF76" s="417">
        <v>4740</v>
      </c>
      <c r="AG76" s="417">
        <v>606733.59</v>
      </c>
      <c r="AH76" s="417">
        <v>300707.77</v>
      </c>
      <c r="AM76" s="263">
        <f t="shared" si="9"/>
        <v>1467556.31</v>
      </c>
      <c r="AN76" s="264">
        <f t="shared" si="10"/>
        <v>92706.14</v>
      </c>
      <c r="AO76" s="288">
        <f t="shared" si="11"/>
        <v>1374850.1700000002</v>
      </c>
      <c r="AP76" s="283">
        <f t="shared" si="12"/>
        <v>2045703.3599999999</v>
      </c>
      <c r="AQ76" s="291">
        <f t="shared" si="13"/>
        <v>2179324.36</v>
      </c>
      <c r="AR76" s="265">
        <f t="shared" si="8"/>
        <v>-133621</v>
      </c>
    </row>
    <row r="77" spans="1:44" ht="15" thickBot="1" x14ac:dyDescent="0.25">
      <c r="A77" s="253" t="s">
        <v>33</v>
      </c>
      <c r="B77" s="253" t="s">
        <v>34</v>
      </c>
      <c r="C77" s="292">
        <v>3680</v>
      </c>
      <c r="D77" s="293" t="s">
        <v>878</v>
      </c>
      <c r="E77" s="250" t="s">
        <v>2679</v>
      </c>
      <c r="F77" s="89">
        <v>477326.8</v>
      </c>
      <c r="G77" s="89">
        <v>7800</v>
      </c>
      <c r="H77" s="89">
        <v>52704.47</v>
      </c>
      <c r="K77" s="250">
        <v>2420362.41</v>
      </c>
      <c r="L77" s="250">
        <v>172063.96</v>
      </c>
      <c r="O77" s="76">
        <v>0</v>
      </c>
      <c r="P77" s="76">
        <v>80096.160000000003</v>
      </c>
      <c r="Q77" s="76">
        <v>66600</v>
      </c>
      <c r="R77" s="76">
        <v>0</v>
      </c>
      <c r="V77" s="250">
        <v>28533.360000000001</v>
      </c>
      <c r="W77" s="44">
        <v>2241713.0099999998</v>
      </c>
      <c r="X77" s="90">
        <v>1024773.46</v>
      </c>
      <c r="Y77" s="90">
        <v>142400</v>
      </c>
      <c r="Z77" s="90">
        <v>332.3</v>
      </c>
      <c r="AB77" s="90">
        <v>523320</v>
      </c>
      <c r="AC77" s="90">
        <v>25116</v>
      </c>
      <c r="AD77" s="417">
        <v>861692</v>
      </c>
      <c r="AG77" s="417">
        <v>731459.71</v>
      </c>
      <c r="AH77" s="417">
        <v>139659.32</v>
      </c>
      <c r="AM77" s="263">
        <f t="shared" si="9"/>
        <v>537831.27</v>
      </c>
      <c r="AN77" s="264">
        <f t="shared" si="10"/>
        <v>146696.16</v>
      </c>
      <c r="AO77" s="288">
        <f t="shared" si="11"/>
        <v>391135.11</v>
      </c>
      <c r="AP77" s="283">
        <f t="shared" si="12"/>
        <v>1715941.76</v>
      </c>
      <c r="AQ77" s="291">
        <f t="shared" si="13"/>
        <v>1732811.03</v>
      </c>
      <c r="AR77" s="265">
        <f t="shared" si="8"/>
        <v>-16869.270000000019</v>
      </c>
    </row>
    <row r="78" spans="1:44" ht="15" thickBot="1" x14ac:dyDescent="0.25">
      <c r="A78" s="253" t="s">
        <v>33</v>
      </c>
      <c r="B78" s="253" t="s">
        <v>34</v>
      </c>
      <c r="C78" s="292">
        <v>5005</v>
      </c>
      <c r="D78" s="293" t="s">
        <v>879</v>
      </c>
      <c r="E78" s="250" t="s">
        <v>2680</v>
      </c>
      <c r="F78" s="89">
        <v>749416.95</v>
      </c>
      <c r="H78" s="89">
        <v>77910.509999999995</v>
      </c>
      <c r="K78" s="250">
        <v>602008.29</v>
      </c>
      <c r="L78" s="250">
        <v>281298.45</v>
      </c>
      <c r="O78" s="76">
        <v>0</v>
      </c>
      <c r="P78" s="76">
        <v>132897</v>
      </c>
      <c r="Q78" s="76">
        <v>127515</v>
      </c>
      <c r="R78" s="76">
        <v>31912.400000000001</v>
      </c>
      <c r="T78" s="250">
        <v>444</v>
      </c>
      <c r="W78" s="44">
        <v>1881918.88</v>
      </c>
      <c r="X78" s="90">
        <v>1449535.16</v>
      </c>
      <c r="Z78" s="90">
        <v>819.98</v>
      </c>
      <c r="AB78" s="90">
        <v>1195473</v>
      </c>
      <c r="AC78" s="90">
        <v>15000</v>
      </c>
      <c r="AD78" s="417">
        <v>1533129</v>
      </c>
      <c r="AG78" s="417">
        <v>1036138.34</v>
      </c>
      <c r="AH78" s="417">
        <v>105373.92</v>
      </c>
      <c r="AL78" s="417">
        <v>163050</v>
      </c>
      <c r="AM78" s="263">
        <f t="shared" si="9"/>
        <v>827327.46</v>
      </c>
      <c r="AN78" s="264">
        <f t="shared" si="10"/>
        <v>292324.40000000002</v>
      </c>
      <c r="AO78" s="288">
        <f t="shared" si="11"/>
        <v>535003.05999999994</v>
      </c>
      <c r="AP78" s="283">
        <f t="shared" si="12"/>
        <v>2660828.1399999997</v>
      </c>
      <c r="AQ78" s="291">
        <f t="shared" si="13"/>
        <v>2837691.26</v>
      </c>
      <c r="AR78" s="265">
        <f t="shared" si="8"/>
        <v>-176863.12000000011</v>
      </c>
    </row>
    <row r="79" spans="1:44" ht="15" thickBot="1" x14ac:dyDescent="0.25">
      <c r="A79" s="253" t="s">
        <v>33</v>
      </c>
      <c r="B79" s="253" t="s">
        <v>34</v>
      </c>
      <c r="C79" s="292">
        <v>3048</v>
      </c>
      <c r="D79" s="293" t="s">
        <v>880</v>
      </c>
      <c r="E79" s="250" t="s">
        <v>2681</v>
      </c>
      <c r="F79" s="89">
        <v>725871.74</v>
      </c>
      <c r="H79" s="89">
        <v>101868.39</v>
      </c>
      <c r="K79" s="250">
        <v>557894.69999999995</v>
      </c>
      <c r="L79" s="250">
        <v>1101864.53</v>
      </c>
      <c r="O79" s="76">
        <v>0</v>
      </c>
      <c r="P79" s="76">
        <v>43571.6</v>
      </c>
      <c r="Q79" s="76">
        <v>160385</v>
      </c>
      <c r="T79" s="250">
        <v>5000</v>
      </c>
      <c r="W79" s="44">
        <v>1941230.36</v>
      </c>
      <c r="X79" s="90">
        <v>1237958.29</v>
      </c>
      <c r="Z79" s="90">
        <v>621.89</v>
      </c>
      <c r="AB79" s="90">
        <v>536080</v>
      </c>
      <c r="AC79" s="90">
        <v>250000</v>
      </c>
      <c r="AD79" s="417">
        <v>866080</v>
      </c>
      <c r="AG79" s="417">
        <v>680547.96</v>
      </c>
      <c r="AH79" s="417">
        <v>94298.84</v>
      </c>
      <c r="AL79" s="417">
        <v>75541</v>
      </c>
      <c r="AM79" s="263">
        <f t="shared" si="9"/>
        <v>827740.13</v>
      </c>
      <c r="AN79" s="264">
        <f t="shared" si="10"/>
        <v>203956.6</v>
      </c>
      <c r="AO79" s="288">
        <f t="shared" si="11"/>
        <v>623783.53</v>
      </c>
      <c r="AP79" s="283">
        <f t="shared" si="12"/>
        <v>2024660.18</v>
      </c>
      <c r="AQ79" s="291">
        <f t="shared" si="13"/>
        <v>1716467.8</v>
      </c>
      <c r="AR79" s="265">
        <f t="shared" si="8"/>
        <v>308192.37999999989</v>
      </c>
    </row>
    <row r="80" spans="1:44" ht="15" thickBot="1" x14ac:dyDescent="0.25">
      <c r="A80" s="253" t="s">
        <v>33</v>
      </c>
      <c r="B80" s="253" t="s">
        <v>34</v>
      </c>
      <c r="C80" s="292">
        <v>6117</v>
      </c>
      <c r="D80" s="293" t="s">
        <v>881</v>
      </c>
      <c r="E80" s="250" t="s">
        <v>2682</v>
      </c>
      <c r="F80" s="89">
        <v>1186835.6100000001</v>
      </c>
      <c r="G80" s="89">
        <v>18960</v>
      </c>
      <c r="H80" s="89">
        <v>291663.02</v>
      </c>
      <c r="K80" s="250">
        <v>256968.92</v>
      </c>
      <c r="L80" s="250">
        <v>293853.82</v>
      </c>
      <c r="O80" s="76">
        <v>170904.22</v>
      </c>
      <c r="P80" s="76">
        <v>69204.350000000006</v>
      </c>
      <c r="T80" s="250">
        <v>5000</v>
      </c>
      <c r="W80" s="44">
        <v>1940061.77</v>
      </c>
      <c r="X80" s="90">
        <v>1678213.28</v>
      </c>
      <c r="Y80" s="90">
        <v>59300</v>
      </c>
      <c r="Z80" s="90">
        <v>1326.48</v>
      </c>
      <c r="AB80" s="90">
        <v>434973</v>
      </c>
      <c r="AC80" s="90">
        <v>28400</v>
      </c>
      <c r="AD80" s="417">
        <v>887503</v>
      </c>
      <c r="AG80" s="417">
        <v>394393.39</v>
      </c>
      <c r="AH80" s="417">
        <v>62521.99</v>
      </c>
      <c r="AM80" s="263">
        <f t="shared" si="9"/>
        <v>1497458.6300000001</v>
      </c>
      <c r="AN80" s="264">
        <f t="shared" si="10"/>
        <v>240108.57</v>
      </c>
      <c r="AO80" s="288">
        <f t="shared" si="11"/>
        <v>1257350.06</v>
      </c>
      <c r="AP80" s="283">
        <f t="shared" si="12"/>
        <v>2202212.7599999998</v>
      </c>
      <c r="AQ80" s="291">
        <f t="shared" si="13"/>
        <v>1344418.3800000001</v>
      </c>
      <c r="AR80" s="265">
        <f t="shared" si="8"/>
        <v>857794.37999999966</v>
      </c>
    </row>
    <row r="81" spans="1:44" ht="15" thickBot="1" x14ac:dyDescent="0.25">
      <c r="A81" s="253" t="s">
        <v>33</v>
      </c>
      <c r="B81" s="253" t="s">
        <v>34</v>
      </c>
      <c r="C81" s="292">
        <v>3261</v>
      </c>
      <c r="D81" s="293" t="s">
        <v>882</v>
      </c>
      <c r="E81" s="250" t="s">
        <v>2683</v>
      </c>
      <c r="F81" s="89">
        <v>400607.82</v>
      </c>
      <c r="G81" s="89">
        <v>4300</v>
      </c>
      <c r="H81" s="89">
        <v>23691.37</v>
      </c>
      <c r="K81" s="250">
        <v>446002</v>
      </c>
      <c r="L81" s="250">
        <v>276696.65000000002</v>
      </c>
      <c r="P81" s="76">
        <v>69488.3</v>
      </c>
      <c r="V81" s="250">
        <v>776160.38</v>
      </c>
      <c r="W81" s="44">
        <v>2076384.94</v>
      </c>
      <c r="X81" s="90">
        <v>768696.04</v>
      </c>
      <c r="Y81" s="90">
        <v>153490</v>
      </c>
      <c r="Z81" s="90">
        <v>202.96</v>
      </c>
      <c r="AB81" s="90">
        <v>76293</v>
      </c>
      <c r="AD81" s="417">
        <v>302679</v>
      </c>
      <c r="AG81" s="417">
        <v>343874.29</v>
      </c>
      <c r="AH81" s="417">
        <v>95085.54</v>
      </c>
      <c r="AM81" s="263">
        <f t="shared" si="9"/>
        <v>428599.19</v>
      </c>
      <c r="AN81" s="264">
        <f t="shared" si="10"/>
        <v>69488.3</v>
      </c>
      <c r="AO81" s="288">
        <f t="shared" si="11"/>
        <v>359110.89</v>
      </c>
      <c r="AP81" s="283">
        <f t="shared" si="12"/>
        <v>998682</v>
      </c>
      <c r="AQ81" s="291">
        <f t="shared" si="13"/>
        <v>741638.83000000007</v>
      </c>
      <c r="AR81" s="265">
        <f t="shared" si="8"/>
        <v>257043.16999999993</v>
      </c>
    </row>
    <row r="82" spans="1:44" ht="15" thickBot="1" x14ac:dyDescent="0.25">
      <c r="A82" s="253" t="s">
        <v>33</v>
      </c>
      <c r="B82" s="253" t="s">
        <v>34</v>
      </c>
      <c r="C82" s="292">
        <v>2381</v>
      </c>
      <c r="D82" s="293" t="s">
        <v>883</v>
      </c>
      <c r="E82" s="250" t="s">
        <v>2684</v>
      </c>
      <c r="F82" s="89">
        <v>558243.18999999994</v>
      </c>
      <c r="G82" s="89">
        <v>18360</v>
      </c>
      <c r="H82" s="89">
        <v>329265.96000000002</v>
      </c>
      <c r="K82" s="250">
        <v>-130988.08</v>
      </c>
      <c r="L82" s="250">
        <v>89241.58</v>
      </c>
      <c r="O82" s="76">
        <v>60485</v>
      </c>
      <c r="P82" s="76">
        <v>15605.19</v>
      </c>
      <c r="Q82" s="76">
        <v>70000</v>
      </c>
      <c r="T82" s="250">
        <v>10000</v>
      </c>
      <c r="W82" s="44">
        <v>1879892.65</v>
      </c>
      <c r="X82" s="90">
        <v>1234732.3500000001</v>
      </c>
      <c r="Z82" s="90">
        <v>2649.34</v>
      </c>
      <c r="AB82" s="90">
        <v>448182</v>
      </c>
      <c r="AC82" s="90">
        <v>15200</v>
      </c>
      <c r="AD82" s="417">
        <v>668522</v>
      </c>
      <c r="AE82" s="417">
        <v>7120</v>
      </c>
      <c r="AG82" s="417">
        <v>778482.38</v>
      </c>
      <c r="AH82" s="417">
        <v>123411.9</v>
      </c>
      <c r="AM82" s="263">
        <f t="shared" si="9"/>
        <v>905869.14999999991</v>
      </c>
      <c r="AN82" s="264">
        <f t="shared" si="10"/>
        <v>146090.19</v>
      </c>
      <c r="AO82" s="288">
        <f t="shared" si="11"/>
        <v>759778.96</v>
      </c>
      <c r="AP82" s="283">
        <f t="shared" si="12"/>
        <v>1700763.6900000002</v>
      </c>
      <c r="AQ82" s="291">
        <f t="shared" si="13"/>
        <v>1577536.2799999998</v>
      </c>
      <c r="AR82" s="265">
        <f t="shared" si="8"/>
        <v>123227.41000000038</v>
      </c>
    </row>
    <row r="83" spans="1:44" ht="15" thickBot="1" x14ac:dyDescent="0.25">
      <c r="A83" s="253" t="s">
        <v>33</v>
      </c>
      <c r="B83" s="253" t="s">
        <v>34</v>
      </c>
      <c r="C83" s="292">
        <v>2712</v>
      </c>
      <c r="D83" s="293" t="s">
        <v>884</v>
      </c>
      <c r="E83" s="250" t="s">
        <v>2685</v>
      </c>
      <c r="F83" s="89">
        <v>536747.24</v>
      </c>
      <c r="G83" s="89">
        <v>0</v>
      </c>
      <c r="H83" s="89">
        <v>51210.77</v>
      </c>
      <c r="I83" s="89">
        <v>0</v>
      </c>
      <c r="J83" s="250">
        <v>0</v>
      </c>
      <c r="K83" s="250">
        <v>204630.53</v>
      </c>
      <c r="L83" s="250">
        <v>351864.82</v>
      </c>
      <c r="M83" s="250">
        <v>0</v>
      </c>
      <c r="N83" s="250">
        <v>0</v>
      </c>
      <c r="O83" s="76">
        <v>0</v>
      </c>
      <c r="P83" s="76">
        <v>101556.5</v>
      </c>
      <c r="Q83" s="76">
        <v>196645</v>
      </c>
      <c r="R83" s="76">
        <v>2620</v>
      </c>
      <c r="S83" s="76">
        <v>0</v>
      </c>
      <c r="T83" s="250">
        <v>0</v>
      </c>
      <c r="U83" s="250">
        <v>0</v>
      </c>
      <c r="V83" s="250">
        <v>67787.38</v>
      </c>
      <c r="W83" s="44">
        <v>1840507.51</v>
      </c>
      <c r="X83" s="90">
        <v>701751</v>
      </c>
      <c r="Y83" s="90">
        <v>20000</v>
      </c>
      <c r="Z83" s="90">
        <v>510.06</v>
      </c>
      <c r="AB83" s="90">
        <v>887766</v>
      </c>
      <c r="AC83" s="90">
        <v>26670</v>
      </c>
      <c r="AD83" s="417">
        <v>1153866</v>
      </c>
      <c r="AG83" s="417">
        <v>423191.2</v>
      </c>
      <c r="AH83" s="417">
        <v>50647.02</v>
      </c>
      <c r="AL83" s="417">
        <v>3250</v>
      </c>
      <c r="AM83" s="263">
        <f t="shared" si="9"/>
        <v>587958.01</v>
      </c>
      <c r="AN83" s="264">
        <f t="shared" si="10"/>
        <v>300821.5</v>
      </c>
      <c r="AO83" s="288">
        <f t="shared" si="11"/>
        <v>287136.51</v>
      </c>
      <c r="AP83" s="283">
        <f t="shared" si="12"/>
        <v>1636697.06</v>
      </c>
      <c r="AQ83" s="291">
        <f t="shared" si="13"/>
        <v>1630954.22</v>
      </c>
      <c r="AR83" s="265">
        <f t="shared" si="8"/>
        <v>5742.8400000000838</v>
      </c>
    </row>
    <row r="84" spans="1:44" ht="15" thickBot="1" x14ac:dyDescent="0.25">
      <c r="A84" s="253" t="s">
        <v>33</v>
      </c>
      <c r="B84" s="253" t="s">
        <v>34</v>
      </c>
      <c r="C84" s="292">
        <v>1686</v>
      </c>
      <c r="D84" s="293" t="s">
        <v>885</v>
      </c>
      <c r="E84" s="250" t="s">
        <v>2686</v>
      </c>
      <c r="F84" s="89">
        <v>259825.47</v>
      </c>
      <c r="G84" s="89">
        <v>0</v>
      </c>
      <c r="H84" s="89">
        <v>32866.07</v>
      </c>
      <c r="K84" s="250">
        <v>693764.08</v>
      </c>
      <c r="L84" s="250">
        <v>35618.050000000003</v>
      </c>
      <c r="O84" s="76">
        <v>0</v>
      </c>
      <c r="P84" s="76">
        <v>42300</v>
      </c>
      <c r="V84" s="250">
        <v>102900</v>
      </c>
      <c r="W84" s="44">
        <v>2651073.88</v>
      </c>
      <c r="X84" s="90">
        <v>1024566.61</v>
      </c>
      <c r="Z84" s="90">
        <v>321.52</v>
      </c>
      <c r="AB84" s="90">
        <v>358217</v>
      </c>
      <c r="AD84" s="417">
        <v>610337</v>
      </c>
      <c r="AG84" s="417">
        <v>291847.27</v>
      </c>
      <c r="AH84" s="417">
        <v>24065.53</v>
      </c>
      <c r="AM84" s="263">
        <f t="shared" si="9"/>
        <v>292691.53999999998</v>
      </c>
      <c r="AN84" s="264">
        <f t="shared" si="10"/>
        <v>42300</v>
      </c>
      <c r="AO84" s="288">
        <f t="shared" si="11"/>
        <v>250391.53999999998</v>
      </c>
      <c r="AP84" s="283">
        <f t="shared" si="12"/>
        <v>1383105.13</v>
      </c>
      <c r="AQ84" s="291">
        <f t="shared" si="13"/>
        <v>926249.8</v>
      </c>
      <c r="AR84" s="265">
        <f t="shared" si="8"/>
        <v>456855.32999999984</v>
      </c>
    </row>
    <row r="85" spans="1:44" ht="15" thickBot="1" x14ac:dyDescent="0.25">
      <c r="A85" s="253" t="s">
        <v>33</v>
      </c>
      <c r="B85" s="253" t="s">
        <v>34</v>
      </c>
      <c r="C85" s="292">
        <v>2512</v>
      </c>
      <c r="D85" s="293" t="s">
        <v>886</v>
      </c>
      <c r="E85" s="250" t="s">
        <v>2797</v>
      </c>
      <c r="F85" s="89">
        <v>462498.99</v>
      </c>
      <c r="G85" s="89">
        <v>7520</v>
      </c>
      <c r="H85" s="89">
        <v>34126.51</v>
      </c>
      <c r="K85" s="250">
        <v>267950.55</v>
      </c>
      <c r="L85" s="250">
        <v>57564.92</v>
      </c>
      <c r="O85" s="76">
        <v>0</v>
      </c>
      <c r="P85" s="76">
        <v>45257.84</v>
      </c>
      <c r="Q85" s="76">
        <v>42500</v>
      </c>
      <c r="T85" s="250">
        <v>15000</v>
      </c>
      <c r="W85" s="44">
        <v>3200752.69</v>
      </c>
      <c r="X85" s="90">
        <v>717189.54</v>
      </c>
      <c r="Y85" s="90">
        <v>20000</v>
      </c>
      <c r="Z85" s="90">
        <v>381.1</v>
      </c>
      <c r="AB85" s="90">
        <v>402060</v>
      </c>
      <c r="AC85" s="90">
        <v>18000</v>
      </c>
      <c r="AD85" s="417">
        <v>539748</v>
      </c>
      <c r="AG85" s="417">
        <v>319678.58</v>
      </c>
      <c r="AH85" s="417">
        <v>142224.18</v>
      </c>
      <c r="AM85" s="263">
        <f t="shared" si="9"/>
        <v>504145.5</v>
      </c>
      <c r="AN85" s="264">
        <f t="shared" si="10"/>
        <v>87757.84</v>
      </c>
      <c r="AO85" s="288">
        <f t="shared" si="11"/>
        <v>416387.66000000003</v>
      </c>
      <c r="AP85" s="283">
        <f t="shared" si="12"/>
        <v>1157630.6400000001</v>
      </c>
      <c r="AQ85" s="291">
        <f t="shared" si="13"/>
        <v>1001650.76</v>
      </c>
      <c r="AR85" s="265">
        <f t="shared" si="8"/>
        <v>155979.88000000012</v>
      </c>
    </row>
    <row r="86" spans="1:44" ht="15" thickBot="1" x14ac:dyDescent="0.25">
      <c r="A86" s="253" t="s">
        <v>313</v>
      </c>
      <c r="B86" s="253" t="s">
        <v>44</v>
      </c>
      <c r="C86" s="292">
        <v>3664</v>
      </c>
      <c r="D86" s="293" t="s">
        <v>887</v>
      </c>
      <c r="E86" s="250" t="s">
        <v>2687</v>
      </c>
      <c r="F86" s="89">
        <v>933812.06</v>
      </c>
      <c r="H86" s="89">
        <v>51914.11</v>
      </c>
      <c r="K86" s="250">
        <v>56292.78</v>
      </c>
      <c r="L86" s="250">
        <v>752143.04</v>
      </c>
      <c r="O86" s="76">
        <v>3780</v>
      </c>
      <c r="P86" s="76">
        <v>52920.1</v>
      </c>
      <c r="R86" s="76">
        <v>978.44</v>
      </c>
      <c r="T86" s="250">
        <v>308202</v>
      </c>
      <c r="V86" s="250">
        <v>379036.06</v>
      </c>
      <c r="W86" s="44">
        <v>1975689.39</v>
      </c>
      <c r="X86" s="90">
        <v>613126.24</v>
      </c>
      <c r="Y86" s="90">
        <v>979.16</v>
      </c>
      <c r="AA86" s="90">
        <v>705416</v>
      </c>
      <c r="AB86" s="90">
        <v>42048.3</v>
      </c>
      <c r="AC86" s="90">
        <v>-823766</v>
      </c>
      <c r="AD86" s="417">
        <v>234236.3</v>
      </c>
      <c r="AG86" s="417">
        <v>315122.76</v>
      </c>
      <c r="AH86" s="417">
        <v>187746.42</v>
      </c>
      <c r="AM86" s="263">
        <f t="shared" si="9"/>
        <v>985726.17</v>
      </c>
      <c r="AN86" s="264">
        <f t="shared" si="10"/>
        <v>57678.54</v>
      </c>
      <c r="AO86" s="288">
        <f t="shared" si="11"/>
        <v>928047.63</v>
      </c>
      <c r="AP86" s="283">
        <f t="shared" si="12"/>
        <v>537803.69999999995</v>
      </c>
      <c r="AQ86" s="291">
        <f t="shared" si="13"/>
        <v>737105.4800000001</v>
      </c>
      <c r="AR86" s="265">
        <f t="shared" si="8"/>
        <v>-199301.78000000014</v>
      </c>
    </row>
    <row r="87" spans="1:44" ht="15" thickBot="1" x14ac:dyDescent="0.25">
      <c r="A87" s="253" t="s">
        <v>313</v>
      </c>
      <c r="B87" s="253" t="s">
        <v>44</v>
      </c>
      <c r="C87" s="292">
        <v>7927</v>
      </c>
      <c r="D87" s="293" t="s">
        <v>888</v>
      </c>
      <c r="E87" s="250" t="s">
        <v>2688</v>
      </c>
      <c r="F87" s="89">
        <v>2623392.9</v>
      </c>
      <c r="H87" s="89">
        <v>50558.36</v>
      </c>
      <c r="K87" s="250">
        <v>1465304.97</v>
      </c>
      <c r="L87" s="250">
        <v>577047.65</v>
      </c>
      <c r="O87" s="76">
        <v>2500</v>
      </c>
      <c r="P87" s="76">
        <v>81800.67</v>
      </c>
      <c r="R87" s="76">
        <v>167377.45000000001</v>
      </c>
      <c r="V87" s="250">
        <v>931372.21</v>
      </c>
      <c r="W87" s="44">
        <v>3812204.74</v>
      </c>
      <c r="X87" s="90">
        <v>1165988.8999999999</v>
      </c>
      <c r="Y87" s="90">
        <v>401457.75</v>
      </c>
      <c r="Z87" s="90">
        <v>3174.19</v>
      </c>
      <c r="AB87" s="90">
        <v>799591.8</v>
      </c>
      <c r="AC87" s="90">
        <v>69000</v>
      </c>
      <c r="AD87" s="417">
        <v>1379389.8</v>
      </c>
      <c r="AE87" s="417">
        <v>6510</v>
      </c>
      <c r="AF87" s="417">
        <v>14000</v>
      </c>
      <c r="AG87" s="417">
        <v>1125397.53</v>
      </c>
      <c r="AH87" s="417">
        <v>251763.08</v>
      </c>
      <c r="AM87" s="263">
        <f t="shared" si="9"/>
        <v>2673951.2599999998</v>
      </c>
      <c r="AN87" s="264">
        <f t="shared" si="10"/>
        <v>251678.12</v>
      </c>
      <c r="AO87" s="288">
        <f t="shared" si="11"/>
        <v>2422273.1399999997</v>
      </c>
      <c r="AP87" s="283">
        <f t="shared" si="12"/>
        <v>2439212.6399999997</v>
      </c>
      <c r="AQ87" s="291">
        <f t="shared" si="13"/>
        <v>2777060.41</v>
      </c>
      <c r="AR87" s="265">
        <f t="shared" si="8"/>
        <v>-337847.77000000048</v>
      </c>
    </row>
    <row r="88" spans="1:44" ht="15" thickBot="1" x14ac:dyDescent="0.25">
      <c r="A88" s="253" t="s">
        <v>313</v>
      </c>
      <c r="B88" s="253" t="s">
        <v>44</v>
      </c>
      <c r="C88" s="292">
        <v>7609</v>
      </c>
      <c r="D88" s="293" t="s">
        <v>889</v>
      </c>
      <c r="E88" s="250" t="s">
        <v>2689</v>
      </c>
      <c r="F88" s="89">
        <v>1682810.02</v>
      </c>
      <c r="H88" s="89">
        <v>65057.34</v>
      </c>
      <c r="J88" s="250">
        <v>321513</v>
      </c>
      <c r="K88" s="250">
        <v>1621464.26</v>
      </c>
      <c r="L88" s="250">
        <v>137649.99</v>
      </c>
      <c r="O88" s="76">
        <v>7617</v>
      </c>
      <c r="P88" s="76">
        <v>165815.67999999999</v>
      </c>
      <c r="R88" s="76">
        <v>5728.61</v>
      </c>
      <c r="T88" s="250">
        <v>10940</v>
      </c>
      <c r="V88" s="250">
        <v>4214993.95</v>
      </c>
      <c r="X88" s="90">
        <v>769748.5</v>
      </c>
      <c r="Y88" s="90">
        <v>3000</v>
      </c>
      <c r="AA88" s="90">
        <v>2051.5</v>
      </c>
      <c r="AB88" s="90">
        <v>954096</v>
      </c>
      <c r="AC88" s="90">
        <v>53504.800000000003</v>
      </c>
      <c r="AD88" s="417">
        <v>1295168.8</v>
      </c>
      <c r="AG88" s="417">
        <v>568268.56999999995</v>
      </c>
      <c r="AH88" s="417">
        <v>166530.54</v>
      </c>
      <c r="AK88" s="417">
        <v>34007.5</v>
      </c>
      <c r="AM88" s="263">
        <f t="shared" si="9"/>
        <v>1747867.36</v>
      </c>
      <c r="AN88" s="264">
        <f t="shared" si="10"/>
        <v>179161.28999999998</v>
      </c>
      <c r="AO88" s="288">
        <f t="shared" si="11"/>
        <v>1568706.07</v>
      </c>
      <c r="AP88" s="283">
        <f t="shared" si="12"/>
        <v>1782400.8</v>
      </c>
      <c r="AQ88" s="291">
        <f t="shared" si="13"/>
        <v>2063975.4100000001</v>
      </c>
      <c r="AR88" s="265">
        <f t="shared" si="8"/>
        <v>-281574.6100000001</v>
      </c>
    </row>
    <row r="89" spans="1:44" ht="15" thickBot="1" x14ac:dyDescent="0.25">
      <c r="A89" s="253" t="s">
        <v>313</v>
      </c>
      <c r="B89" s="253" t="s">
        <v>44</v>
      </c>
      <c r="C89" s="292">
        <v>6471</v>
      </c>
      <c r="D89" s="293" t="s">
        <v>890</v>
      </c>
      <c r="E89" s="250" t="s">
        <v>2690</v>
      </c>
      <c r="F89" s="89">
        <v>1757601.86</v>
      </c>
      <c r="H89" s="89">
        <v>48433.88</v>
      </c>
      <c r="K89" s="250">
        <v>898118.47</v>
      </c>
      <c r="L89" s="250">
        <v>358509.87</v>
      </c>
      <c r="O89" s="76">
        <v>25048</v>
      </c>
      <c r="P89" s="76">
        <v>58294.41</v>
      </c>
      <c r="R89" s="76">
        <v>0</v>
      </c>
      <c r="T89" s="250">
        <v>110368.8</v>
      </c>
      <c r="V89" s="250">
        <v>600666.39</v>
      </c>
      <c r="W89" s="44">
        <v>2080906</v>
      </c>
      <c r="X89" s="90">
        <v>677055.1</v>
      </c>
      <c r="Y89" s="90">
        <v>173333.32</v>
      </c>
      <c r="Z89" s="90">
        <v>2146.4899999999998</v>
      </c>
      <c r="AB89" s="90">
        <v>1176044.5</v>
      </c>
      <c r="AC89" s="90">
        <v>44300</v>
      </c>
      <c r="AD89" s="417">
        <v>1437844.5</v>
      </c>
      <c r="AE89" s="417">
        <v>4850</v>
      </c>
      <c r="AG89" s="417">
        <v>717871.06</v>
      </c>
      <c r="AH89" s="417">
        <v>122080.82</v>
      </c>
      <c r="AM89" s="263">
        <f t="shared" si="9"/>
        <v>1806035.74</v>
      </c>
      <c r="AN89" s="264">
        <f t="shared" si="10"/>
        <v>83342.41</v>
      </c>
      <c r="AO89" s="288">
        <f t="shared" si="11"/>
        <v>1722693.33</v>
      </c>
      <c r="AP89" s="283">
        <f t="shared" si="12"/>
        <v>2072879.41</v>
      </c>
      <c r="AQ89" s="291">
        <f t="shared" si="13"/>
        <v>2282646.38</v>
      </c>
      <c r="AR89" s="265">
        <f t="shared" si="8"/>
        <v>-209766.96999999997</v>
      </c>
    </row>
    <row r="90" spans="1:44" ht="15" thickBot="1" x14ac:dyDescent="0.25">
      <c r="A90" s="253" t="s">
        <v>313</v>
      </c>
      <c r="B90" s="253" t="s">
        <v>44</v>
      </c>
      <c r="C90" s="292">
        <v>4146</v>
      </c>
      <c r="D90" s="293" t="s">
        <v>891</v>
      </c>
      <c r="E90" s="250" t="s">
        <v>2691</v>
      </c>
      <c r="F90" s="89">
        <v>1028774.31</v>
      </c>
      <c r="H90" s="89">
        <v>176110.95</v>
      </c>
      <c r="K90" s="250">
        <v>889312.28</v>
      </c>
      <c r="L90" s="250">
        <v>223407.59</v>
      </c>
      <c r="O90" s="76">
        <v>1300</v>
      </c>
      <c r="P90" s="76">
        <v>40200</v>
      </c>
      <c r="R90" s="76">
        <v>110.97</v>
      </c>
      <c r="T90" s="250">
        <v>111983</v>
      </c>
      <c r="V90" s="250">
        <v>416702.55</v>
      </c>
      <c r="W90" s="44">
        <v>2304026.96</v>
      </c>
      <c r="X90" s="90">
        <v>464265.47</v>
      </c>
      <c r="Z90" s="90">
        <v>1371.4</v>
      </c>
      <c r="AB90" s="90">
        <v>465209.4</v>
      </c>
      <c r="AC90" s="90">
        <v>25943.75</v>
      </c>
      <c r="AD90" s="417">
        <v>752247.65</v>
      </c>
      <c r="AG90" s="417">
        <v>421197.07</v>
      </c>
      <c r="AH90" s="417">
        <v>127494.16</v>
      </c>
      <c r="AM90" s="263">
        <f t="shared" si="9"/>
        <v>1204885.26</v>
      </c>
      <c r="AN90" s="264">
        <f t="shared" si="10"/>
        <v>41610.97</v>
      </c>
      <c r="AO90" s="288">
        <f t="shared" si="11"/>
        <v>1163274.29</v>
      </c>
      <c r="AP90" s="283">
        <f t="shared" si="12"/>
        <v>956790.02</v>
      </c>
      <c r="AQ90" s="291">
        <f t="shared" si="13"/>
        <v>1300938.8799999999</v>
      </c>
      <c r="AR90" s="265">
        <f t="shared" si="8"/>
        <v>-344148.85999999987</v>
      </c>
    </row>
    <row r="91" spans="1:44" ht="15" thickBot="1" x14ac:dyDescent="0.25">
      <c r="A91" s="253" t="s">
        <v>313</v>
      </c>
      <c r="B91" s="253" t="s">
        <v>44</v>
      </c>
      <c r="C91" s="292">
        <v>8209</v>
      </c>
      <c r="D91" s="293" t="s">
        <v>892</v>
      </c>
      <c r="E91" s="250" t="s">
        <v>2692</v>
      </c>
      <c r="F91" s="89">
        <v>2295006.2400000002</v>
      </c>
      <c r="H91" s="89">
        <v>135603.74</v>
      </c>
      <c r="K91" s="250">
        <v>620102.62</v>
      </c>
      <c r="L91" s="250">
        <v>706099.11</v>
      </c>
      <c r="O91" s="76">
        <v>0</v>
      </c>
      <c r="P91" s="76">
        <v>81288.100000000006</v>
      </c>
      <c r="R91" s="76">
        <v>483440</v>
      </c>
      <c r="V91" s="250">
        <v>837846.38</v>
      </c>
      <c r="W91" s="44">
        <v>2345661.54</v>
      </c>
      <c r="X91" s="90">
        <v>1212682.67</v>
      </c>
      <c r="Y91" s="90">
        <v>125050</v>
      </c>
      <c r="Z91" s="90">
        <v>2357.16</v>
      </c>
      <c r="AB91" s="90">
        <v>935054.2</v>
      </c>
      <c r="AC91" s="90">
        <v>36379</v>
      </c>
      <c r="AD91" s="417">
        <v>1483011.2</v>
      </c>
      <c r="AE91" s="417">
        <v>15050</v>
      </c>
      <c r="AG91" s="417">
        <v>747624.13</v>
      </c>
      <c r="AH91" s="417">
        <v>146890.29</v>
      </c>
      <c r="AM91" s="263">
        <f t="shared" si="9"/>
        <v>2430609.9800000004</v>
      </c>
      <c r="AN91" s="264">
        <f t="shared" si="10"/>
        <v>564728.1</v>
      </c>
      <c r="AO91" s="288">
        <f t="shared" si="11"/>
        <v>1865881.8800000004</v>
      </c>
      <c r="AP91" s="283">
        <f t="shared" si="12"/>
        <v>2311523.0299999998</v>
      </c>
      <c r="AQ91" s="291">
        <f t="shared" si="13"/>
        <v>2392575.62</v>
      </c>
      <c r="AR91" s="265">
        <f t="shared" si="8"/>
        <v>-81052.590000000317</v>
      </c>
    </row>
    <row r="92" spans="1:44" ht="15" thickBot="1" x14ac:dyDescent="0.25">
      <c r="A92" s="253" t="s">
        <v>313</v>
      </c>
      <c r="B92" s="253" t="s">
        <v>44</v>
      </c>
      <c r="C92" s="292">
        <v>4164</v>
      </c>
      <c r="D92" s="293" t="s">
        <v>893</v>
      </c>
      <c r="E92" s="250" t="s">
        <v>2693</v>
      </c>
      <c r="F92" s="89">
        <v>1093566</v>
      </c>
      <c r="H92" s="89">
        <v>79647.62</v>
      </c>
      <c r="K92" s="250">
        <v>580998.78</v>
      </c>
      <c r="L92" s="250">
        <v>197393.7</v>
      </c>
      <c r="O92" s="76">
        <v>4000</v>
      </c>
      <c r="P92" s="76">
        <v>51105.02</v>
      </c>
      <c r="R92" s="76">
        <v>245283.71</v>
      </c>
      <c r="T92" s="250">
        <v>4005</v>
      </c>
      <c r="V92" s="250">
        <v>571662.81000000006</v>
      </c>
      <c r="W92" s="44">
        <v>4378498.51</v>
      </c>
      <c r="X92" s="90">
        <v>518725.52</v>
      </c>
      <c r="Z92" s="90">
        <v>572.25</v>
      </c>
      <c r="AB92" s="90">
        <v>546622.59</v>
      </c>
      <c r="AC92" s="90">
        <v>9200</v>
      </c>
      <c r="AD92" s="417">
        <v>798834.59</v>
      </c>
      <c r="AE92" s="417">
        <v>4490</v>
      </c>
      <c r="AF92" s="417">
        <v>15860</v>
      </c>
      <c r="AG92" s="417">
        <v>340143.4</v>
      </c>
      <c r="AH92" s="417">
        <v>107305.69</v>
      </c>
      <c r="AM92" s="263">
        <f t="shared" si="9"/>
        <v>1173213.6200000001</v>
      </c>
      <c r="AN92" s="264">
        <f t="shared" si="10"/>
        <v>300388.73</v>
      </c>
      <c r="AO92" s="288">
        <f t="shared" si="11"/>
        <v>872824.89000000013</v>
      </c>
      <c r="AP92" s="283">
        <f t="shared" si="12"/>
        <v>1075120.3599999999</v>
      </c>
      <c r="AQ92" s="291">
        <f t="shared" si="13"/>
        <v>1266633.68</v>
      </c>
      <c r="AR92" s="265">
        <f t="shared" si="8"/>
        <v>-191513.32000000007</v>
      </c>
    </row>
    <row r="93" spans="1:44" ht="15" thickBot="1" x14ac:dyDescent="0.25">
      <c r="A93" s="253" t="s">
        <v>313</v>
      </c>
      <c r="B93" s="253" t="s">
        <v>44</v>
      </c>
      <c r="C93" s="292">
        <v>5920</v>
      </c>
      <c r="D93" s="293" t="s">
        <v>894</v>
      </c>
      <c r="E93" s="250" t="s">
        <v>2694</v>
      </c>
      <c r="F93" s="89">
        <v>1426198.33</v>
      </c>
      <c r="H93" s="89">
        <v>46440.08</v>
      </c>
      <c r="K93" s="250">
        <v>846330.06</v>
      </c>
      <c r="L93" s="250">
        <v>986435.32</v>
      </c>
      <c r="O93" s="76">
        <v>27300</v>
      </c>
      <c r="P93" s="76">
        <v>67922.58</v>
      </c>
      <c r="R93" s="76">
        <v>244457.13</v>
      </c>
      <c r="V93" s="250">
        <v>506771.99</v>
      </c>
      <c r="X93" s="90">
        <v>588847.52</v>
      </c>
      <c r="Y93" s="90">
        <v>216050</v>
      </c>
      <c r="Z93" s="90">
        <v>1505.52</v>
      </c>
      <c r="AB93" s="90">
        <v>1440289.8</v>
      </c>
      <c r="AC93" s="90">
        <v>33672</v>
      </c>
      <c r="AD93" s="417">
        <v>1778687.8</v>
      </c>
      <c r="AF93" s="417">
        <v>3380</v>
      </c>
      <c r="AG93" s="417">
        <v>584415.43999999994</v>
      </c>
      <c r="AH93" s="417">
        <v>235350.91</v>
      </c>
      <c r="AL93" s="417">
        <v>0.03</v>
      </c>
      <c r="AM93" s="263">
        <f t="shared" si="9"/>
        <v>1472638.4100000001</v>
      </c>
      <c r="AN93" s="264">
        <f t="shared" si="10"/>
        <v>339679.71</v>
      </c>
      <c r="AO93" s="288">
        <f t="shared" si="11"/>
        <v>1132958.7000000002</v>
      </c>
      <c r="AP93" s="283">
        <f t="shared" si="12"/>
        <v>2280364.84</v>
      </c>
      <c r="AQ93" s="291">
        <f t="shared" si="13"/>
        <v>2601834.1800000002</v>
      </c>
      <c r="AR93" s="265">
        <f t="shared" si="8"/>
        <v>-321469.34000000032</v>
      </c>
    </row>
    <row r="94" spans="1:44" ht="15" thickBot="1" x14ac:dyDescent="0.25">
      <c r="A94" s="253" t="s">
        <v>313</v>
      </c>
      <c r="B94" s="253" t="s">
        <v>44</v>
      </c>
      <c r="C94" s="292">
        <v>4614</v>
      </c>
      <c r="D94" s="293" t="s">
        <v>895</v>
      </c>
      <c r="E94" s="250" t="s">
        <v>2695</v>
      </c>
      <c r="F94" s="89">
        <v>657751.36</v>
      </c>
      <c r="H94" s="89">
        <v>47292.41</v>
      </c>
      <c r="K94" s="250">
        <v>816188.01</v>
      </c>
      <c r="L94" s="250">
        <v>459354.09</v>
      </c>
      <c r="O94" s="76">
        <v>2000</v>
      </c>
      <c r="P94" s="76">
        <v>68517.41</v>
      </c>
      <c r="R94" s="76">
        <v>187577.38</v>
      </c>
      <c r="V94" s="250">
        <v>413092.4</v>
      </c>
      <c r="W94" s="44">
        <v>2028099.35</v>
      </c>
      <c r="X94" s="90">
        <v>578960.67000000004</v>
      </c>
      <c r="Y94" s="90">
        <v>287700</v>
      </c>
      <c r="Z94" s="90">
        <v>965.54</v>
      </c>
      <c r="AB94" s="90">
        <v>1078503</v>
      </c>
      <c r="AC94" s="90">
        <v>45300</v>
      </c>
      <c r="AD94" s="417">
        <v>1477055</v>
      </c>
      <c r="AG94" s="417">
        <v>661219.5</v>
      </c>
      <c r="AH94" s="417">
        <v>113488.2</v>
      </c>
      <c r="AM94" s="263">
        <f t="shared" si="9"/>
        <v>705043.77</v>
      </c>
      <c r="AN94" s="264">
        <f t="shared" si="10"/>
        <v>258094.79</v>
      </c>
      <c r="AO94" s="288">
        <f t="shared" si="11"/>
        <v>446948.98</v>
      </c>
      <c r="AP94" s="283">
        <f t="shared" si="12"/>
        <v>1991429.21</v>
      </c>
      <c r="AQ94" s="291">
        <f t="shared" si="13"/>
        <v>2251762.7000000002</v>
      </c>
      <c r="AR94" s="265">
        <f t="shared" si="8"/>
        <v>-260333.49000000022</v>
      </c>
    </row>
    <row r="95" spans="1:44" ht="15" thickBot="1" x14ac:dyDescent="0.25">
      <c r="A95" s="253" t="s">
        <v>313</v>
      </c>
      <c r="B95" s="253" t="s">
        <v>44</v>
      </c>
      <c r="C95" s="292">
        <v>6523</v>
      </c>
      <c r="D95" s="293" t="s">
        <v>896</v>
      </c>
      <c r="E95" s="250" t="s">
        <v>2696</v>
      </c>
      <c r="F95" s="89">
        <v>693912.03</v>
      </c>
      <c r="H95" s="89">
        <v>102293</v>
      </c>
      <c r="K95" s="250">
        <v>1525879.33</v>
      </c>
      <c r="L95" s="250">
        <v>145487.65</v>
      </c>
      <c r="O95" s="76">
        <v>2680</v>
      </c>
      <c r="P95" s="76">
        <v>83417.67</v>
      </c>
      <c r="Q95" s="76">
        <v>79524</v>
      </c>
      <c r="R95" s="76">
        <v>23.83</v>
      </c>
      <c r="T95" s="250">
        <v>41718</v>
      </c>
      <c r="V95" s="250">
        <v>407964.88</v>
      </c>
      <c r="W95" s="44">
        <v>4808766.24</v>
      </c>
      <c r="X95" s="90">
        <v>794207.07</v>
      </c>
      <c r="Z95" s="90">
        <v>806.38</v>
      </c>
      <c r="AB95" s="90">
        <v>975286.4</v>
      </c>
      <c r="AC95" s="90">
        <v>28600</v>
      </c>
      <c r="AD95" s="417">
        <v>1315356.3999999999</v>
      </c>
      <c r="AG95" s="417">
        <v>540721.80000000005</v>
      </c>
      <c r="AH95" s="417">
        <v>230970.48</v>
      </c>
      <c r="AM95" s="263">
        <f t="shared" si="9"/>
        <v>796205.03</v>
      </c>
      <c r="AN95" s="264">
        <f t="shared" si="10"/>
        <v>165645.49999999997</v>
      </c>
      <c r="AO95" s="288">
        <f t="shared" si="11"/>
        <v>630559.53</v>
      </c>
      <c r="AP95" s="283">
        <f t="shared" si="12"/>
        <v>1798899.85</v>
      </c>
      <c r="AQ95" s="291">
        <f t="shared" si="13"/>
        <v>2087048.68</v>
      </c>
      <c r="AR95" s="265">
        <f t="shared" si="8"/>
        <v>-288148.82999999984</v>
      </c>
    </row>
    <row r="96" spans="1:44" ht="15" thickBot="1" x14ac:dyDescent="0.25">
      <c r="A96" s="253" t="s">
        <v>313</v>
      </c>
      <c r="B96" s="253" t="s">
        <v>44</v>
      </c>
      <c r="C96" s="292">
        <v>4131</v>
      </c>
      <c r="D96" s="293" t="s">
        <v>897</v>
      </c>
      <c r="E96" s="250" t="s">
        <v>2697</v>
      </c>
      <c r="F96" s="89">
        <v>861236.56</v>
      </c>
      <c r="H96" s="89">
        <v>52861.67</v>
      </c>
      <c r="K96" s="250">
        <v>866033.29</v>
      </c>
      <c r="L96" s="250">
        <v>316073.09999999998</v>
      </c>
      <c r="O96" s="76">
        <v>8650</v>
      </c>
      <c r="P96" s="76">
        <v>45607.11</v>
      </c>
      <c r="R96" s="76">
        <v>9064.02</v>
      </c>
      <c r="T96" s="250">
        <v>27492</v>
      </c>
      <c r="V96" s="250">
        <v>384992.43</v>
      </c>
      <c r="W96" s="44">
        <v>2574871.5499999998</v>
      </c>
      <c r="X96" s="90">
        <v>518741.77</v>
      </c>
      <c r="Y96" s="90">
        <v>42455</v>
      </c>
      <c r="Z96" s="90">
        <v>967.81</v>
      </c>
      <c r="AB96" s="90">
        <v>638709.9</v>
      </c>
      <c r="AC96" s="90">
        <v>20200</v>
      </c>
      <c r="AD96" s="417">
        <v>849905.9</v>
      </c>
      <c r="AE96" s="417">
        <v>2000</v>
      </c>
      <c r="AF96" s="417">
        <v>480</v>
      </c>
      <c r="AG96" s="417">
        <v>304027.28000000003</v>
      </c>
      <c r="AH96" s="417">
        <v>141525.20000000001</v>
      </c>
      <c r="AM96" s="263">
        <f t="shared" si="9"/>
        <v>914098.2300000001</v>
      </c>
      <c r="AN96" s="264">
        <f t="shared" si="10"/>
        <v>63321.130000000005</v>
      </c>
      <c r="AO96" s="288">
        <f t="shared" si="11"/>
        <v>850777.10000000009</v>
      </c>
      <c r="AP96" s="283">
        <f t="shared" si="12"/>
        <v>1221074.48</v>
      </c>
      <c r="AQ96" s="291">
        <f t="shared" si="13"/>
        <v>1297938.3800000001</v>
      </c>
      <c r="AR96" s="265">
        <f t="shared" si="8"/>
        <v>-76863.90000000014</v>
      </c>
    </row>
    <row r="97" spans="1:44" ht="15" thickBot="1" x14ac:dyDescent="0.25">
      <c r="A97" s="253" t="s">
        <v>313</v>
      </c>
      <c r="B97" s="253" t="s">
        <v>44</v>
      </c>
      <c r="C97" s="292">
        <v>5378</v>
      </c>
      <c r="D97" s="293" t="s">
        <v>898</v>
      </c>
      <c r="E97" s="250" t="s">
        <v>2698</v>
      </c>
      <c r="F97" s="89">
        <v>681083.99</v>
      </c>
      <c r="G97" s="89">
        <v>0</v>
      </c>
      <c r="H97" s="89">
        <v>69750.289999999994</v>
      </c>
      <c r="K97" s="250">
        <v>1061821.81</v>
      </c>
      <c r="L97" s="250">
        <v>249511.52</v>
      </c>
      <c r="O97" s="76">
        <v>3140</v>
      </c>
      <c r="P97" s="76">
        <v>56410.58</v>
      </c>
      <c r="Q97" s="76">
        <v>144600</v>
      </c>
      <c r="R97" s="76">
        <v>96.55</v>
      </c>
      <c r="V97" s="250">
        <v>289556.90000000002</v>
      </c>
      <c r="W97" s="44">
        <v>2326634.9900000002</v>
      </c>
      <c r="X97" s="90">
        <v>771171.35</v>
      </c>
      <c r="Z97" s="90">
        <v>754.43</v>
      </c>
      <c r="AB97" s="90">
        <v>1013378.3</v>
      </c>
      <c r="AC97" s="90">
        <v>35100</v>
      </c>
      <c r="AD97" s="417">
        <v>1148458.3</v>
      </c>
      <c r="AE97" s="417">
        <v>2000</v>
      </c>
      <c r="AG97" s="417">
        <v>620095.12</v>
      </c>
      <c r="AH97" s="417">
        <v>51618.54</v>
      </c>
      <c r="AM97" s="263">
        <f t="shared" si="9"/>
        <v>750834.28</v>
      </c>
      <c r="AN97" s="264">
        <f t="shared" si="10"/>
        <v>204247.13</v>
      </c>
      <c r="AO97" s="288">
        <f t="shared" si="11"/>
        <v>546587.15</v>
      </c>
      <c r="AP97" s="283">
        <f t="shared" si="12"/>
        <v>1820404.08</v>
      </c>
      <c r="AQ97" s="291">
        <f t="shared" si="13"/>
        <v>1822171.96</v>
      </c>
      <c r="AR97" s="265">
        <f t="shared" si="8"/>
        <v>-1767.8799999998882</v>
      </c>
    </row>
    <row r="98" spans="1:44" ht="15" thickBot="1" x14ac:dyDescent="0.25">
      <c r="A98" s="253" t="s">
        <v>313</v>
      </c>
      <c r="B98" s="253" t="s">
        <v>44</v>
      </c>
      <c r="C98" s="292">
        <v>4212</v>
      </c>
      <c r="D98" s="293" t="s">
        <v>899</v>
      </c>
      <c r="E98" s="250" t="s">
        <v>2699</v>
      </c>
      <c r="F98" s="89">
        <v>1040587.82</v>
      </c>
      <c r="H98" s="89">
        <v>81348.259999999995</v>
      </c>
      <c r="K98" s="250">
        <v>2537863.4700000002</v>
      </c>
      <c r="L98" s="250">
        <v>1027285.75</v>
      </c>
      <c r="O98" s="76">
        <v>8440</v>
      </c>
      <c r="P98" s="76">
        <v>67250.39</v>
      </c>
      <c r="R98" s="76">
        <v>37.76</v>
      </c>
      <c r="T98" s="250">
        <v>102000</v>
      </c>
      <c r="V98" s="250">
        <v>479644.55</v>
      </c>
      <c r="W98" s="44">
        <v>2310530.36</v>
      </c>
      <c r="X98" s="90">
        <v>822397.92</v>
      </c>
      <c r="Y98" s="90">
        <v>4500</v>
      </c>
      <c r="Z98" s="90">
        <v>1014.02</v>
      </c>
      <c r="AB98" s="90">
        <v>840621.1</v>
      </c>
      <c r="AC98" s="90">
        <v>15500</v>
      </c>
      <c r="AD98" s="417">
        <v>1244259.1000000001</v>
      </c>
      <c r="AE98" s="417">
        <v>24290</v>
      </c>
      <c r="AG98" s="417">
        <v>438399.68</v>
      </c>
      <c r="AH98" s="417">
        <v>216299.04</v>
      </c>
      <c r="AM98" s="263">
        <f t="shared" si="9"/>
        <v>1121936.0799999998</v>
      </c>
      <c r="AN98" s="264">
        <f t="shared" si="10"/>
        <v>75728.149999999994</v>
      </c>
      <c r="AO98" s="288">
        <f t="shared" si="11"/>
        <v>1046207.9299999998</v>
      </c>
      <c r="AP98" s="283">
        <f t="shared" si="12"/>
        <v>1684033.04</v>
      </c>
      <c r="AQ98" s="291">
        <f t="shared" si="13"/>
        <v>1923247.82</v>
      </c>
      <c r="AR98" s="265">
        <f t="shared" si="8"/>
        <v>-239214.78000000003</v>
      </c>
    </row>
    <row r="99" spans="1:44" ht="15" thickBot="1" x14ac:dyDescent="0.25">
      <c r="A99" s="253" t="s">
        <v>313</v>
      </c>
      <c r="B99" s="253" t="s">
        <v>44</v>
      </c>
      <c r="C99" s="292">
        <v>3326</v>
      </c>
      <c r="D99" s="293" t="s">
        <v>900</v>
      </c>
      <c r="E99" s="250" t="s">
        <v>2798</v>
      </c>
      <c r="F99" s="89">
        <v>710350.36</v>
      </c>
      <c r="H99" s="89">
        <v>13039.41</v>
      </c>
      <c r="K99" s="250">
        <v>919054.79</v>
      </c>
      <c r="L99" s="250">
        <v>145600.24</v>
      </c>
      <c r="O99" s="76">
        <v>5730</v>
      </c>
      <c r="P99" s="76">
        <v>46833.52</v>
      </c>
      <c r="R99" s="76">
        <v>216602.38</v>
      </c>
      <c r="T99" s="250">
        <v>300</v>
      </c>
      <c r="V99" s="250">
        <v>292252.84999999998</v>
      </c>
      <c r="W99" s="44">
        <v>2166873.39</v>
      </c>
      <c r="X99" s="90">
        <v>577782.18999999994</v>
      </c>
      <c r="Z99" s="90">
        <v>879.21</v>
      </c>
      <c r="AB99" s="90">
        <v>456264.5</v>
      </c>
      <c r="AC99" s="90">
        <v>22200</v>
      </c>
      <c r="AD99" s="417">
        <v>797324.5</v>
      </c>
      <c r="AF99" s="417">
        <v>13600</v>
      </c>
      <c r="AG99" s="417">
        <v>370485.1</v>
      </c>
      <c r="AH99" s="417">
        <v>127137.26</v>
      </c>
      <c r="AM99" s="263">
        <f t="shared" si="9"/>
        <v>723389.77</v>
      </c>
      <c r="AN99" s="264">
        <f t="shared" si="10"/>
        <v>269165.90000000002</v>
      </c>
      <c r="AO99" s="288">
        <f t="shared" si="11"/>
        <v>454223.87</v>
      </c>
      <c r="AP99" s="283">
        <f t="shared" si="12"/>
        <v>1057125.8999999999</v>
      </c>
      <c r="AQ99" s="291">
        <f t="shared" si="13"/>
        <v>1308546.8600000001</v>
      </c>
      <c r="AR99" s="265">
        <f t="shared" si="8"/>
        <v>-251420.9600000002</v>
      </c>
    </row>
    <row r="100" spans="1:44" ht="15" thickBot="1" x14ac:dyDescent="0.25">
      <c r="A100" s="253" t="s">
        <v>316</v>
      </c>
      <c r="B100" s="253" t="s">
        <v>45</v>
      </c>
      <c r="C100" s="292">
        <v>2523</v>
      </c>
      <c r="D100" s="293" t="s">
        <v>901</v>
      </c>
      <c r="E100" s="250" t="s">
        <v>2700</v>
      </c>
      <c r="F100" s="89">
        <v>437153.84</v>
      </c>
      <c r="H100" s="89">
        <v>155417.74</v>
      </c>
      <c r="K100" s="250">
        <v>1101589.56</v>
      </c>
      <c r="L100" s="250">
        <v>70954.17</v>
      </c>
      <c r="O100" s="76">
        <v>0</v>
      </c>
      <c r="P100" s="76">
        <v>49800</v>
      </c>
      <c r="V100" s="250">
        <v>6135.4</v>
      </c>
      <c r="X100" s="90">
        <v>582397.39</v>
      </c>
      <c r="Z100" s="90">
        <v>517.11</v>
      </c>
      <c r="AB100" s="90">
        <v>567336</v>
      </c>
      <c r="AC100" s="90">
        <v>24600</v>
      </c>
      <c r="AD100" s="417">
        <v>708336</v>
      </c>
      <c r="AG100" s="417">
        <v>320832.89</v>
      </c>
      <c r="AH100" s="417">
        <v>124466.11</v>
      </c>
      <c r="AM100" s="263">
        <f t="shared" si="9"/>
        <v>592571.58000000007</v>
      </c>
      <c r="AN100" s="264">
        <f t="shared" si="10"/>
        <v>49800</v>
      </c>
      <c r="AO100" s="288">
        <f t="shared" si="11"/>
        <v>542771.58000000007</v>
      </c>
      <c r="AP100" s="283">
        <f t="shared" si="12"/>
        <v>1174850.5</v>
      </c>
      <c r="AQ100" s="291">
        <f t="shared" si="13"/>
        <v>1153635</v>
      </c>
      <c r="AR100" s="265">
        <f t="shared" si="8"/>
        <v>21215.5</v>
      </c>
    </row>
    <row r="101" spans="1:44" ht="15" thickBot="1" x14ac:dyDescent="0.25">
      <c r="A101" s="253" t="s">
        <v>316</v>
      </c>
      <c r="B101" s="253" t="s">
        <v>45</v>
      </c>
      <c r="C101" s="292">
        <v>5391</v>
      </c>
      <c r="D101" s="293" t="s">
        <v>902</v>
      </c>
      <c r="E101" s="250" t="s">
        <v>2701</v>
      </c>
      <c r="F101" s="89">
        <v>944334.88</v>
      </c>
      <c r="G101" s="89">
        <v>0</v>
      </c>
      <c r="H101" s="89">
        <v>51821.51</v>
      </c>
      <c r="I101" s="89">
        <v>0</v>
      </c>
      <c r="J101" s="250">
        <v>0</v>
      </c>
      <c r="K101" s="250">
        <v>224033.72</v>
      </c>
      <c r="L101" s="250">
        <v>277914.94</v>
      </c>
      <c r="M101" s="250">
        <v>0</v>
      </c>
      <c r="N101" s="250">
        <v>0</v>
      </c>
      <c r="O101" s="76">
        <v>0</v>
      </c>
      <c r="P101" s="76">
        <v>49200</v>
      </c>
      <c r="Q101" s="76">
        <v>0</v>
      </c>
      <c r="R101" s="76">
        <v>0</v>
      </c>
      <c r="S101" s="76">
        <v>0</v>
      </c>
      <c r="T101" s="250">
        <v>0</v>
      </c>
      <c r="U101" s="250">
        <v>0</v>
      </c>
      <c r="V101" s="250">
        <v>120356.81</v>
      </c>
      <c r="W101" s="44">
        <v>1563007.5</v>
      </c>
      <c r="X101" s="90">
        <v>703300.34</v>
      </c>
      <c r="Y101" s="90">
        <v>231460</v>
      </c>
      <c r="Z101" s="90">
        <v>873.88</v>
      </c>
      <c r="AB101" s="90">
        <v>810999</v>
      </c>
      <c r="AC101" s="90">
        <v>10000</v>
      </c>
      <c r="AD101" s="417">
        <v>1046648</v>
      </c>
      <c r="AG101" s="417">
        <v>429702.05</v>
      </c>
      <c r="AH101" s="417">
        <v>85951.62</v>
      </c>
      <c r="AM101" s="263">
        <f t="shared" si="9"/>
        <v>996156.39</v>
      </c>
      <c r="AN101" s="264">
        <f t="shared" si="10"/>
        <v>49200</v>
      </c>
      <c r="AO101" s="288">
        <f t="shared" si="11"/>
        <v>946956.39</v>
      </c>
      <c r="AP101" s="283">
        <f t="shared" si="12"/>
        <v>1756633.22</v>
      </c>
      <c r="AQ101" s="291">
        <f t="shared" si="13"/>
        <v>1562301.67</v>
      </c>
      <c r="AR101" s="265">
        <f t="shared" si="8"/>
        <v>194331.55000000005</v>
      </c>
    </row>
    <row r="102" spans="1:44" ht="15" thickBot="1" x14ac:dyDescent="0.25">
      <c r="A102" s="253" t="s">
        <v>316</v>
      </c>
      <c r="B102" s="253" t="s">
        <v>45</v>
      </c>
      <c r="C102" s="292">
        <v>2709</v>
      </c>
      <c r="D102" s="293" t="s">
        <v>903</v>
      </c>
      <c r="E102" s="250" t="s">
        <v>2702</v>
      </c>
      <c r="F102" s="89">
        <v>574322.79</v>
      </c>
      <c r="H102" s="89">
        <v>68687.61</v>
      </c>
      <c r="K102" s="250">
        <v>611233.31000000006</v>
      </c>
      <c r="L102" s="250">
        <v>208283.04</v>
      </c>
      <c r="O102" s="76">
        <v>0</v>
      </c>
      <c r="P102" s="76">
        <v>50310</v>
      </c>
      <c r="V102" s="250">
        <v>-1112.57</v>
      </c>
      <c r="W102" s="44">
        <v>2046781.46</v>
      </c>
      <c r="X102" s="90">
        <v>645918.31999999995</v>
      </c>
      <c r="Y102" s="90">
        <v>183520</v>
      </c>
      <c r="Z102" s="90">
        <v>480.76</v>
      </c>
      <c r="AB102" s="90">
        <v>658644</v>
      </c>
      <c r="AC102" s="90">
        <v>13500</v>
      </c>
      <c r="AD102" s="417">
        <v>814127.87</v>
      </c>
      <c r="AE102" s="417">
        <v>8270</v>
      </c>
      <c r="AG102" s="417">
        <v>260217.87</v>
      </c>
      <c r="AH102" s="417">
        <v>100857.48</v>
      </c>
      <c r="AM102" s="263">
        <f t="shared" si="9"/>
        <v>643010.4</v>
      </c>
      <c r="AN102" s="264">
        <f t="shared" si="10"/>
        <v>50310</v>
      </c>
      <c r="AO102" s="288">
        <f t="shared" si="11"/>
        <v>592700.4</v>
      </c>
      <c r="AP102" s="283">
        <f t="shared" si="12"/>
        <v>1502063.08</v>
      </c>
      <c r="AQ102" s="291">
        <f t="shared" si="13"/>
        <v>1183473.22</v>
      </c>
      <c r="AR102" s="265">
        <f t="shared" si="8"/>
        <v>318589.8600000001</v>
      </c>
    </row>
    <row r="103" spans="1:44" ht="15" thickBot="1" x14ac:dyDescent="0.25">
      <c r="A103" s="253" t="s">
        <v>316</v>
      </c>
      <c r="B103" s="253" t="s">
        <v>45</v>
      </c>
      <c r="C103" s="292">
        <v>3276</v>
      </c>
      <c r="D103" s="293" t="s">
        <v>904</v>
      </c>
      <c r="E103" s="250" t="s">
        <v>2703</v>
      </c>
      <c r="F103" s="89">
        <v>430319.88</v>
      </c>
      <c r="H103" s="89">
        <v>25185.360000000001</v>
      </c>
      <c r="K103" s="250">
        <v>774489.14</v>
      </c>
      <c r="L103" s="250">
        <v>292473.32</v>
      </c>
      <c r="O103" s="76">
        <v>0</v>
      </c>
      <c r="P103" s="76">
        <v>62000</v>
      </c>
      <c r="V103" s="250">
        <v>66001.919999999998</v>
      </c>
      <c r="W103" s="44">
        <v>3243756.17</v>
      </c>
      <c r="X103" s="90">
        <v>565037.25</v>
      </c>
      <c r="Z103" s="90">
        <v>471.43</v>
      </c>
      <c r="AB103" s="90">
        <v>468396</v>
      </c>
      <c r="AD103" s="417">
        <v>681873</v>
      </c>
      <c r="AG103" s="417">
        <v>279197.14</v>
      </c>
      <c r="AH103" s="417">
        <v>135685.26</v>
      </c>
      <c r="AM103" s="263">
        <f t="shared" si="9"/>
        <v>455505.24</v>
      </c>
      <c r="AN103" s="264">
        <f t="shared" si="10"/>
        <v>62000</v>
      </c>
      <c r="AO103" s="288">
        <f t="shared" si="11"/>
        <v>393505.24</v>
      </c>
      <c r="AP103" s="283">
        <f t="shared" si="12"/>
        <v>1033904.68</v>
      </c>
      <c r="AQ103" s="291">
        <f t="shared" si="13"/>
        <v>1096755.3999999999</v>
      </c>
      <c r="AR103" s="265">
        <f t="shared" si="8"/>
        <v>-62850.719999999856</v>
      </c>
    </row>
    <row r="104" spans="1:44" ht="15" thickBot="1" x14ac:dyDescent="0.25">
      <c r="A104" s="253" t="s">
        <v>316</v>
      </c>
      <c r="B104" s="253" t="s">
        <v>45</v>
      </c>
      <c r="C104" s="292">
        <v>1694</v>
      </c>
      <c r="D104" s="293" t="s">
        <v>905</v>
      </c>
      <c r="E104" s="250" t="s">
        <v>2704</v>
      </c>
      <c r="F104" s="89">
        <v>431477.08</v>
      </c>
      <c r="H104" s="89">
        <v>29170.03</v>
      </c>
      <c r="K104" s="250">
        <v>371668.79</v>
      </c>
      <c r="L104" s="250">
        <v>139642.94</v>
      </c>
      <c r="O104" s="76">
        <v>3000</v>
      </c>
      <c r="P104" s="76">
        <v>37100</v>
      </c>
      <c r="Q104" s="76">
        <v>5200</v>
      </c>
      <c r="V104" s="250">
        <v>22745.279999999999</v>
      </c>
      <c r="W104" s="44">
        <v>2614880.33</v>
      </c>
      <c r="X104" s="90">
        <v>579816.31000000006</v>
      </c>
      <c r="Y104" s="90">
        <v>140000</v>
      </c>
      <c r="Z104" s="90">
        <v>244.87</v>
      </c>
      <c r="AB104" s="90">
        <v>426909</v>
      </c>
      <c r="AC104" s="90">
        <v>18800</v>
      </c>
      <c r="AD104" s="417">
        <v>535629</v>
      </c>
      <c r="AG104" s="417">
        <v>225341</v>
      </c>
      <c r="AH104" s="417">
        <v>93257.49</v>
      </c>
      <c r="AM104" s="263">
        <f t="shared" si="9"/>
        <v>460647.11</v>
      </c>
      <c r="AN104" s="264">
        <f t="shared" si="10"/>
        <v>45300</v>
      </c>
      <c r="AO104" s="288">
        <f t="shared" si="11"/>
        <v>415347.11</v>
      </c>
      <c r="AP104" s="283">
        <f t="shared" si="12"/>
        <v>1165770.1800000002</v>
      </c>
      <c r="AQ104" s="291">
        <f t="shared" si="13"/>
        <v>854227.49</v>
      </c>
      <c r="AR104" s="265">
        <f t="shared" si="8"/>
        <v>311542.69000000018</v>
      </c>
    </row>
    <row r="105" spans="1:44" ht="15" thickBot="1" x14ac:dyDescent="0.25">
      <c r="A105" s="253" t="s">
        <v>316</v>
      </c>
      <c r="B105" s="253" t="s">
        <v>45</v>
      </c>
      <c r="C105" s="292">
        <v>2072</v>
      </c>
      <c r="D105" s="293" t="s">
        <v>906</v>
      </c>
      <c r="E105" s="250" t="s">
        <v>2799</v>
      </c>
      <c r="F105" s="89">
        <v>283110.32</v>
      </c>
      <c r="H105" s="89">
        <v>15522.6</v>
      </c>
      <c r="K105" s="250">
        <v>574149.38</v>
      </c>
      <c r="L105" s="250">
        <v>230015.37</v>
      </c>
      <c r="O105" s="76">
        <v>-14588</v>
      </c>
      <c r="P105" s="76">
        <v>40878.22</v>
      </c>
      <c r="Q105" s="76">
        <v>37000</v>
      </c>
      <c r="W105" s="44">
        <v>1695120.4</v>
      </c>
      <c r="X105" s="90">
        <v>563559.98</v>
      </c>
      <c r="Z105" s="90">
        <v>342.02</v>
      </c>
      <c r="AB105" s="90">
        <v>995000</v>
      </c>
      <c r="AD105" s="417">
        <v>1189760</v>
      </c>
      <c r="AG105" s="417">
        <v>187186.24</v>
      </c>
      <c r="AH105" s="417">
        <v>112694.49</v>
      </c>
      <c r="AM105" s="263">
        <f t="shared" si="9"/>
        <v>298632.92</v>
      </c>
      <c r="AN105" s="264">
        <f t="shared" si="10"/>
        <v>63290.22</v>
      </c>
      <c r="AO105" s="288">
        <f t="shared" si="11"/>
        <v>235342.69999999998</v>
      </c>
      <c r="AP105" s="283">
        <f t="shared" si="12"/>
        <v>1558902</v>
      </c>
      <c r="AQ105" s="291">
        <f t="shared" si="13"/>
        <v>1489640.73</v>
      </c>
      <c r="AR105" s="265">
        <f t="shared" si="8"/>
        <v>69261.270000000019</v>
      </c>
    </row>
    <row r="106" spans="1:44" ht="15" thickBot="1" x14ac:dyDescent="0.25">
      <c r="A106" s="253" t="s">
        <v>35</v>
      </c>
      <c r="B106" s="253" t="s">
        <v>36</v>
      </c>
      <c r="C106" s="292">
        <v>2599</v>
      </c>
      <c r="D106" s="293" t="s">
        <v>907</v>
      </c>
      <c r="E106" s="250" t="s">
        <v>2705</v>
      </c>
      <c r="F106" s="89">
        <v>469896.97</v>
      </c>
      <c r="G106" s="89">
        <v>54600</v>
      </c>
      <c r="H106" s="89">
        <v>35740.339999999997</v>
      </c>
      <c r="K106" s="250">
        <v>614107.18999999994</v>
      </c>
      <c r="L106" s="250">
        <v>317155.26</v>
      </c>
      <c r="O106" s="76">
        <v>-3000</v>
      </c>
      <c r="P106" s="76">
        <v>122685</v>
      </c>
      <c r="Q106" s="76">
        <v>4</v>
      </c>
      <c r="R106" s="76">
        <v>1616.05</v>
      </c>
      <c r="W106" s="44">
        <v>1187793.3799999999</v>
      </c>
      <c r="X106" s="90">
        <v>912110.94</v>
      </c>
      <c r="Z106" s="90">
        <v>384.84</v>
      </c>
      <c r="AB106" s="90">
        <v>653640</v>
      </c>
      <c r="AC106" s="90">
        <v>48800</v>
      </c>
      <c r="AD106" s="417">
        <v>964828</v>
      </c>
      <c r="AE106" s="417">
        <v>1696</v>
      </c>
      <c r="AG106" s="417">
        <v>349525.41</v>
      </c>
      <c r="AH106" s="417">
        <v>117397.61</v>
      </c>
      <c r="AM106" s="263">
        <f t="shared" si="9"/>
        <v>560237.30999999994</v>
      </c>
      <c r="AN106" s="264">
        <f t="shared" si="10"/>
        <v>121305.05</v>
      </c>
      <c r="AO106" s="288">
        <f t="shared" si="11"/>
        <v>438932.25999999995</v>
      </c>
      <c r="AP106" s="283">
        <f t="shared" si="12"/>
        <v>1614935.7799999998</v>
      </c>
      <c r="AQ106" s="291">
        <f t="shared" si="13"/>
        <v>1433447.02</v>
      </c>
      <c r="AR106" s="265">
        <f t="shared" si="8"/>
        <v>181488.75999999978</v>
      </c>
    </row>
    <row r="107" spans="1:44" ht="15" thickBot="1" x14ac:dyDescent="0.25">
      <c r="A107" s="253" t="s">
        <v>35</v>
      </c>
      <c r="B107" s="253" t="s">
        <v>36</v>
      </c>
      <c r="C107" s="292">
        <v>7351</v>
      </c>
      <c r="D107" s="293" t="s">
        <v>908</v>
      </c>
      <c r="E107" s="250" t="s">
        <v>2706</v>
      </c>
      <c r="F107" s="89">
        <v>1177001.49</v>
      </c>
      <c r="G107" s="89">
        <v>78880</v>
      </c>
      <c r="H107" s="89">
        <v>118388.98</v>
      </c>
      <c r="K107" s="250">
        <v>-1654565.67</v>
      </c>
      <c r="L107" s="250">
        <v>1036844.59</v>
      </c>
      <c r="O107" s="76">
        <v>330393</v>
      </c>
      <c r="P107" s="76">
        <v>228564.5</v>
      </c>
      <c r="Q107" s="76">
        <v>330000</v>
      </c>
      <c r="R107" s="76">
        <v>3722.45</v>
      </c>
      <c r="V107" s="250">
        <v>60263</v>
      </c>
      <c r="W107" s="44">
        <v>4005245.62</v>
      </c>
      <c r="X107" s="90">
        <v>1917054.64</v>
      </c>
      <c r="Z107" s="90">
        <v>768.77</v>
      </c>
      <c r="AB107" s="90">
        <v>845732</v>
      </c>
      <c r="AC107" s="90">
        <v>93600</v>
      </c>
      <c r="AD107" s="417">
        <v>1294010</v>
      </c>
      <c r="AG107" s="417">
        <v>1482107.93</v>
      </c>
      <c r="AH107" s="417">
        <v>166147.53</v>
      </c>
      <c r="AM107" s="263">
        <f t="shared" si="9"/>
        <v>1374270.47</v>
      </c>
      <c r="AN107" s="264">
        <f t="shared" si="10"/>
        <v>892679.95</v>
      </c>
      <c r="AO107" s="288">
        <f t="shared" si="11"/>
        <v>481590.52</v>
      </c>
      <c r="AP107" s="283">
        <f t="shared" si="12"/>
        <v>2857155.41</v>
      </c>
      <c r="AQ107" s="291">
        <f t="shared" si="13"/>
        <v>2942265.4599999995</v>
      </c>
      <c r="AR107" s="265">
        <f t="shared" si="8"/>
        <v>-85110.049999999348</v>
      </c>
    </row>
    <row r="108" spans="1:44" ht="15" thickBot="1" x14ac:dyDescent="0.25">
      <c r="A108" s="253" t="s">
        <v>35</v>
      </c>
      <c r="B108" s="253" t="s">
        <v>36</v>
      </c>
      <c r="C108" s="292">
        <v>6204</v>
      </c>
      <c r="D108" s="293" t="s">
        <v>909</v>
      </c>
      <c r="E108" s="250" t="s">
        <v>2707</v>
      </c>
      <c r="F108" s="89">
        <v>373557.56</v>
      </c>
      <c r="G108" s="89">
        <v>57300</v>
      </c>
      <c r="H108" s="89">
        <v>35546.03</v>
      </c>
      <c r="K108" s="250">
        <v>911993.98</v>
      </c>
      <c r="L108" s="250">
        <v>1260298.1299999999</v>
      </c>
      <c r="O108" s="76">
        <v>13560</v>
      </c>
      <c r="P108" s="76">
        <v>110188.7</v>
      </c>
      <c r="Q108" s="76">
        <v>0</v>
      </c>
      <c r="R108" s="76">
        <v>2059.21</v>
      </c>
      <c r="V108" s="250">
        <v>-3077.5</v>
      </c>
      <c r="W108" s="44">
        <v>2324775.44</v>
      </c>
      <c r="X108" s="90">
        <v>1407045.62</v>
      </c>
      <c r="Y108" s="90">
        <v>200000</v>
      </c>
      <c r="Z108" s="90">
        <v>234.38</v>
      </c>
      <c r="AB108" s="90">
        <v>1272238</v>
      </c>
      <c r="AC108" s="90">
        <v>57300</v>
      </c>
      <c r="AD108" s="417">
        <v>1824598</v>
      </c>
      <c r="AG108" s="417">
        <v>723573.61</v>
      </c>
      <c r="AH108" s="417">
        <v>265983.71999999997</v>
      </c>
      <c r="AM108" s="263">
        <f t="shared" si="9"/>
        <v>466403.58999999997</v>
      </c>
      <c r="AN108" s="264">
        <f t="shared" si="10"/>
        <v>125807.91</v>
      </c>
      <c r="AO108" s="288">
        <f t="shared" si="11"/>
        <v>340595.67999999993</v>
      </c>
      <c r="AP108" s="283">
        <f t="shared" si="12"/>
        <v>2936818</v>
      </c>
      <c r="AQ108" s="291">
        <f t="shared" si="13"/>
        <v>2814155.33</v>
      </c>
      <c r="AR108" s="265">
        <f t="shared" si="8"/>
        <v>122662.66999999993</v>
      </c>
    </row>
    <row r="109" spans="1:44" ht="15" thickBot="1" x14ac:dyDescent="0.25">
      <c r="A109" s="253" t="s">
        <v>35</v>
      </c>
      <c r="B109" s="253" t="s">
        <v>36</v>
      </c>
      <c r="C109" s="292">
        <v>5587</v>
      </c>
      <c r="D109" s="293" t="s">
        <v>910</v>
      </c>
      <c r="E109" s="250" t="s">
        <v>2708</v>
      </c>
      <c r="F109" s="89">
        <v>986253.64</v>
      </c>
      <c r="G109" s="89">
        <v>42400</v>
      </c>
      <c r="H109" s="89">
        <v>75849.16</v>
      </c>
      <c r="K109" s="250">
        <v>830301.68</v>
      </c>
      <c r="L109" s="250">
        <v>286560.49</v>
      </c>
      <c r="O109" s="76">
        <v>0</v>
      </c>
      <c r="P109" s="76">
        <v>111691.54</v>
      </c>
      <c r="Q109" s="76">
        <v>263350</v>
      </c>
      <c r="R109" s="76">
        <v>937.44</v>
      </c>
      <c r="V109" s="250">
        <v>-539</v>
      </c>
      <c r="W109" s="44">
        <v>2600171.63</v>
      </c>
      <c r="X109" s="90">
        <v>1739188.17</v>
      </c>
      <c r="Y109" s="90">
        <v>103200</v>
      </c>
      <c r="Z109" s="90">
        <v>568.46</v>
      </c>
      <c r="AB109" s="90">
        <v>709620</v>
      </c>
      <c r="AC109" s="90">
        <v>9875</v>
      </c>
      <c r="AD109" s="417">
        <v>1136708</v>
      </c>
      <c r="AG109" s="417">
        <v>641371.94999999995</v>
      </c>
      <c r="AH109" s="417">
        <v>189740.24</v>
      </c>
      <c r="AM109" s="263">
        <f t="shared" si="9"/>
        <v>1104502.8</v>
      </c>
      <c r="AN109" s="264">
        <f t="shared" si="10"/>
        <v>375978.98</v>
      </c>
      <c r="AO109" s="288">
        <f t="shared" si="11"/>
        <v>728523.82000000007</v>
      </c>
      <c r="AP109" s="283">
        <f t="shared" si="12"/>
        <v>2562451.63</v>
      </c>
      <c r="AQ109" s="291">
        <f t="shared" si="13"/>
        <v>1967820.19</v>
      </c>
      <c r="AR109" s="265">
        <f t="shared" si="8"/>
        <v>594631.43999999994</v>
      </c>
    </row>
    <row r="110" spans="1:44" ht="15" thickBot="1" x14ac:dyDescent="0.25">
      <c r="A110" s="253" t="s">
        <v>321</v>
      </c>
      <c r="B110" s="253" t="s">
        <v>46</v>
      </c>
      <c r="C110" s="292">
        <v>3439</v>
      </c>
      <c r="D110" s="293" t="s">
        <v>911</v>
      </c>
      <c r="E110" s="250" t="s">
        <v>2709</v>
      </c>
      <c r="F110" s="89">
        <v>1644991.56</v>
      </c>
      <c r="G110" s="89">
        <v>110680</v>
      </c>
      <c r="H110" s="89">
        <v>52571.94</v>
      </c>
      <c r="K110" s="250">
        <v>20374.75</v>
      </c>
      <c r="L110" s="250">
        <v>203444.15</v>
      </c>
      <c r="O110" s="76">
        <v>0</v>
      </c>
      <c r="P110" s="76">
        <v>54897.42</v>
      </c>
      <c r="Q110" s="76">
        <v>21020</v>
      </c>
      <c r="T110" s="250">
        <v>125000</v>
      </c>
      <c r="V110" s="250">
        <v>-19535.29</v>
      </c>
      <c r="W110" s="44">
        <v>961037.76</v>
      </c>
      <c r="X110" s="90">
        <v>1930310.55</v>
      </c>
      <c r="Z110" s="90">
        <v>716.86</v>
      </c>
      <c r="AB110" s="90">
        <v>423546.1</v>
      </c>
      <c r="AC110" s="90">
        <v>66672.240000000005</v>
      </c>
      <c r="AD110" s="417">
        <v>687386.1</v>
      </c>
      <c r="AG110" s="417">
        <v>590589.56000000006</v>
      </c>
      <c r="AH110" s="417">
        <v>50420.62</v>
      </c>
      <c r="AM110" s="263">
        <f t="shared" si="9"/>
        <v>1808243.5</v>
      </c>
      <c r="AN110" s="264">
        <f t="shared" si="10"/>
        <v>75917.42</v>
      </c>
      <c r="AO110" s="288">
        <f t="shared" si="11"/>
        <v>1732326.08</v>
      </c>
      <c r="AP110" s="283">
        <f t="shared" si="12"/>
        <v>2421245.7500000005</v>
      </c>
      <c r="AQ110" s="291">
        <f t="shared" si="13"/>
        <v>1328396.2800000003</v>
      </c>
      <c r="AR110" s="265">
        <f t="shared" si="8"/>
        <v>1092849.4700000002</v>
      </c>
    </row>
    <row r="111" spans="1:44" ht="15" thickBot="1" x14ac:dyDescent="0.25">
      <c r="A111" s="253" t="s">
        <v>321</v>
      </c>
      <c r="B111" s="253" t="s">
        <v>46</v>
      </c>
      <c r="C111" s="292">
        <v>2930</v>
      </c>
      <c r="D111" s="293" t="s">
        <v>912</v>
      </c>
      <c r="E111" s="250" t="s">
        <v>2710</v>
      </c>
      <c r="F111" s="89">
        <v>502172.94</v>
      </c>
      <c r="H111" s="89">
        <v>157795.26999999999</v>
      </c>
      <c r="K111" s="250">
        <v>2</v>
      </c>
      <c r="L111" s="250">
        <v>330049.28999999998</v>
      </c>
      <c r="O111" s="76">
        <v>0</v>
      </c>
      <c r="P111" s="76">
        <v>57796.13</v>
      </c>
      <c r="Q111" s="76">
        <v>13830</v>
      </c>
      <c r="T111" s="250">
        <v>191320</v>
      </c>
      <c r="V111" s="250">
        <v>1075.3599999999999</v>
      </c>
      <c r="W111" s="44">
        <v>852668.5</v>
      </c>
      <c r="X111" s="90">
        <v>999156.56</v>
      </c>
      <c r="Y111" s="90">
        <v>59500</v>
      </c>
      <c r="Z111" s="90">
        <v>363.41</v>
      </c>
      <c r="AB111" s="90">
        <v>790051.5</v>
      </c>
      <c r="AC111" s="90">
        <v>66573.73</v>
      </c>
      <c r="AD111" s="417">
        <v>972011.5</v>
      </c>
      <c r="AG111" s="417">
        <v>583793.36</v>
      </c>
      <c r="AH111" s="417">
        <v>31456.2</v>
      </c>
      <c r="AM111" s="263">
        <f t="shared" si="9"/>
        <v>659968.21</v>
      </c>
      <c r="AN111" s="264">
        <f t="shared" si="10"/>
        <v>71626.13</v>
      </c>
      <c r="AO111" s="288">
        <f t="shared" si="11"/>
        <v>588342.07999999996</v>
      </c>
      <c r="AP111" s="283">
        <f t="shared" si="12"/>
        <v>1915645.2</v>
      </c>
      <c r="AQ111" s="291">
        <f t="shared" si="13"/>
        <v>1587261.0599999998</v>
      </c>
      <c r="AR111" s="265">
        <f t="shared" si="8"/>
        <v>328384.14000000013</v>
      </c>
    </row>
    <row r="112" spans="1:44" ht="15" thickBot="1" x14ac:dyDescent="0.25">
      <c r="A112" s="253" t="s">
        <v>321</v>
      </c>
      <c r="B112" s="253" t="s">
        <v>46</v>
      </c>
      <c r="C112" s="292">
        <v>1981</v>
      </c>
      <c r="D112" s="293" t="s">
        <v>913</v>
      </c>
      <c r="E112" s="250" t="s">
        <v>2711</v>
      </c>
      <c r="F112" s="89">
        <v>608953.31000000006</v>
      </c>
      <c r="G112" s="89">
        <v>100000</v>
      </c>
      <c r="H112" s="89">
        <v>118324.68</v>
      </c>
      <c r="K112" s="250">
        <v>558852.80000000005</v>
      </c>
      <c r="L112" s="250">
        <v>135553.5</v>
      </c>
      <c r="O112" s="76">
        <v>0</v>
      </c>
      <c r="P112" s="76">
        <v>46505.120000000003</v>
      </c>
      <c r="Q112" s="76">
        <v>3130</v>
      </c>
      <c r="R112" s="76">
        <v>89.1</v>
      </c>
      <c r="T112" s="250">
        <v>202100</v>
      </c>
      <c r="V112" s="250">
        <v>10060.219999999999</v>
      </c>
      <c r="W112" s="44">
        <v>1993338.97</v>
      </c>
      <c r="X112" s="90">
        <v>1097586.54</v>
      </c>
      <c r="Z112" s="90">
        <v>454.44</v>
      </c>
      <c r="AB112" s="90">
        <v>797286</v>
      </c>
      <c r="AC112" s="90">
        <v>48611.21</v>
      </c>
      <c r="AD112" s="417">
        <v>956946</v>
      </c>
      <c r="AG112" s="417">
        <v>314483.34999999998</v>
      </c>
      <c r="AH112" s="417">
        <v>59383.53</v>
      </c>
      <c r="AM112" s="263">
        <f t="shared" si="9"/>
        <v>827277.99</v>
      </c>
      <c r="AN112" s="264">
        <f t="shared" si="10"/>
        <v>49724.22</v>
      </c>
      <c r="AO112" s="288">
        <f t="shared" si="11"/>
        <v>777553.77</v>
      </c>
      <c r="AP112" s="283">
        <f t="shared" si="12"/>
        <v>1943938.19</v>
      </c>
      <c r="AQ112" s="291">
        <f t="shared" si="13"/>
        <v>1330812.8800000001</v>
      </c>
      <c r="AR112" s="265">
        <f t="shared" si="8"/>
        <v>613125.30999999982</v>
      </c>
    </row>
    <row r="113" spans="1:44" ht="15" thickBot="1" x14ac:dyDescent="0.25">
      <c r="A113" s="253" t="s">
        <v>321</v>
      </c>
      <c r="B113" s="253" t="s">
        <v>46</v>
      </c>
      <c r="C113" s="292">
        <v>1907</v>
      </c>
      <c r="D113" s="293" t="s">
        <v>914</v>
      </c>
      <c r="E113" s="250" t="s">
        <v>2712</v>
      </c>
      <c r="F113" s="89">
        <v>808144.58</v>
      </c>
      <c r="G113" s="89">
        <v>130000</v>
      </c>
      <c r="H113" s="89">
        <v>177729.74</v>
      </c>
      <c r="K113" s="250">
        <v>5</v>
      </c>
      <c r="L113" s="250">
        <v>169639.67999999999</v>
      </c>
      <c r="O113" s="76">
        <v>0</v>
      </c>
      <c r="P113" s="76">
        <v>46080.28</v>
      </c>
      <c r="Q113" s="76">
        <v>18980</v>
      </c>
      <c r="R113" s="76">
        <v>42.06</v>
      </c>
      <c r="T113" s="250">
        <v>86826</v>
      </c>
      <c r="V113" s="250">
        <v>-4391.62</v>
      </c>
      <c r="W113" s="44">
        <v>3276385.87</v>
      </c>
      <c r="X113" s="90">
        <v>919464.79</v>
      </c>
      <c r="Z113" s="90">
        <v>633.5</v>
      </c>
      <c r="AB113" s="90">
        <v>538797</v>
      </c>
      <c r="AC113" s="90">
        <v>57518.51</v>
      </c>
      <c r="AD113" s="417">
        <v>785017</v>
      </c>
      <c r="AG113" s="417">
        <v>260787.52</v>
      </c>
      <c r="AH113" s="417">
        <v>22179.72</v>
      </c>
      <c r="AI113" s="417">
        <v>6454.3</v>
      </c>
      <c r="AM113" s="263">
        <f t="shared" si="9"/>
        <v>1115874.3199999998</v>
      </c>
      <c r="AN113" s="264">
        <f t="shared" si="10"/>
        <v>65102.34</v>
      </c>
      <c r="AO113" s="288">
        <f t="shared" si="11"/>
        <v>1050771.9799999997</v>
      </c>
      <c r="AP113" s="283">
        <f t="shared" si="12"/>
        <v>1516413.8</v>
      </c>
      <c r="AQ113" s="291">
        <f t="shared" si="13"/>
        <v>1074438.54</v>
      </c>
      <c r="AR113" s="265">
        <f t="shared" si="8"/>
        <v>441975.26</v>
      </c>
    </row>
    <row r="114" spans="1:44" ht="15" thickBot="1" x14ac:dyDescent="0.25">
      <c r="A114" s="253" t="s">
        <v>321</v>
      </c>
      <c r="B114" s="253" t="s">
        <v>46</v>
      </c>
      <c r="C114" s="292">
        <v>3127</v>
      </c>
      <c r="D114" s="293" t="s">
        <v>915</v>
      </c>
      <c r="E114" s="250" t="s">
        <v>2713</v>
      </c>
      <c r="F114" s="89">
        <v>667124.82999999996</v>
      </c>
      <c r="G114" s="89">
        <v>9800</v>
      </c>
      <c r="H114" s="89">
        <v>328381.03000000003</v>
      </c>
      <c r="K114" s="250">
        <v>694427.56</v>
      </c>
      <c r="L114" s="250">
        <v>660739.99</v>
      </c>
      <c r="O114" s="76">
        <v>0</v>
      </c>
      <c r="P114" s="76">
        <v>56723.15</v>
      </c>
      <c r="R114" s="76">
        <v>90.66</v>
      </c>
      <c r="T114" s="250">
        <v>4500</v>
      </c>
      <c r="V114" s="250">
        <v>1452.88</v>
      </c>
      <c r="W114" s="44">
        <v>3690825.96</v>
      </c>
      <c r="X114" s="90">
        <v>949087.9</v>
      </c>
      <c r="Z114" s="90">
        <v>413.89</v>
      </c>
      <c r="AB114" s="90">
        <v>826927.5</v>
      </c>
      <c r="AC114" s="90">
        <v>68823.600000000006</v>
      </c>
      <c r="AD114" s="417">
        <v>1022427.5</v>
      </c>
      <c r="AG114" s="417">
        <v>326975.71000000002</v>
      </c>
      <c r="AH114" s="417">
        <v>173970.38</v>
      </c>
      <c r="AI114" s="417">
        <v>2060.5500000000002</v>
      </c>
      <c r="AL114" s="417">
        <v>0.01</v>
      </c>
      <c r="AM114" s="263">
        <f t="shared" si="9"/>
        <v>1005305.86</v>
      </c>
      <c r="AN114" s="264">
        <f t="shared" si="10"/>
        <v>56813.810000000005</v>
      </c>
      <c r="AO114" s="288">
        <f t="shared" si="11"/>
        <v>948492.04999999993</v>
      </c>
      <c r="AP114" s="283">
        <f t="shared" si="12"/>
        <v>1845252.8900000001</v>
      </c>
      <c r="AQ114" s="291">
        <f t="shared" si="13"/>
        <v>1525434.15</v>
      </c>
      <c r="AR114" s="265">
        <f t="shared" si="8"/>
        <v>319818.74000000022</v>
      </c>
    </row>
    <row r="115" spans="1:44" ht="15" thickBot="1" x14ac:dyDescent="0.25">
      <c r="A115" s="253" t="s">
        <v>321</v>
      </c>
      <c r="B115" s="253" t="s">
        <v>46</v>
      </c>
      <c r="C115" s="292">
        <v>2860</v>
      </c>
      <c r="D115" s="293" t="s">
        <v>916</v>
      </c>
      <c r="E115" s="250" t="s">
        <v>2714</v>
      </c>
      <c r="F115" s="89">
        <v>1030787.27</v>
      </c>
      <c r="G115" s="89">
        <v>110000</v>
      </c>
      <c r="H115" s="89">
        <v>177631.07</v>
      </c>
      <c r="K115" s="250">
        <v>130536.43</v>
      </c>
      <c r="L115" s="250">
        <v>251870.91</v>
      </c>
      <c r="O115" s="76">
        <v>0</v>
      </c>
      <c r="P115" s="76">
        <v>34625.199999999997</v>
      </c>
      <c r="Q115" s="76">
        <v>3590</v>
      </c>
      <c r="T115" s="250">
        <v>58850</v>
      </c>
      <c r="V115" s="250">
        <v>17575.77</v>
      </c>
      <c r="W115" s="44">
        <v>1854865.59</v>
      </c>
      <c r="X115" s="90">
        <v>932538.8</v>
      </c>
      <c r="Z115" s="90">
        <v>1029.8699999999999</v>
      </c>
      <c r="AB115" s="90">
        <v>470636.5</v>
      </c>
      <c r="AC115" s="90">
        <v>50704.76</v>
      </c>
      <c r="AD115" s="417">
        <v>676908.5</v>
      </c>
      <c r="AG115" s="417">
        <v>489793.96</v>
      </c>
      <c r="AH115" s="417">
        <v>35841.18</v>
      </c>
      <c r="AM115" s="263">
        <f t="shared" si="9"/>
        <v>1318418.3400000001</v>
      </c>
      <c r="AN115" s="264">
        <f t="shared" si="10"/>
        <v>38215.199999999997</v>
      </c>
      <c r="AO115" s="288">
        <f t="shared" si="11"/>
        <v>1280203.1400000001</v>
      </c>
      <c r="AP115" s="283">
        <f t="shared" si="12"/>
        <v>1454909.93</v>
      </c>
      <c r="AQ115" s="291">
        <f t="shared" si="13"/>
        <v>1202543.6399999999</v>
      </c>
      <c r="AR115" s="265">
        <f t="shared" si="8"/>
        <v>252366.29000000004</v>
      </c>
    </row>
    <row r="116" spans="1:44" ht="15" thickBot="1" x14ac:dyDescent="0.25">
      <c r="A116" s="253" t="s">
        <v>321</v>
      </c>
      <c r="B116" s="253" t="s">
        <v>46</v>
      </c>
      <c r="C116" s="292">
        <v>3321</v>
      </c>
      <c r="D116" s="293" t="s">
        <v>917</v>
      </c>
      <c r="E116" s="250" t="s">
        <v>2715</v>
      </c>
      <c r="F116" s="89">
        <v>785369.45</v>
      </c>
      <c r="G116" s="89">
        <v>109800</v>
      </c>
      <c r="H116" s="89">
        <v>338729.44</v>
      </c>
      <c r="K116" s="250">
        <v>250567.26</v>
      </c>
      <c r="L116" s="250">
        <v>849811.53</v>
      </c>
      <c r="O116" s="76">
        <v>0</v>
      </c>
      <c r="P116" s="76">
        <v>41191.300000000003</v>
      </c>
      <c r="Q116" s="76">
        <v>5000</v>
      </c>
      <c r="T116" s="250">
        <v>268664.8</v>
      </c>
      <c r="V116" s="250">
        <v>1830.4</v>
      </c>
      <c r="W116" s="44">
        <v>1808375.97</v>
      </c>
      <c r="X116" s="90">
        <v>700546.21</v>
      </c>
      <c r="Y116" s="90">
        <v>157785</v>
      </c>
      <c r="Z116" s="90">
        <v>869.11</v>
      </c>
      <c r="AB116" s="90">
        <v>732280.5</v>
      </c>
      <c r="AC116" s="90">
        <v>45436.86</v>
      </c>
      <c r="AD116" s="417">
        <v>960770.5</v>
      </c>
      <c r="AG116" s="417">
        <v>374944.4</v>
      </c>
      <c r="AH116" s="417">
        <v>120029.94</v>
      </c>
      <c r="AI116" s="417">
        <v>6530.3</v>
      </c>
      <c r="AM116" s="263">
        <f t="shared" si="9"/>
        <v>1233898.8899999999</v>
      </c>
      <c r="AN116" s="264">
        <f t="shared" si="10"/>
        <v>46191.3</v>
      </c>
      <c r="AO116" s="288">
        <f t="shared" si="11"/>
        <v>1187707.5899999999</v>
      </c>
      <c r="AP116" s="283">
        <f t="shared" si="12"/>
        <v>1636917.68</v>
      </c>
      <c r="AQ116" s="291">
        <f t="shared" si="13"/>
        <v>1462275.14</v>
      </c>
      <c r="AR116" s="265">
        <f t="shared" si="8"/>
        <v>174642.54000000004</v>
      </c>
    </row>
    <row r="117" spans="1:44" ht="15" thickBot="1" x14ac:dyDescent="0.25">
      <c r="A117" s="253" t="s">
        <v>321</v>
      </c>
      <c r="B117" s="253" t="s">
        <v>46</v>
      </c>
      <c r="C117" s="292">
        <v>3558</v>
      </c>
      <c r="D117" s="293" t="s">
        <v>918</v>
      </c>
      <c r="E117" s="250" t="s">
        <v>2716</v>
      </c>
      <c r="F117" s="89">
        <v>1730673.71</v>
      </c>
      <c r="G117" s="89">
        <v>15800</v>
      </c>
      <c r="H117" s="89">
        <v>293164.77</v>
      </c>
      <c r="K117" s="250">
        <v>307116.40999999997</v>
      </c>
      <c r="L117" s="250">
        <v>308192.53000000003</v>
      </c>
      <c r="O117" s="76">
        <v>0</v>
      </c>
      <c r="P117" s="76">
        <v>41966.5</v>
      </c>
      <c r="Q117" s="76">
        <v>22890</v>
      </c>
      <c r="R117" s="76">
        <v>98.13</v>
      </c>
      <c r="T117" s="250">
        <v>246223.5</v>
      </c>
      <c r="V117" s="250">
        <v>22490.57</v>
      </c>
      <c r="W117" s="44">
        <v>2329931.42</v>
      </c>
      <c r="X117" s="90">
        <v>1120168.57</v>
      </c>
      <c r="Y117" s="90">
        <v>81200</v>
      </c>
      <c r="Z117" s="90">
        <v>1713.68</v>
      </c>
      <c r="AB117" s="90">
        <v>756094.5</v>
      </c>
      <c r="AC117" s="90">
        <v>64199.48</v>
      </c>
      <c r="AD117" s="417">
        <v>966654.5</v>
      </c>
      <c r="AG117" s="417">
        <v>434254.42</v>
      </c>
      <c r="AH117" s="417">
        <v>102777.15</v>
      </c>
      <c r="AI117" s="417">
        <v>29840.45</v>
      </c>
      <c r="AM117" s="263">
        <f t="shared" si="9"/>
        <v>2039638.48</v>
      </c>
      <c r="AN117" s="264">
        <f t="shared" si="10"/>
        <v>64954.63</v>
      </c>
      <c r="AO117" s="288">
        <f t="shared" si="11"/>
        <v>1974683.85</v>
      </c>
      <c r="AP117" s="283">
        <f t="shared" si="12"/>
        <v>2023376.23</v>
      </c>
      <c r="AQ117" s="291">
        <f t="shared" si="13"/>
        <v>1533526.5199999998</v>
      </c>
      <c r="AR117" s="265">
        <f t="shared" si="8"/>
        <v>489849.7100000002</v>
      </c>
    </row>
    <row r="118" spans="1:44" ht="15" thickBot="1" x14ac:dyDescent="0.25">
      <c r="A118" s="253" t="s">
        <v>321</v>
      </c>
      <c r="B118" s="253" t="s">
        <v>46</v>
      </c>
      <c r="C118" s="292">
        <v>1774</v>
      </c>
      <c r="D118" s="293" t="s">
        <v>919</v>
      </c>
      <c r="E118" s="250" t="s">
        <v>2717</v>
      </c>
      <c r="F118" s="89">
        <v>729023.33</v>
      </c>
      <c r="H118" s="89">
        <v>29266.43</v>
      </c>
      <c r="K118" s="250">
        <v>1323587.1200000001</v>
      </c>
      <c r="L118" s="250">
        <v>378806.28</v>
      </c>
      <c r="O118" s="76">
        <v>350000</v>
      </c>
      <c r="P118" s="76">
        <v>53504.77</v>
      </c>
      <c r="Q118" s="76">
        <v>18420</v>
      </c>
      <c r="T118" s="250">
        <v>112420</v>
      </c>
      <c r="V118" s="250">
        <v>1647.36</v>
      </c>
      <c r="W118" s="44">
        <v>857017.52</v>
      </c>
      <c r="X118" s="90">
        <v>1180569.42</v>
      </c>
      <c r="Y118" s="90">
        <v>42560</v>
      </c>
      <c r="Z118" s="90">
        <v>276.83999999999997</v>
      </c>
      <c r="AB118" s="90">
        <v>782166</v>
      </c>
      <c r="AC118" s="90">
        <v>63628.12</v>
      </c>
      <c r="AD118" s="417">
        <v>961478</v>
      </c>
      <c r="AG118" s="417">
        <v>419089.96</v>
      </c>
      <c r="AH118" s="417">
        <v>101269.83</v>
      </c>
      <c r="AM118" s="263">
        <f t="shared" si="9"/>
        <v>758289.76</v>
      </c>
      <c r="AN118" s="264">
        <f t="shared" si="10"/>
        <v>421924.77</v>
      </c>
      <c r="AO118" s="288">
        <f t="shared" si="11"/>
        <v>336364.99</v>
      </c>
      <c r="AP118" s="283">
        <f t="shared" si="12"/>
        <v>2069200.3800000001</v>
      </c>
      <c r="AQ118" s="291">
        <f t="shared" si="13"/>
        <v>1481837.79</v>
      </c>
      <c r="AR118" s="265">
        <f t="shared" si="8"/>
        <v>587362.59000000008</v>
      </c>
    </row>
    <row r="119" spans="1:44" ht="15" thickBot="1" x14ac:dyDescent="0.25">
      <c r="A119" s="253" t="s">
        <v>321</v>
      </c>
      <c r="B119" s="253" t="s">
        <v>46</v>
      </c>
      <c r="C119" s="292">
        <v>1942</v>
      </c>
      <c r="D119" s="293" t="s">
        <v>920</v>
      </c>
      <c r="E119" s="250" t="s">
        <v>2800</v>
      </c>
      <c r="F119" s="89">
        <v>436589.84</v>
      </c>
      <c r="H119" s="89">
        <v>154377.94</v>
      </c>
      <c r="K119" s="250">
        <v>798733.03</v>
      </c>
      <c r="L119" s="250">
        <v>124483.65</v>
      </c>
      <c r="O119" s="76">
        <v>137920</v>
      </c>
      <c r="P119" s="76">
        <v>41481.24</v>
      </c>
      <c r="T119" s="250">
        <v>56140</v>
      </c>
      <c r="V119" s="250">
        <v>2676.96</v>
      </c>
      <c r="W119" s="44">
        <v>2768353.45</v>
      </c>
      <c r="X119" s="90">
        <v>714249.9</v>
      </c>
      <c r="Y119" s="90">
        <v>14400</v>
      </c>
      <c r="Z119" s="90">
        <v>194.5</v>
      </c>
      <c r="AB119" s="90">
        <v>332409</v>
      </c>
      <c r="AC119" s="90">
        <v>54276.75</v>
      </c>
      <c r="AD119" s="417">
        <v>488009</v>
      </c>
      <c r="AG119" s="417">
        <v>252044.64</v>
      </c>
      <c r="AH119" s="417">
        <v>95435.16</v>
      </c>
      <c r="AI119" s="417">
        <v>1520.95</v>
      </c>
      <c r="AM119" s="263">
        <f t="shared" si="9"/>
        <v>590967.78</v>
      </c>
      <c r="AN119" s="264">
        <f t="shared" si="10"/>
        <v>179401.24</v>
      </c>
      <c r="AO119" s="288">
        <f t="shared" si="11"/>
        <v>411566.54000000004</v>
      </c>
      <c r="AP119" s="283">
        <f t="shared" si="12"/>
        <v>1115530.1499999999</v>
      </c>
      <c r="AQ119" s="291">
        <f t="shared" si="13"/>
        <v>837009.75</v>
      </c>
      <c r="AR119" s="265">
        <f t="shared" si="8"/>
        <v>278520.39999999991</v>
      </c>
    </row>
    <row r="120" spans="1:44" ht="15" thickBot="1" x14ac:dyDescent="0.25">
      <c r="A120" s="253" t="s">
        <v>321</v>
      </c>
      <c r="B120" s="253" t="s">
        <v>46</v>
      </c>
      <c r="C120" s="292">
        <v>2702</v>
      </c>
      <c r="D120" s="293" t="s">
        <v>921</v>
      </c>
      <c r="E120" s="250" t="s">
        <v>2801</v>
      </c>
      <c r="F120" s="89">
        <v>1139811.1000000001</v>
      </c>
      <c r="H120" s="89">
        <v>23876.5</v>
      </c>
      <c r="K120" s="250">
        <v>312383.77</v>
      </c>
      <c r="L120" s="250">
        <v>112604.42</v>
      </c>
      <c r="O120" s="76">
        <v>60000</v>
      </c>
      <c r="P120" s="76">
        <v>62345.41</v>
      </c>
      <c r="Q120" s="76">
        <v>5120</v>
      </c>
      <c r="T120" s="250">
        <v>49734</v>
      </c>
      <c r="V120" s="250">
        <v>1887.6</v>
      </c>
      <c r="W120" s="44">
        <v>3313708.59</v>
      </c>
      <c r="X120" s="90">
        <v>771582.63</v>
      </c>
      <c r="Z120" s="90">
        <v>901.31</v>
      </c>
      <c r="AB120" s="90">
        <v>1091538</v>
      </c>
      <c r="AC120" s="90">
        <v>73568.88</v>
      </c>
      <c r="AD120" s="417">
        <v>1221918</v>
      </c>
      <c r="AG120" s="417">
        <v>260679.21</v>
      </c>
      <c r="AH120" s="417">
        <v>51334.68</v>
      </c>
      <c r="AI120" s="417">
        <v>14698.88</v>
      </c>
      <c r="AM120" s="263">
        <f t="shared" si="9"/>
        <v>1163687.6000000001</v>
      </c>
      <c r="AN120" s="264">
        <f t="shared" si="10"/>
        <v>127465.41</v>
      </c>
      <c r="AO120" s="288">
        <f t="shared" si="11"/>
        <v>1036222.1900000001</v>
      </c>
      <c r="AP120" s="283">
        <f t="shared" si="12"/>
        <v>1937590.8199999998</v>
      </c>
      <c r="AQ120" s="291">
        <f t="shared" si="13"/>
        <v>1548630.7699999998</v>
      </c>
      <c r="AR120" s="265">
        <f t="shared" si="8"/>
        <v>388960.05000000005</v>
      </c>
    </row>
    <row r="121" spans="1:44" ht="15" thickBot="1" x14ac:dyDescent="0.25">
      <c r="A121" s="253" t="s">
        <v>321</v>
      </c>
      <c r="B121" s="253" t="s">
        <v>46</v>
      </c>
      <c r="C121" s="292">
        <v>2772</v>
      </c>
      <c r="D121" s="293" t="s">
        <v>922</v>
      </c>
      <c r="E121" s="250" t="s">
        <v>2813</v>
      </c>
      <c r="F121" s="89">
        <v>666646.92000000004</v>
      </c>
      <c r="H121" s="89">
        <v>64260.38</v>
      </c>
      <c r="K121" s="250">
        <v>477250.69</v>
      </c>
      <c r="L121" s="250">
        <v>158529.04</v>
      </c>
      <c r="O121" s="76">
        <v>0</v>
      </c>
      <c r="P121" s="76">
        <v>30651.3</v>
      </c>
      <c r="Q121" s="76">
        <v>120000</v>
      </c>
      <c r="T121" s="250">
        <v>3865</v>
      </c>
      <c r="V121" s="250">
        <v>82025.11</v>
      </c>
      <c r="W121" s="44">
        <v>3532326.06</v>
      </c>
      <c r="X121" s="90">
        <v>805026.27</v>
      </c>
      <c r="Z121" s="90">
        <v>419.04</v>
      </c>
      <c r="AB121" s="90">
        <v>225256.5</v>
      </c>
      <c r="AC121" s="90">
        <v>40248.720000000001</v>
      </c>
      <c r="AD121" s="417">
        <v>413436.5</v>
      </c>
      <c r="AG121" s="417">
        <v>340649.71</v>
      </c>
      <c r="AH121" s="417">
        <v>100687.41</v>
      </c>
      <c r="AM121" s="263">
        <f t="shared" si="9"/>
        <v>730907.3</v>
      </c>
      <c r="AN121" s="264">
        <f t="shared" si="10"/>
        <v>150651.29999999999</v>
      </c>
      <c r="AO121" s="288">
        <f t="shared" si="11"/>
        <v>580256</v>
      </c>
      <c r="AP121" s="283">
        <f t="shared" si="12"/>
        <v>1070950.53</v>
      </c>
      <c r="AQ121" s="291">
        <f t="shared" si="13"/>
        <v>854773.62</v>
      </c>
      <c r="AR121" s="265">
        <f t="shared" si="8"/>
        <v>216176.91000000003</v>
      </c>
    </row>
    <row r="122" spans="1:44" ht="15" thickBot="1" x14ac:dyDescent="0.25">
      <c r="A122" s="253" t="s">
        <v>37</v>
      </c>
      <c r="B122" s="253" t="s">
        <v>38</v>
      </c>
      <c r="C122" s="292">
        <v>6140</v>
      </c>
      <c r="D122" s="293" t="s">
        <v>923</v>
      </c>
      <c r="E122" s="250" t="s">
        <v>2718</v>
      </c>
      <c r="F122" s="89">
        <v>355060</v>
      </c>
      <c r="G122" s="89">
        <v>25440</v>
      </c>
      <c r="H122" s="89">
        <v>149666.96</v>
      </c>
      <c r="K122" s="250">
        <v>1063386.45</v>
      </c>
      <c r="L122" s="250">
        <v>411270.63</v>
      </c>
      <c r="O122" s="76">
        <v>0</v>
      </c>
      <c r="P122" s="76">
        <v>40860</v>
      </c>
      <c r="R122" s="76">
        <v>435.6</v>
      </c>
      <c r="T122" s="250">
        <v>345000</v>
      </c>
      <c r="U122" s="250">
        <v>327391.69</v>
      </c>
      <c r="V122" s="250">
        <v>380722.05</v>
      </c>
      <c r="W122" s="44">
        <v>1454124.22</v>
      </c>
      <c r="X122" s="90">
        <v>950539.64</v>
      </c>
      <c r="Z122" s="90">
        <v>410.01</v>
      </c>
      <c r="AB122" s="90">
        <v>665620.6</v>
      </c>
      <c r="AC122" s="90">
        <v>93000</v>
      </c>
      <c r="AD122" s="417">
        <v>1095959.6000000001</v>
      </c>
      <c r="AG122" s="417">
        <v>476275.69</v>
      </c>
      <c r="AH122" s="417">
        <v>148489.98000000001</v>
      </c>
      <c r="AM122" s="263">
        <f t="shared" si="9"/>
        <v>530166.96</v>
      </c>
      <c r="AN122" s="264">
        <f t="shared" si="10"/>
        <v>41295.599999999999</v>
      </c>
      <c r="AO122" s="288">
        <f t="shared" si="11"/>
        <v>488871.36</v>
      </c>
      <c r="AP122" s="283">
        <f t="shared" si="12"/>
        <v>1709570.25</v>
      </c>
      <c r="AQ122" s="291">
        <f t="shared" si="13"/>
        <v>1720725.27</v>
      </c>
      <c r="AR122" s="265">
        <f t="shared" si="8"/>
        <v>-11155.020000000019</v>
      </c>
    </row>
    <row r="123" spans="1:44" ht="15" thickBot="1" x14ac:dyDescent="0.25">
      <c r="A123" s="253" t="s">
        <v>37</v>
      </c>
      <c r="B123" s="253" t="s">
        <v>38</v>
      </c>
      <c r="C123" s="292">
        <v>5316</v>
      </c>
      <c r="D123" s="293" t="s">
        <v>924</v>
      </c>
      <c r="E123" s="250" t="s">
        <v>2719</v>
      </c>
      <c r="F123" s="89">
        <v>690790.44</v>
      </c>
      <c r="H123" s="89">
        <v>48171.26</v>
      </c>
      <c r="K123" s="250">
        <v>126681.01</v>
      </c>
      <c r="L123" s="250">
        <v>183545.62</v>
      </c>
      <c r="O123" s="76">
        <v>8000</v>
      </c>
      <c r="P123" s="76">
        <v>16116.21</v>
      </c>
      <c r="R123" s="76">
        <v>13.8</v>
      </c>
      <c r="U123" s="250">
        <v>344369.91999999998</v>
      </c>
      <c r="W123" s="44">
        <v>5145573.0199999996</v>
      </c>
      <c r="X123" s="90">
        <v>690122.73</v>
      </c>
      <c r="Y123" s="90">
        <v>113000</v>
      </c>
      <c r="Z123" s="90">
        <v>790.11</v>
      </c>
      <c r="AB123" s="90">
        <v>1241653</v>
      </c>
      <c r="AC123" s="90">
        <v>75300</v>
      </c>
      <c r="AD123" s="417">
        <v>1592033</v>
      </c>
      <c r="AG123" s="417">
        <v>260769.42</v>
      </c>
      <c r="AH123" s="417">
        <v>55699.38</v>
      </c>
      <c r="AM123" s="263">
        <f t="shared" si="9"/>
        <v>738961.7</v>
      </c>
      <c r="AN123" s="264">
        <f t="shared" si="10"/>
        <v>24130.01</v>
      </c>
      <c r="AO123" s="288">
        <f t="shared" si="11"/>
        <v>714831.69</v>
      </c>
      <c r="AP123" s="283">
        <f t="shared" si="12"/>
        <v>2120865.84</v>
      </c>
      <c r="AQ123" s="291">
        <f t="shared" si="13"/>
        <v>1908501.7999999998</v>
      </c>
      <c r="AR123" s="265">
        <f t="shared" si="8"/>
        <v>212364.04000000004</v>
      </c>
    </row>
    <row r="124" spans="1:44" ht="15" thickBot="1" x14ac:dyDescent="0.25">
      <c r="A124" s="253" t="s">
        <v>37</v>
      </c>
      <c r="B124" s="253" t="s">
        <v>38</v>
      </c>
      <c r="C124" s="292">
        <v>1456</v>
      </c>
      <c r="D124" s="293" t="s">
        <v>925</v>
      </c>
      <c r="E124" s="250" t="s">
        <v>2720</v>
      </c>
      <c r="F124" s="89">
        <v>72331</v>
      </c>
      <c r="G124" s="89">
        <v>19300</v>
      </c>
      <c r="H124" s="89">
        <v>58956.32</v>
      </c>
      <c r="K124" s="250">
        <v>2</v>
      </c>
      <c r="L124" s="250">
        <v>6990.36</v>
      </c>
      <c r="O124" s="76">
        <v>-4500</v>
      </c>
      <c r="P124" s="76">
        <v>-57009.03</v>
      </c>
      <c r="R124" s="76">
        <v>-179000</v>
      </c>
      <c r="V124" s="250">
        <v>240</v>
      </c>
      <c r="W124" s="44">
        <v>2682356.15</v>
      </c>
      <c r="X124" s="90">
        <v>333768.69</v>
      </c>
      <c r="Z124" s="90">
        <v>152.81</v>
      </c>
      <c r="AB124" s="90">
        <v>100074</v>
      </c>
      <c r="AC124" s="90">
        <v>46200</v>
      </c>
      <c r="AD124" s="417">
        <v>246090</v>
      </c>
      <c r="AG124" s="417">
        <v>275171.86</v>
      </c>
      <c r="AH124" s="417">
        <v>2499.96</v>
      </c>
      <c r="AM124" s="263">
        <f t="shared" si="9"/>
        <v>150587.32</v>
      </c>
      <c r="AN124" s="264">
        <f t="shared" si="10"/>
        <v>-240509.03</v>
      </c>
      <c r="AO124" s="288">
        <f t="shared" si="11"/>
        <v>391096.35</v>
      </c>
      <c r="AP124" s="283">
        <f t="shared" si="12"/>
        <v>480195.5</v>
      </c>
      <c r="AQ124" s="291">
        <f t="shared" si="13"/>
        <v>523761.82</v>
      </c>
      <c r="AR124" s="265">
        <f t="shared" si="8"/>
        <v>-43566.320000000007</v>
      </c>
    </row>
    <row r="125" spans="1:44" ht="15" thickBot="1" x14ac:dyDescent="0.25">
      <c r="A125" s="253" t="s">
        <v>37</v>
      </c>
      <c r="B125" s="253" t="s">
        <v>38</v>
      </c>
      <c r="C125" s="292">
        <v>2839</v>
      </c>
      <c r="D125" s="293" t="s">
        <v>926</v>
      </c>
      <c r="E125" s="250" t="s">
        <v>2721</v>
      </c>
      <c r="F125" s="89">
        <v>508886.19</v>
      </c>
      <c r="G125" s="89">
        <v>14000</v>
      </c>
      <c r="H125" s="89">
        <v>107803.35</v>
      </c>
      <c r="K125" s="250">
        <v>413968.5</v>
      </c>
      <c r="L125" s="250">
        <v>27436.69</v>
      </c>
      <c r="O125" s="76">
        <v>0</v>
      </c>
      <c r="P125" s="76">
        <v>143249.14000000001</v>
      </c>
      <c r="T125" s="250">
        <v>70000</v>
      </c>
      <c r="U125" s="250">
        <v>102744.46</v>
      </c>
      <c r="V125" s="250">
        <v>8800</v>
      </c>
      <c r="W125" s="44">
        <v>2132666.9300000002</v>
      </c>
      <c r="X125" s="90">
        <v>459053.17</v>
      </c>
      <c r="Z125" s="90">
        <v>532.36</v>
      </c>
      <c r="AB125" s="90">
        <v>625040.5</v>
      </c>
      <c r="AC125" s="90">
        <v>58800</v>
      </c>
      <c r="AD125" s="417">
        <v>874620.5</v>
      </c>
      <c r="AG125" s="417">
        <v>341770.85</v>
      </c>
      <c r="AH125" s="417">
        <v>76946.080000000002</v>
      </c>
      <c r="AM125" s="263">
        <f t="shared" si="9"/>
        <v>630689.54</v>
      </c>
      <c r="AN125" s="264">
        <f t="shared" si="10"/>
        <v>143249.14000000001</v>
      </c>
      <c r="AO125" s="288">
        <f t="shared" si="11"/>
        <v>487440.4</v>
      </c>
      <c r="AP125" s="283">
        <f t="shared" si="12"/>
        <v>1143426.03</v>
      </c>
      <c r="AQ125" s="291">
        <f t="shared" si="13"/>
        <v>1293337.4300000002</v>
      </c>
      <c r="AR125" s="265">
        <f t="shared" si="8"/>
        <v>-149911.40000000014</v>
      </c>
    </row>
    <row r="126" spans="1:44" ht="15" thickBot="1" x14ac:dyDescent="0.25">
      <c r="A126" s="253" t="s">
        <v>37</v>
      </c>
      <c r="B126" s="253" t="s">
        <v>38</v>
      </c>
      <c r="C126" s="292">
        <v>4801</v>
      </c>
      <c r="D126" s="293" t="s">
        <v>927</v>
      </c>
      <c r="E126" s="250" t="s">
        <v>2722</v>
      </c>
      <c r="F126" s="89">
        <v>672866.43</v>
      </c>
      <c r="H126" s="89">
        <v>119632.44</v>
      </c>
      <c r="K126" s="250">
        <v>888173.87</v>
      </c>
      <c r="L126" s="250">
        <v>136753.87</v>
      </c>
      <c r="O126" s="76">
        <v>0</v>
      </c>
      <c r="P126" s="76">
        <v>39495.35</v>
      </c>
      <c r="R126" s="76">
        <v>169.12</v>
      </c>
      <c r="W126" s="44">
        <v>2748053.22</v>
      </c>
      <c r="X126" s="90">
        <v>947810.31</v>
      </c>
      <c r="Z126" s="90">
        <v>865.35</v>
      </c>
      <c r="AB126" s="90">
        <v>899293.5</v>
      </c>
      <c r="AC126" s="90">
        <v>87500</v>
      </c>
      <c r="AD126" s="417">
        <v>1213872.5</v>
      </c>
      <c r="AG126" s="417">
        <v>455164.65</v>
      </c>
      <c r="AH126" s="417">
        <v>81427.320000000007</v>
      </c>
      <c r="AL126" s="417">
        <v>1900</v>
      </c>
      <c r="AM126" s="263">
        <f t="shared" si="9"/>
        <v>792498.87000000011</v>
      </c>
      <c r="AN126" s="264">
        <f t="shared" si="10"/>
        <v>39664.47</v>
      </c>
      <c r="AO126" s="288">
        <f t="shared" si="11"/>
        <v>752834.40000000014</v>
      </c>
      <c r="AP126" s="283">
        <f t="shared" si="12"/>
        <v>1935469.1600000001</v>
      </c>
      <c r="AQ126" s="291">
        <f t="shared" si="13"/>
        <v>1752364.47</v>
      </c>
      <c r="AR126" s="265">
        <f t="shared" si="8"/>
        <v>183104.69000000018</v>
      </c>
    </row>
    <row r="127" spans="1:44" ht="15" thickBot="1" x14ac:dyDescent="0.25">
      <c r="A127" s="253" t="s">
        <v>37</v>
      </c>
      <c r="B127" s="253" t="s">
        <v>38</v>
      </c>
      <c r="C127" s="292">
        <v>3761</v>
      </c>
      <c r="D127" s="293" t="s">
        <v>928</v>
      </c>
      <c r="E127" s="250" t="s">
        <v>2723</v>
      </c>
      <c r="F127" s="89">
        <v>935504.64</v>
      </c>
      <c r="G127" s="89">
        <v>0</v>
      </c>
      <c r="H127" s="89">
        <v>48075.8</v>
      </c>
      <c r="K127" s="250">
        <v>281540.88</v>
      </c>
      <c r="L127" s="250">
        <v>482567.02</v>
      </c>
      <c r="O127" s="76">
        <v>-7551</v>
      </c>
      <c r="P127" s="76">
        <v>79681.31</v>
      </c>
      <c r="R127" s="76">
        <v>5000</v>
      </c>
      <c r="U127" s="250">
        <v>596494.93999999994</v>
      </c>
      <c r="V127" s="250">
        <v>-10</v>
      </c>
      <c r="W127" s="44">
        <v>2407634.36</v>
      </c>
      <c r="X127" s="90">
        <v>431014.18</v>
      </c>
      <c r="Z127" s="90">
        <v>1202.79</v>
      </c>
      <c r="AB127" s="90">
        <v>460709</v>
      </c>
      <c r="AC127" s="90">
        <v>51000</v>
      </c>
      <c r="AD127" s="417">
        <v>711254</v>
      </c>
      <c r="AG127" s="417">
        <v>301742.56</v>
      </c>
      <c r="AH127" s="417">
        <v>29106.42</v>
      </c>
      <c r="AL127" s="417">
        <v>1900</v>
      </c>
      <c r="AM127" s="263">
        <f t="shared" si="9"/>
        <v>983580.44000000006</v>
      </c>
      <c r="AN127" s="264">
        <f t="shared" si="10"/>
        <v>77130.31</v>
      </c>
      <c r="AO127" s="288">
        <f t="shared" si="11"/>
        <v>906450.13000000012</v>
      </c>
      <c r="AP127" s="283">
        <f t="shared" si="12"/>
        <v>943925.97</v>
      </c>
      <c r="AQ127" s="291">
        <f t="shared" si="13"/>
        <v>1044002.9800000001</v>
      </c>
      <c r="AR127" s="265">
        <f t="shared" si="8"/>
        <v>-100077.01000000013</v>
      </c>
    </row>
    <row r="128" spans="1:44" ht="15" thickBot="1" x14ac:dyDescent="0.25">
      <c r="A128" s="253" t="s">
        <v>37</v>
      </c>
      <c r="B128" s="253" t="s">
        <v>38</v>
      </c>
      <c r="C128" s="292">
        <v>4191</v>
      </c>
      <c r="D128" s="293" t="s">
        <v>929</v>
      </c>
      <c r="E128" s="250" t="s">
        <v>2724</v>
      </c>
      <c r="F128" s="89">
        <v>333928.87</v>
      </c>
      <c r="G128" s="89">
        <v>0</v>
      </c>
      <c r="H128" s="89">
        <v>48831.37</v>
      </c>
      <c r="K128" s="250">
        <v>2228260.9300000002</v>
      </c>
      <c r="L128" s="250">
        <v>-420100.2</v>
      </c>
      <c r="O128" s="76">
        <v>0</v>
      </c>
      <c r="P128" s="76">
        <v>96890</v>
      </c>
      <c r="R128" s="76">
        <v>-604.61</v>
      </c>
      <c r="V128" s="250">
        <v>2640</v>
      </c>
      <c r="W128" s="44">
        <v>3580405.02</v>
      </c>
      <c r="X128" s="90">
        <v>356156.5</v>
      </c>
      <c r="Z128" s="90">
        <v>555.9</v>
      </c>
      <c r="AB128" s="90">
        <v>797601</v>
      </c>
      <c r="AC128" s="90">
        <v>56000</v>
      </c>
      <c r="AD128" s="417">
        <v>1149420</v>
      </c>
      <c r="AG128" s="417">
        <v>378585.99</v>
      </c>
      <c r="AH128" s="417">
        <v>44078.879999999997</v>
      </c>
      <c r="AL128" s="417">
        <v>5900</v>
      </c>
      <c r="AM128" s="263">
        <f t="shared" si="9"/>
        <v>382760.24</v>
      </c>
      <c r="AN128" s="264">
        <f t="shared" si="10"/>
        <v>96285.39</v>
      </c>
      <c r="AO128" s="288">
        <f t="shared" si="11"/>
        <v>286474.84999999998</v>
      </c>
      <c r="AP128" s="283">
        <f t="shared" si="12"/>
        <v>1210313.3999999999</v>
      </c>
      <c r="AQ128" s="291">
        <f t="shared" si="13"/>
        <v>1577984.8699999999</v>
      </c>
      <c r="AR128" s="265">
        <f t="shared" si="8"/>
        <v>-367671.47</v>
      </c>
    </row>
    <row r="129" spans="1:44" ht="15" thickBot="1" x14ac:dyDescent="0.25">
      <c r="A129" s="253" t="s">
        <v>37</v>
      </c>
      <c r="B129" s="253" t="s">
        <v>38</v>
      </c>
      <c r="C129" s="292">
        <v>1988</v>
      </c>
      <c r="D129" s="293" t="s">
        <v>930</v>
      </c>
      <c r="E129" s="250" t="s">
        <v>2725</v>
      </c>
      <c r="F129" s="89">
        <v>1052174.3500000001</v>
      </c>
      <c r="H129" s="89">
        <v>66040.77</v>
      </c>
      <c r="K129" s="250">
        <v>312668.08</v>
      </c>
      <c r="L129" s="250">
        <v>29161.52</v>
      </c>
      <c r="P129" s="76">
        <v>22800</v>
      </c>
      <c r="R129" s="76">
        <v>215000</v>
      </c>
      <c r="U129" s="250">
        <v>1275271.24</v>
      </c>
      <c r="W129" s="44">
        <v>2242898.44</v>
      </c>
      <c r="X129" s="90">
        <v>508971.54</v>
      </c>
      <c r="Y129" s="90">
        <v>60500</v>
      </c>
      <c r="Z129" s="90">
        <v>1196.06</v>
      </c>
      <c r="AB129" s="90">
        <v>917220</v>
      </c>
      <c r="AD129" s="417">
        <v>1031460</v>
      </c>
      <c r="AG129" s="417">
        <v>265509.31</v>
      </c>
      <c r="AH129" s="417">
        <v>45691</v>
      </c>
      <c r="AL129" s="417">
        <v>5615</v>
      </c>
      <c r="AM129" s="263">
        <f t="shared" si="9"/>
        <v>1118215.1200000001</v>
      </c>
      <c r="AN129" s="264">
        <f t="shared" si="10"/>
        <v>237800</v>
      </c>
      <c r="AO129" s="288">
        <f t="shared" si="11"/>
        <v>880415.12000000011</v>
      </c>
      <c r="AP129" s="283">
        <f t="shared" si="12"/>
        <v>1487887.6</v>
      </c>
      <c r="AQ129" s="291">
        <f t="shared" si="13"/>
        <v>1348275.31</v>
      </c>
      <c r="AR129" s="265">
        <f t="shared" si="8"/>
        <v>139612.29000000004</v>
      </c>
    </row>
    <row r="130" spans="1:44" ht="15" thickBot="1" x14ac:dyDescent="0.25">
      <c r="A130" s="253" t="s">
        <v>37</v>
      </c>
      <c r="B130" s="253" t="s">
        <v>38</v>
      </c>
      <c r="C130" s="292">
        <v>2809</v>
      </c>
      <c r="D130" s="293" t="s">
        <v>931</v>
      </c>
      <c r="E130" s="250" t="s">
        <v>2802</v>
      </c>
      <c r="F130" s="89">
        <v>453628.47</v>
      </c>
      <c r="G130" s="89">
        <v>0</v>
      </c>
      <c r="H130" s="89">
        <v>15578.88</v>
      </c>
      <c r="K130" s="250">
        <v>-3455</v>
      </c>
      <c r="L130" s="250">
        <v>562720.22</v>
      </c>
      <c r="P130" s="76">
        <v>130081.68</v>
      </c>
      <c r="R130" s="76">
        <v>64136</v>
      </c>
      <c r="U130" s="250">
        <v>-4189079.08</v>
      </c>
      <c r="W130" s="44">
        <v>3888577.01</v>
      </c>
      <c r="X130" s="90">
        <v>397255.38</v>
      </c>
      <c r="Z130" s="90">
        <v>561.96</v>
      </c>
      <c r="AB130" s="90">
        <v>567785.80000000005</v>
      </c>
      <c r="AC130" s="90">
        <v>3000</v>
      </c>
      <c r="AD130" s="417">
        <v>704806.8</v>
      </c>
      <c r="AG130" s="417">
        <v>337120</v>
      </c>
      <c r="AH130" s="417">
        <v>33490</v>
      </c>
      <c r="AL130" s="417">
        <v>2860</v>
      </c>
      <c r="AM130" s="263">
        <f t="shared" si="9"/>
        <v>469207.35</v>
      </c>
      <c r="AN130" s="264">
        <f t="shared" si="10"/>
        <v>194217.68</v>
      </c>
      <c r="AO130" s="288">
        <f t="shared" si="11"/>
        <v>274989.67</v>
      </c>
      <c r="AP130" s="283">
        <f t="shared" si="12"/>
        <v>968603.14000000013</v>
      </c>
      <c r="AQ130" s="291">
        <f t="shared" si="13"/>
        <v>1078276.8</v>
      </c>
      <c r="AR130" s="265">
        <f t="shared" si="8"/>
        <v>-109673.65999999992</v>
      </c>
    </row>
    <row r="131" spans="1:44" ht="15" thickBot="1" x14ac:dyDescent="0.25">
      <c r="A131" s="253" t="s">
        <v>37</v>
      </c>
      <c r="B131" s="253" t="s">
        <v>38</v>
      </c>
      <c r="C131" s="292">
        <v>2809</v>
      </c>
      <c r="D131" s="293" t="s">
        <v>932</v>
      </c>
      <c r="E131" s="250" t="s">
        <v>2803</v>
      </c>
      <c r="F131" s="89">
        <v>89064.15</v>
      </c>
      <c r="H131" s="89">
        <v>82675.38</v>
      </c>
      <c r="K131" s="250">
        <v>3475908.91</v>
      </c>
      <c r="L131" s="250">
        <v>271703.2</v>
      </c>
      <c r="O131" s="76">
        <v>-4500</v>
      </c>
      <c r="P131" s="76">
        <v>16800</v>
      </c>
      <c r="R131" s="76">
        <v>56150</v>
      </c>
      <c r="U131" s="250">
        <v>-3262091.58</v>
      </c>
      <c r="V131" s="250">
        <v>139500</v>
      </c>
      <c r="W131" s="44">
        <v>6097995.7300000004</v>
      </c>
      <c r="X131" s="90">
        <v>418822.16</v>
      </c>
      <c r="Z131" s="90">
        <v>157.52000000000001</v>
      </c>
      <c r="AB131" s="90">
        <v>366100</v>
      </c>
      <c r="AC131" s="90">
        <v>47600</v>
      </c>
      <c r="AD131" s="417">
        <v>471878</v>
      </c>
      <c r="AG131" s="417">
        <v>346628.92</v>
      </c>
      <c r="AH131" s="417">
        <v>149556.29999999999</v>
      </c>
      <c r="AL131" s="417">
        <v>4000</v>
      </c>
      <c r="AM131" s="263">
        <f t="shared" si="9"/>
        <v>171739.53</v>
      </c>
      <c r="AN131" s="264">
        <f t="shared" si="10"/>
        <v>68450</v>
      </c>
      <c r="AO131" s="288">
        <f t="shared" si="11"/>
        <v>103289.53</v>
      </c>
      <c r="AP131" s="283">
        <f t="shared" si="12"/>
        <v>832679.67999999993</v>
      </c>
      <c r="AQ131" s="291">
        <f t="shared" si="13"/>
        <v>972063.22</v>
      </c>
      <c r="AR131" s="265">
        <f t="shared" si="8"/>
        <v>-139383.54000000004</v>
      </c>
    </row>
    <row r="132" spans="1:44" ht="15" thickBot="1" x14ac:dyDescent="0.25">
      <c r="A132" s="253" t="s">
        <v>326</v>
      </c>
      <c r="B132" s="253" t="s">
        <v>47</v>
      </c>
      <c r="C132" s="292">
        <v>8788</v>
      </c>
      <c r="D132" s="293" t="s">
        <v>933</v>
      </c>
      <c r="E132" s="250" t="s">
        <v>2726</v>
      </c>
      <c r="F132" s="89">
        <v>388229.08</v>
      </c>
      <c r="G132" s="89">
        <v>0</v>
      </c>
      <c r="H132" s="89">
        <v>229648.2</v>
      </c>
      <c r="K132" s="250">
        <v>497091.29</v>
      </c>
      <c r="L132" s="250">
        <v>90708.7</v>
      </c>
      <c r="O132" s="76">
        <v>0</v>
      </c>
      <c r="P132" s="76">
        <v>78008.12</v>
      </c>
      <c r="R132" s="76">
        <v>1468</v>
      </c>
      <c r="T132" s="250">
        <v>61620</v>
      </c>
      <c r="V132" s="250">
        <v>-3000</v>
      </c>
      <c r="W132" s="44">
        <v>3801436</v>
      </c>
      <c r="X132" s="90">
        <v>987418.95</v>
      </c>
      <c r="Z132" s="90">
        <v>632.61</v>
      </c>
      <c r="AB132" s="90">
        <v>738131.43</v>
      </c>
      <c r="AC132" s="90">
        <v>44477.14</v>
      </c>
      <c r="AD132" s="417">
        <v>1247111.43</v>
      </c>
      <c r="AG132" s="417">
        <v>748281.95</v>
      </c>
      <c r="AH132" s="417">
        <v>94188.29</v>
      </c>
      <c r="AM132" s="263">
        <f t="shared" si="9"/>
        <v>617877.28</v>
      </c>
      <c r="AN132" s="264">
        <f t="shared" si="10"/>
        <v>79476.12</v>
      </c>
      <c r="AO132" s="288">
        <f t="shared" si="11"/>
        <v>538401.16</v>
      </c>
      <c r="AP132" s="283">
        <f t="shared" si="12"/>
        <v>1770660.13</v>
      </c>
      <c r="AQ132" s="291">
        <f t="shared" si="13"/>
        <v>2089581.67</v>
      </c>
      <c r="AR132" s="265">
        <f t="shared" si="8"/>
        <v>-318921.54000000004</v>
      </c>
    </row>
    <row r="133" spans="1:44" ht="15" thickBot="1" x14ac:dyDescent="0.25">
      <c r="A133" s="253" t="s">
        <v>326</v>
      </c>
      <c r="B133" s="253" t="s">
        <v>47</v>
      </c>
      <c r="C133" s="292">
        <v>4890</v>
      </c>
      <c r="D133" s="293" t="s">
        <v>934</v>
      </c>
      <c r="E133" s="250" t="s">
        <v>2727</v>
      </c>
      <c r="F133" s="89">
        <v>494538.35</v>
      </c>
      <c r="H133" s="89">
        <v>263430.15000000002</v>
      </c>
      <c r="K133" s="250">
        <v>397514.1</v>
      </c>
      <c r="L133" s="250">
        <v>17317.099999999999</v>
      </c>
      <c r="O133" s="76">
        <v>0</v>
      </c>
      <c r="P133" s="76">
        <v>77254.83</v>
      </c>
      <c r="R133" s="76">
        <v>1773</v>
      </c>
      <c r="T133" s="250">
        <v>75000</v>
      </c>
      <c r="V133" s="250">
        <v>1401</v>
      </c>
      <c r="W133" s="44">
        <v>2453088.7400000002</v>
      </c>
      <c r="X133" s="90">
        <v>839020.84</v>
      </c>
      <c r="Z133" s="90">
        <v>859.48</v>
      </c>
      <c r="AB133" s="90">
        <v>555136</v>
      </c>
      <c r="AC133" s="90">
        <v>32800</v>
      </c>
      <c r="AD133" s="417">
        <v>1016108</v>
      </c>
      <c r="AG133" s="417">
        <v>714561.17</v>
      </c>
      <c r="AH133" s="417">
        <v>19440.36</v>
      </c>
      <c r="AM133" s="263">
        <f t="shared" si="9"/>
        <v>757968.5</v>
      </c>
      <c r="AN133" s="264">
        <f t="shared" si="10"/>
        <v>79027.83</v>
      </c>
      <c r="AO133" s="288">
        <f t="shared" si="11"/>
        <v>678940.67</v>
      </c>
      <c r="AP133" s="283">
        <f t="shared" si="12"/>
        <v>1427816.3199999998</v>
      </c>
      <c r="AQ133" s="291">
        <f t="shared" si="13"/>
        <v>1750109.53</v>
      </c>
      <c r="AR133" s="265">
        <f t="shared" ref="AR133:AR196" si="14">AP133-AQ133</f>
        <v>-322293.2100000002</v>
      </c>
    </row>
    <row r="134" spans="1:44" ht="15" thickBot="1" x14ac:dyDescent="0.25">
      <c r="A134" s="253" t="s">
        <v>326</v>
      </c>
      <c r="B134" s="253" t="s">
        <v>47</v>
      </c>
      <c r="C134" s="292">
        <v>8526</v>
      </c>
      <c r="D134" s="293" t="s">
        <v>935</v>
      </c>
      <c r="E134" s="250" t="s">
        <v>2728</v>
      </c>
      <c r="F134" s="89">
        <v>351742.52</v>
      </c>
      <c r="G134" s="89">
        <v>0</v>
      </c>
      <c r="H134" s="89">
        <v>384579.09</v>
      </c>
      <c r="K134" s="250">
        <v>321933.63</v>
      </c>
      <c r="L134" s="250">
        <v>646826.4</v>
      </c>
      <c r="O134" s="76">
        <v>0</v>
      </c>
      <c r="P134" s="76">
        <v>89314.65</v>
      </c>
      <c r="R134" s="76">
        <v>1152</v>
      </c>
      <c r="T134" s="250">
        <v>113000</v>
      </c>
      <c r="W134" s="44">
        <v>3154882.42</v>
      </c>
      <c r="X134" s="90">
        <v>1146512.46</v>
      </c>
      <c r="Y134" s="90">
        <v>84200</v>
      </c>
      <c r="Z134" s="90">
        <v>603.17999999999995</v>
      </c>
      <c r="AB134" s="90">
        <v>1313183</v>
      </c>
      <c r="AC134" s="90">
        <v>4500</v>
      </c>
      <c r="AD134" s="417">
        <v>1762011</v>
      </c>
      <c r="AE134" s="417">
        <v>0</v>
      </c>
      <c r="AG134" s="417">
        <v>922095.86</v>
      </c>
      <c r="AH134" s="417">
        <v>79175.58</v>
      </c>
      <c r="AM134" s="263">
        <f t="shared" si="9"/>
        <v>736321.6100000001</v>
      </c>
      <c r="AN134" s="264">
        <f t="shared" si="10"/>
        <v>90466.65</v>
      </c>
      <c r="AO134" s="288">
        <f t="shared" si="11"/>
        <v>645854.96000000008</v>
      </c>
      <c r="AP134" s="283">
        <f t="shared" si="12"/>
        <v>2548998.6399999997</v>
      </c>
      <c r="AQ134" s="291">
        <f t="shared" si="13"/>
        <v>2763282.44</v>
      </c>
      <c r="AR134" s="265">
        <f t="shared" si="14"/>
        <v>-214283.80000000028</v>
      </c>
    </row>
    <row r="135" spans="1:44" ht="15" thickBot="1" x14ac:dyDescent="0.25">
      <c r="A135" s="253" t="s">
        <v>326</v>
      </c>
      <c r="B135" s="253" t="s">
        <v>47</v>
      </c>
      <c r="C135" s="292">
        <v>6442</v>
      </c>
      <c r="D135" s="293" t="s">
        <v>936</v>
      </c>
      <c r="E135" s="250" t="s">
        <v>2729</v>
      </c>
      <c r="F135" s="89">
        <v>320626.90999999997</v>
      </c>
      <c r="G135" s="89">
        <v>175560</v>
      </c>
      <c r="H135" s="89">
        <v>217397.91</v>
      </c>
      <c r="K135" s="250">
        <v>141044.34</v>
      </c>
      <c r="L135" s="250">
        <v>233790.82</v>
      </c>
      <c r="O135" s="76">
        <v>1950</v>
      </c>
      <c r="P135" s="76">
        <v>70605.91</v>
      </c>
      <c r="R135" s="76">
        <v>1958</v>
      </c>
      <c r="T135" s="250">
        <v>205561</v>
      </c>
      <c r="W135" s="44">
        <v>1192306.58</v>
      </c>
      <c r="X135" s="90">
        <v>1348138.58</v>
      </c>
      <c r="Y135" s="90">
        <v>13372</v>
      </c>
      <c r="Z135" s="90">
        <v>484.92</v>
      </c>
      <c r="AB135" s="90">
        <v>448587.3</v>
      </c>
      <c r="AC135" s="90">
        <v>13600</v>
      </c>
      <c r="AD135" s="417">
        <v>840687.3</v>
      </c>
      <c r="AG135" s="417">
        <v>762070.51</v>
      </c>
      <c r="AH135" s="417">
        <v>80482.399999999994</v>
      </c>
      <c r="AM135" s="263">
        <f t="shared" si="9"/>
        <v>713584.82</v>
      </c>
      <c r="AN135" s="264">
        <f t="shared" si="10"/>
        <v>74513.91</v>
      </c>
      <c r="AO135" s="288">
        <f t="shared" si="11"/>
        <v>639070.90999999992</v>
      </c>
      <c r="AP135" s="283">
        <f t="shared" si="12"/>
        <v>1824182.8</v>
      </c>
      <c r="AQ135" s="291">
        <f t="shared" si="13"/>
        <v>1683240.21</v>
      </c>
      <c r="AR135" s="265">
        <f t="shared" si="14"/>
        <v>140942.59000000008</v>
      </c>
    </row>
    <row r="136" spans="1:44" ht="15" thickBot="1" x14ac:dyDescent="0.25">
      <c r="A136" s="253" t="s">
        <v>326</v>
      </c>
      <c r="B136" s="253" t="s">
        <v>47</v>
      </c>
      <c r="C136" s="292">
        <v>3652</v>
      </c>
      <c r="D136" s="293" t="s">
        <v>937</v>
      </c>
      <c r="E136" s="250" t="s">
        <v>2730</v>
      </c>
      <c r="F136" s="89">
        <v>472562.82</v>
      </c>
      <c r="G136" s="89">
        <v>0</v>
      </c>
      <c r="H136" s="89">
        <v>107199</v>
      </c>
      <c r="K136" s="250">
        <v>622559.22</v>
      </c>
      <c r="L136" s="250">
        <v>35460.14</v>
      </c>
      <c r="O136" s="76">
        <v>0</v>
      </c>
      <c r="P136" s="76">
        <v>61414.86</v>
      </c>
      <c r="R136" s="76">
        <v>830</v>
      </c>
      <c r="V136" s="250">
        <v>34483.33</v>
      </c>
      <c r="W136" s="44">
        <v>2072080.16</v>
      </c>
      <c r="X136" s="90">
        <v>871946.19</v>
      </c>
      <c r="Z136" s="90">
        <v>714.79</v>
      </c>
      <c r="AB136" s="90">
        <v>566300</v>
      </c>
      <c r="AD136" s="417">
        <v>819478</v>
      </c>
      <c r="AG136" s="417">
        <v>558388.98</v>
      </c>
      <c r="AH136" s="417">
        <v>55807.5</v>
      </c>
      <c r="AM136" s="263">
        <f t="shared" si="9"/>
        <v>579761.82000000007</v>
      </c>
      <c r="AN136" s="264">
        <f t="shared" si="10"/>
        <v>62244.86</v>
      </c>
      <c r="AO136" s="288">
        <f t="shared" si="11"/>
        <v>517516.96000000008</v>
      </c>
      <c r="AP136" s="283">
        <f t="shared" si="12"/>
        <v>1438960.98</v>
      </c>
      <c r="AQ136" s="291">
        <f t="shared" si="13"/>
        <v>1433674.48</v>
      </c>
      <c r="AR136" s="265">
        <f t="shared" si="14"/>
        <v>5286.5</v>
      </c>
    </row>
    <row r="137" spans="1:44" ht="15" thickBot="1" x14ac:dyDescent="0.25">
      <c r="A137" s="253" t="s">
        <v>326</v>
      </c>
      <c r="B137" s="253" t="s">
        <v>47</v>
      </c>
      <c r="C137" s="292">
        <v>7302</v>
      </c>
      <c r="D137" s="293" t="s">
        <v>938</v>
      </c>
      <c r="E137" s="250" t="s">
        <v>2731</v>
      </c>
      <c r="F137" s="89">
        <v>488940.39</v>
      </c>
      <c r="H137" s="89">
        <v>988588.98</v>
      </c>
      <c r="K137" s="250">
        <v>404662.45</v>
      </c>
      <c r="L137" s="250">
        <v>25394.69</v>
      </c>
      <c r="P137" s="76">
        <v>63594.95</v>
      </c>
      <c r="R137" s="76">
        <v>913</v>
      </c>
      <c r="V137" s="250">
        <v>30200</v>
      </c>
      <c r="W137" s="44">
        <v>3517785.78</v>
      </c>
      <c r="X137" s="90">
        <v>1490707.67</v>
      </c>
      <c r="Z137" s="90">
        <v>756.57</v>
      </c>
      <c r="AB137" s="90">
        <v>766511.21</v>
      </c>
      <c r="AD137" s="417">
        <v>966659.21</v>
      </c>
      <c r="AG137" s="417">
        <v>604812.52</v>
      </c>
      <c r="AH137" s="417">
        <v>18628.68</v>
      </c>
      <c r="AM137" s="263">
        <f t="shared" si="9"/>
        <v>1477529.37</v>
      </c>
      <c r="AN137" s="264">
        <f t="shared" si="10"/>
        <v>64507.95</v>
      </c>
      <c r="AO137" s="288">
        <f t="shared" si="11"/>
        <v>1413021.4200000002</v>
      </c>
      <c r="AP137" s="283">
        <f t="shared" si="12"/>
        <v>2257975.4500000002</v>
      </c>
      <c r="AQ137" s="291">
        <f t="shared" si="13"/>
        <v>1590100.41</v>
      </c>
      <c r="AR137" s="265">
        <f t="shared" si="14"/>
        <v>667875.04000000027</v>
      </c>
    </row>
    <row r="138" spans="1:44" ht="15" thickBot="1" x14ac:dyDescent="0.25">
      <c r="A138" s="253" t="s">
        <v>326</v>
      </c>
      <c r="B138" s="253" t="s">
        <v>47</v>
      </c>
      <c r="C138" s="292">
        <v>3122</v>
      </c>
      <c r="D138" s="293" t="s">
        <v>939</v>
      </c>
      <c r="E138" s="250" t="s">
        <v>2732</v>
      </c>
      <c r="F138" s="89">
        <v>258691</v>
      </c>
      <c r="H138" s="89">
        <v>152054.12</v>
      </c>
      <c r="K138" s="250">
        <v>601296.01</v>
      </c>
      <c r="L138" s="250">
        <v>133357.4</v>
      </c>
      <c r="O138" s="76">
        <v>0</v>
      </c>
      <c r="P138" s="76">
        <v>83105.210000000006</v>
      </c>
      <c r="R138" s="76">
        <v>513</v>
      </c>
      <c r="T138" s="250">
        <v>21050</v>
      </c>
      <c r="V138" s="250">
        <v>-183</v>
      </c>
      <c r="W138" s="44">
        <v>2461639.23</v>
      </c>
      <c r="X138" s="90">
        <v>526664.4</v>
      </c>
      <c r="Y138" s="90">
        <v>37000</v>
      </c>
      <c r="Z138" s="90">
        <v>396.68</v>
      </c>
      <c r="AB138" s="90">
        <v>887087</v>
      </c>
      <c r="AC138" s="90">
        <v>28600</v>
      </c>
      <c r="AD138" s="417">
        <v>1173047</v>
      </c>
      <c r="AG138" s="417">
        <v>341333.1</v>
      </c>
      <c r="AH138" s="417">
        <v>83011.67</v>
      </c>
      <c r="AM138" s="263">
        <f t="shared" si="9"/>
        <v>410745.12</v>
      </c>
      <c r="AN138" s="264">
        <f t="shared" si="10"/>
        <v>83618.210000000006</v>
      </c>
      <c r="AO138" s="288">
        <f t="shared" si="11"/>
        <v>327126.90999999997</v>
      </c>
      <c r="AP138" s="283">
        <f t="shared" si="12"/>
        <v>1479748.08</v>
      </c>
      <c r="AQ138" s="291">
        <f t="shared" si="13"/>
        <v>1597391.77</v>
      </c>
      <c r="AR138" s="265">
        <f t="shared" si="14"/>
        <v>-117643.68999999994</v>
      </c>
    </row>
    <row r="139" spans="1:44" ht="15" thickBot="1" x14ac:dyDescent="0.25">
      <c r="A139" s="253" t="s">
        <v>326</v>
      </c>
      <c r="B139" s="253" t="s">
        <v>47</v>
      </c>
      <c r="C139" s="292">
        <v>3540</v>
      </c>
      <c r="D139" s="293" t="s">
        <v>940</v>
      </c>
      <c r="E139" s="250" t="s">
        <v>2733</v>
      </c>
      <c r="F139" s="89">
        <v>435189.3</v>
      </c>
      <c r="H139" s="89">
        <v>229501.17</v>
      </c>
      <c r="K139" s="250">
        <v>1875928.98</v>
      </c>
      <c r="L139" s="250">
        <v>39865.14</v>
      </c>
      <c r="O139" s="76">
        <v>0</v>
      </c>
      <c r="P139" s="76">
        <v>33641.03</v>
      </c>
      <c r="R139" s="76">
        <v>650</v>
      </c>
      <c r="T139" s="250">
        <v>60650</v>
      </c>
      <c r="V139" s="250">
        <v>17680.05</v>
      </c>
      <c r="W139" s="44">
        <v>1490475.39</v>
      </c>
      <c r="X139" s="90">
        <v>766038.08</v>
      </c>
      <c r="Y139" s="90">
        <v>70590</v>
      </c>
      <c r="Z139" s="90">
        <v>431.37</v>
      </c>
      <c r="AB139" s="90">
        <v>711184.4</v>
      </c>
      <c r="AC139" s="90">
        <v>217600</v>
      </c>
      <c r="AD139" s="417">
        <v>994484.4</v>
      </c>
      <c r="AG139" s="417">
        <v>605254.32999999996</v>
      </c>
      <c r="AH139" s="417">
        <v>124205.19</v>
      </c>
      <c r="AM139" s="263">
        <f t="shared" ref="AM139:AM202" si="15">SUM(F139:I139)</f>
        <v>664690.47</v>
      </c>
      <c r="AN139" s="264">
        <f t="shared" ref="AN139:AN202" si="16">SUM(O139:S139)</f>
        <v>34291.03</v>
      </c>
      <c r="AO139" s="288">
        <f t="shared" ref="AO139:AO202" si="17">AM139-AN139</f>
        <v>630399.43999999994</v>
      </c>
      <c r="AP139" s="283">
        <f t="shared" ref="AP139:AP202" si="18">SUM(X139:AC139)</f>
        <v>1765843.85</v>
      </c>
      <c r="AQ139" s="291">
        <f t="shared" ref="AQ139:AQ202" si="19">SUM(AD139:AL139)</f>
        <v>1723943.92</v>
      </c>
      <c r="AR139" s="265">
        <f t="shared" si="14"/>
        <v>41899.930000000168</v>
      </c>
    </row>
    <row r="140" spans="1:44" ht="15" thickBot="1" x14ac:dyDescent="0.25">
      <c r="A140" s="253" t="s">
        <v>326</v>
      </c>
      <c r="B140" s="253" t="s">
        <v>47</v>
      </c>
      <c r="C140" s="292">
        <v>8043</v>
      </c>
      <c r="D140" s="293" t="s">
        <v>941</v>
      </c>
      <c r="E140" s="250" t="s">
        <v>2734</v>
      </c>
      <c r="F140" s="89">
        <v>254780.79999999999</v>
      </c>
      <c r="G140" s="89">
        <v>38160</v>
      </c>
      <c r="H140" s="89">
        <v>462966.67</v>
      </c>
      <c r="K140" s="250">
        <v>174194</v>
      </c>
      <c r="L140" s="250">
        <v>494412.81</v>
      </c>
      <c r="O140" s="76">
        <v>7500</v>
      </c>
      <c r="P140" s="76">
        <v>101582.02</v>
      </c>
      <c r="R140" s="76">
        <v>1719</v>
      </c>
      <c r="T140" s="250">
        <v>2940</v>
      </c>
      <c r="V140" s="250">
        <v>179382.48</v>
      </c>
      <c r="W140" s="44">
        <v>3529981.97</v>
      </c>
      <c r="X140" s="90">
        <v>976887.16</v>
      </c>
      <c r="Y140" s="90">
        <v>66800</v>
      </c>
      <c r="Z140" s="90">
        <v>326.02999999999997</v>
      </c>
      <c r="AB140" s="90">
        <v>1020748.8</v>
      </c>
      <c r="AC140" s="90">
        <v>213000</v>
      </c>
      <c r="AD140" s="417">
        <v>1585579.8</v>
      </c>
      <c r="AG140" s="417">
        <v>786377.15</v>
      </c>
      <c r="AH140" s="417">
        <v>46772.45</v>
      </c>
      <c r="AM140" s="263">
        <f t="shared" si="15"/>
        <v>755907.47</v>
      </c>
      <c r="AN140" s="264">
        <f t="shared" si="16"/>
        <v>110801.02</v>
      </c>
      <c r="AO140" s="288">
        <f t="shared" si="17"/>
        <v>645106.44999999995</v>
      </c>
      <c r="AP140" s="283">
        <f t="shared" si="18"/>
        <v>2277761.9900000002</v>
      </c>
      <c r="AQ140" s="291">
        <f t="shared" si="19"/>
        <v>2418729.4000000004</v>
      </c>
      <c r="AR140" s="265">
        <f t="shared" si="14"/>
        <v>-140967.41000000015</v>
      </c>
    </row>
    <row r="141" spans="1:44" ht="15" thickBot="1" x14ac:dyDescent="0.25">
      <c r="A141" s="253" t="s">
        <v>326</v>
      </c>
      <c r="B141" s="253" t="s">
        <v>47</v>
      </c>
      <c r="C141" s="292">
        <v>4264</v>
      </c>
      <c r="D141" s="293" t="s">
        <v>942</v>
      </c>
      <c r="E141" s="250" t="s">
        <v>2735</v>
      </c>
      <c r="F141" s="89">
        <v>637286.74</v>
      </c>
      <c r="H141" s="89">
        <v>177731.03</v>
      </c>
      <c r="K141" s="250">
        <v>343543.13</v>
      </c>
      <c r="L141" s="250">
        <v>46508.43</v>
      </c>
      <c r="O141" s="76">
        <v>0</v>
      </c>
      <c r="P141" s="76">
        <v>97147.93</v>
      </c>
      <c r="R141" s="76">
        <v>700</v>
      </c>
      <c r="T141" s="250">
        <v>79175</v>
      </c>
      <c r="V141" s="250">
        <v>2243.7199999999998</v>
      </c>
      <c r="W141" s="44">
        <v>1467910.57</v>
      </c>
      <c r="X141" s="90">
        <v>1444369.66</v>
      </c>
      <c r="Y141" s="90">
        <v>9750</v>
      </c>
      <c r="Z141" s="90">
        <v>930.18</v>
      </c>
      <c r="AB141" s="90">
        <v>742559</v>
      </c>
      <c r="AD141" s="417">
        <v>986139</v>
      </c>
      <c r="AG141" s="417">
        <v>627334.17000000004</v>
      </c>
      <c r="AH141" s="417">
        <v>22011.45</v>
      </c>
      <c r="AM141" s="263">
        <f t="shared" si="15"/>
        <v>815017.77</v>
      </c>
      <c r="AN141" s="264">
        <f t="shared" si="16"/>
        <v>97847.93</v>
      </c>
      <c r="AO141" s="288">
        <f t="shared" si="17"/>
        <v>717169.84000000008</v>
      </c>
      <c r="AP141" s="283">
        <f t="shared" si="18"/>
        <v>2197608.84</v>
      </c>
      <c r="AQ141" s="291">
        <f t="shared" si="19"/>
        <v>1635484.6199999999</v>
      </c>
      <c r="AR141" s="265">
        <f t="shared" si="14"/>
        <v>562124.22</v>
      </c>
    </row>
    <row r="142" spans="1:44" ht="15" thickBot="1" x14ac:dyDescent="0.25">
      <c r="A142" s="253" t="s">
        <v>326</v>
      </c>
      <c r="B142" s="253" t="s">
        <v>47</v>
      </c>
      <c r="C142" s="292">
        <v>4475</v>
      </c>
      <c r="D142" s="293" t="s">
        <v>943</v>
      </c>
      <c r="E142" s="250" t="s">
        <v>2736</v>
      </c>
      <c r="F142" s="89">
        <v>221726.5</v>
      </c>
      <c r="H142" s="89">
        <v>217212.5</v>
      </c>
      <c r="K142" s="250">
        <v>313731.39</v>
      </c>
      <c r="L142" s="250">
        <v>230259.6</v>
      </c>
      <c r="P142" s="76">
        <v>42644.19</v>
      </c>
      <c r="R142" s="76">
        <v>1029</v>
      </c>
      <c r="T142" s="250">
        <v>66600</v>
      </c>
      <c r="V142" s="250">
        <v>3319.74</v>
      </c>
      <c r="W142" s="44">
        <v>431311.75</v>
      </c>
      <c r="X142" s="90">
        <v>1341568.3700000001</v>
      </c>
      <c r="Y142" s="90">
        <v>54600</v>
      </c>
      <c r="Z142" s="90">
        <v>432.98</v>
      </c>
      <c r="AB142" s="90">
        <v>610080.18999999994</v>
      </c>
      <c r="AC142" s="90">
        <v>29200</v>
      </c>
      <c r="AD142" s="417">
        <v>957513.19</v>
      </c>
      <c r="AG142" s="417">
        <v>680146.7</v>
      </c>
      <c r="AH142" s="417">
        <v>101365.14</v>
      </c>
      <c r="AM142" s="263">
        <f t="shared" si="15"/>
        <v>438939</v>
      </c>
      <c r="AN142" s="264">
        <f t="shared" si="16"/>
        <v>43673.19</v>
      </c>
      <c r="AO142" s="288">
        <f t="shared" si="17"/>
        <v>395265.81</v>
      </c>
      <c r="AP142" s="283">
        <f t="shared" si="18"/>
        <v>2035881.54</v>
      </c>
      <c r="AQ142" s="291">
        <f t="shared" si="19"/>
        <v>1739025.0299999998</v>
      </c>
      <c r="AR142" s="265">
        <f t="shared" si="14"/>
        <v>296856.51000000024</v>
      </c>
    </row>
    <row r="143" spans="1:44" ht="15" thickBot="1" x14ac:dyDescent="0.25">
      <c r="A143" s="253" t="s">
        <v>326</v>
      </c>
      <c r="B143" s="253" t="s">
        <v>47</v>
      </c>
      <c r="C143" s="292">
        <v>4153</v>
      </c>
      <c r="D143" s="293" t="s">
        <v>944</v>
      </c>
      <c r="E143" s="250" t="s">
        <v>2737</v>
      </c>
      <c r="F143" s="89">
        <v>235473.4</v>
      </c>
      <c r="H143" s="89">
        <v>146446.93</v>
      </c>
      <c r="K143" s="250">
        <v>571211.21</v>
      </c>
      <c r="L143" s="250">
        <v>348230.39</v>
      </c>
      <c r="O143" s="76">
        <v>0</v>
      </c>
      <c r="P143" s="76">
        <v>51394.3</v>
      </c>
      <c r="R143" s="76">
        <v>737</v>
      </c>
      <c r="T143" s="250">
        <v>24470</v>
      </c>
      <c r="W143" s="44">
        <v>2115546</v>
      </c>
      <c r="X143" s="90">
        <v>697832.47</v>
      </c>
      <c r="Z143" s="90">
        <v>483.38</v>
      </c>
      <c r="AB143" s="90">
        <v>683594.1</v>
      </c>
      <c r="AC143" s="90">
        <v>11800</v>
      </c>
      <c r="AD143" s="417">
        <v>931357.1</v>
      </c>
      <c r="AG143" s="417">
        <v>555441.31000000006</v>
      </c>
      <c r="AH143" s="417">
        <v>100258.42</v>
      </c>
      <c r="AM143" s="263">
        <f t="shared" si="15"/>
        <v>381920.32999999996</v>
      </c>
      <c r="AN143" s="264">
        <f t="shared" si="16"/>
        <v>52131.3</v>
      </c>
      <c r="AO143" s="288">
        <f t="shared" si="17"/>
        <v>329789.02999999997</v>
      </c>
      <c r="AP143" s="283">
        <f t="shared" si="18"/>
        <v>1393709.95</v>
      </c>
      <c r="AQ143" s="291">
        <f t="shared" si="19"/>
        <v>1587056.83</v>
      </c>
      <c r="AR143" s="265">
        <f t="shared" si="14"/>
        <v>-193346.88000000012</v>
      </c>
    </row>
    <row r="144" spans="1:44" ht="15" thickBot="1" x14ac:dyDescent="0.25">
      <c r="A144" s="253" t="s">
        <v>326</v>
      </c>
      <c r="B144" s="253" t="s">
        <v>47</v>
      </c>
      <c r="C144" s="292">
        <v>2552</v>
      </c>
      <c r="D144" s="293" t="s">
        <v>945</v>
      </c>
      <c r="E144" s="250" t="s">
        <v>2738</v>
      </c>
      <c r="F144" s="89">
        <v>123289.36</v>
      </c>
      <c r="H144" s="89">
        <v>184874.29</v>
      </c>
      <c r="K144" s="250">
        <v>1079906.58</v>
      </c>
      <c r="L144" s="250">
        <v>10880.01</v>
      </c>
      <c r="O144" s="76">
        <v>0</v>
      </c>
      <c r="P144" s="76">
        <v>34924.980000000003</v>
      </c>
      <c r="R144" s="76">
        <v>1126</v>
      </c>
      <c r="T144" s="250">
        <v>1800</v>
      </c>
      <c r="V144" s="250">
        <v>-20</v>
      </c>
      <c r="W144" s="44">
        <v>2263113.85</v>
      </c>
      <c r="X144" s="90">
        <v>511817.64</v>
      </c>
      <c r="Y144" s="90">
        <v>16400</v>
      </c>
      <c r="Z144" s="90">
        <v>290.66000000000003</v>
      </c>
      <c r="AB144" s="90">
        <v>622344</v>
      </c>
      <c r="AD144" s="417">
        <v>889828</v>
      </c>
      <c r="AE144" s="417">
        <v>2300</v>
      </c>
      <c r="AG144" s="417">
        <v>318102.05</v>
      </c>
      <c r="AH144" s="417">
        <v>89527.38</v>
      </c>
      <c r="AM144" s="263">
        <f t="shared" si="15"/>
        <v>308163.65000000002</v>
      </c>
      <c r="AN144" s="264">
        <f t="shared" si="16"/>
        <v>36050.980000000003</v>
      </c>
      <c r="AO144" s="288">
        <f t="shared" si="17"/>
        <v>272112.67000000004</v>
      </c>
      <c r="AP144" s="283">
        <f t="shared" si="18"/>
        <v>1150852.3</v>
      </c>
      <c r="AQ144" s="291">
        <f t="shared" si="19"/>
        <v>1299757.4300000002</v>
      </c>
      <c r="AR144" s="265">
        <f t="shared" si="14"/>
        <v>-148905.13000000012</v>
      </c>
    </row>
    <row r="145" spans="1:44" ht="15" thickBot="1" x14ac:dyDescent="0.25">
      <c r="A145" s="253" t="s">
        <v>326</v>
      </c>
      <c r="B145" s="253" t="s">
        <v>47</v>
      </c>
      <c r="C145" s="292">
        <v>5199</v>
      </c>
      <c r="D145" s="293" t="s">
        <v>946</v>
      </c>
      <c r="E145" s="250" t="s">
        <v>2739</v>
      </c>
      <c r="F145" s="89">
        <v>251146.86</v>
      </c>
      <c r="H145" s="89">
        <v>514731.07</v>
      </c>
      <c r="K145" s="250">
        <v>676539.2</v>
      </c>
      <c r="L145" s="250">
        <v>58527.12</v>
      </c>
      <c r="O145" s="76">
        <v>3500</v>
      </c>
      <c r="P145" s="76">
        <v>101577.07</v>
      </c>
      <c r="R145" s="76">
        <v>1409</v>
      </c>
      <c r="T145" s="250">
        <v>77000</v>
      </c>
      <c r="W145" s="44">
        <v>2512572.4500000002</v>
      </c>
      <c r="X145" s="90">
        <v>766874.12</v>
      </c>
      <c r="Y145" s="90">
        <v>175500</v>
      </c>
      <c r="Z145" s="90">
        <v>412.63</v>
      </c>
      <c r="AB145" s="90">
        <v>1150335</v>
      </c>
      <c r="AC145" s="90">
        <v>8086.5</v>
      </c>
      <c r="AD145" s="417">
        <v>1425595.27</v>
      </c>
      <c r="AG145" s="417">
        <v>659652.81999999995</v>
      </c>
      <c r="AH145" s="417">
        <v>34906.980000000003</v>
      </c>
      <c r="AM145" s="263">
        <f t="shared" si="15"/>
        <v>765877.92999999993</v>
      </c>
      <c r="AN145" s="264">
        <f t="shared" si="16"/>
        <v>106486.07</v>
      </c>
      <c r="AO145" s="288">
        <f t="shared" si="17"/>
        <v>659391.85999999987</v>
      </c>
      <c r="AP145" s="283">
        <f t="shared" si="18"/>
        <v>2101208.25</v>
      </c>
      <c r="AQ145" s="291">
        <f t="shared" si="19"/>
        <v>2120155.0699999998</v>
      </c>
      <c r="AR145" s="265">
        <f t="shared" si="14"/>
        <v>-18946.819999999832</v>
      </c>
    </row>
    <row r="146" spans="1:44" ht="15" thickBot="1" x14ac:dyDescent="0.25">
      <c r="A146" s="253" t="s">
        <v>326</v>
      </c>
      <c r="B146" s="253" t="s">
        <v>47</v>
      </c>
      <c r="C146" s="292">
        <v>7299</v>
      </c>
      <c r="D146" s="293" t="s">
        <v>947</v>
      </c>
      <c r="E146" s="250" t="s">
        <v>2740</v>
      </c>
      <c r="F146" s="89">
        <v>504786.51</v>
      </c>
      <c r="G146" s="89">
        <v>7200</v>
      </c>
      <c r="H146" s="89">
        <v>351990.24</v>
      </c>
      <c r="K146" s="250">
        <v>1841786.58</v>
      </c>
      <c r="L146" s="250">
        <v>478259.25</v>
      </c>
      <c r="O146" s="76">
        <v>0</v>
      </c>
      <c r="P146" s="76">
        <v>73929.03</v>
      </c>
      <c r="R146" s="76">
        <v>1513</v>
      </c>
      <c r="W146" s="44">
        <v>1298036.29</v>
      </c>
      <c r="X146" s="90">
        <v>976705.12</v>
      </c>
      <c r="Z146" s="90">
        <v>812.82</v>
      </c>
      <c r="AB146" s="90">
        <v>590885.5</v>
      </c>
      <c r="AC146" s="90">
        <v>2400</v>
      </c>
      <c r="AD146" s="417">
        <v>1036327.5</v>
      </c>
      <c r="AG146" s="417">
        <v>642269.81999999995</v>
      </c>
      <c r="AH146" s="417">
        <v>234375.63</v>
      </c>
      <c r="AM146" s="263">
        <f t="shared" si="15"/>
        <v>863976.75</v>
      </c>
      <c r="AN146" s="264">
        <f t="shared" si="16"/>
        <v>75442.03</v>
      </c>
      <c r="AO146" s="288">
        <f t="shared" si="17"/>
        <v>788534.72</v>
      </c>
      <c r="AP146" s="283">
        <f t="shared" si="18"/>
        <v>1570803.44</v>
      </c>
      <c r="AQ146" s="291">
        <f t="shared" si="19"/>
        <v>1912972.9499999997</v>
      </c>
      <c r="AR146" s="265">
        <f t="shared" si="14"/>
        <v>-342169.50999999978</v>
      </c>
    </row>
    <row r="147" spans="1:44" ht="15" thickBot="1" x14ac:dyDescent="0.25">
      <c r="A147" s="253" t="s">
        <v>330</v>
      </c>
      <c r="B147" s="253" t="s">
        <v>48</v>
      </c>
      <c r="C147" s="292">
        <v>3325</v>
      </c>
      <c r="D147" s="293" t="s">
        <v>948</v>
      </c>
      <c r="E147" s="250" t="s">
        <v>2741</v>
      </c>
      <c r="F147" s="89">
        <v>489112.35</v>
      </c>
      <c r="G147" s="89">
        <v>14940</v>
      </c>
      <c r="H147" s="89">
        <v>598000.29</v>
      </c>
      <c r="K147" s="250">
        <v>730393.89</v>
      </c>
      <c r="L147" s="250">
        <v>469064.51</v>
      </c>
      <c r="O147" s="76">
        <v>0</v>
      </c>
      <c r="P147" s="76">
        <v>40839.51</v>
      </c>
      <c r="V147" s="250">
        <v>571014.1</v>
      </c>
      <c r="W147" s="44">
        <v>1854562.35</v>
      </c>
      <c r="X147" s="90">
        <v>617057.31000000006</v>
      </c>
      <c r="Y147" s="90">
        <v>73860</v>
      </c>
      <c r="AB147" s="90">
        <v>710394</v>
      </c>
      <c r="AC147" s="90">
        <v>176369.6</v>
      </c>
      <c r="AD147" s="417">
        <v>955056</v>
      </c>
      <c r="AG147" s="417">
        <v>395609.95</v>
      </c>
      <c r="AH147" s="417">
        <v>76419.62</v>
      </c>
      <c r="AM147" s="263">
        <f t="shared" si="15"/>
        <v>1102052.6400000001</v>
      </c>
      <c r="AN147" s="264">
        <f t="shared" si="16"/>
        <v>40839.51</v>
      </c>
      <c r="AO147" s="288">
        <f t="shared" si="17"/>
        <v>1061213.1300000001</v>
      </c>
      <c r="AP147" s="283">
        <f t="shared" si="18"/>
        <v>1577680.9100000001</v>
      </c>
      <c r="AQ147" s="291">
        <f t="shared" si="19"/>
        <v>1427085.5699999998</v>
      </c>
      <c r="AR147" s="265">
        <f t="shared" si="14"/>
        <v>150595.34000000032</v>
      </c>
    </row>
    <row r="148" spans="1:44" ht="15" thickBot="1" x14ac:dyDescent="0.25">
      <c r="A148" s="253" t="s">
        <v>330</v>
      </c>
      <c r="B148" s="253" t="s">
        <v>48</v>
      </c>
      <c r="C148" s="292">
        <v>5397</v>
      </c>
      <c r="D148" s="293" t="s">
        <v>949</v>
      </c>
      <c r="E148" s="250" t="s">
        <v>2742</v>
      </c>
      <c r="F148" s="89">
        <v>1702665.55</v>
      </c>
      <c r="H148" s="89">
        <v>21483.759999999998</v>
      </c>
      <c r="K148" s="250">
        <v>728271.43</v>
      </c>
      <c r="L148" s="250">
        <v>482068.84</v>
      </c>
      <c r="O148" s="76">
        <v>0</v>
      </c>
      <c r="P148" s="76">
        <v>16000</v>
      </c>
      <c r="R148" s="76">
        <v>0</v>
      </c>
      <c r="V148" s="250">
        <v>649078.68999999994</v>
      </c>
      <c r="W148" s="44">
        <v>3974625.34</v>
      </c>
      <c r="X148" s="90">
        <v>695599.23</v>
      </c>
      <c r="Y148" s="90">
        <v>5000</v>
      </c>
      <c r="Z148" s="90">
        <v>2186.4899999999998</v>
      </c>
      <c r="AB148" s="90">
        <v>680603.7</v>
      </c>
      <c r="AC148" s="90">
        <v>159706.79999999999</v>
      </c>
      <c r="AD148" s="417">
        <v>1051699.7</v>
      </c>
      <c r="AG148" s="417">
        <v>576363.72</v>
      </c>
      <c r="AH148" s="417">
        <v>182054.92</v>
      </c>
      <c r="AM148" s="263">
        <f t="shared" si="15"/>
        <v>1724149.31</v>
      </c>
      <c r="AN148" s="264">
        <f t="shared" si="16"/>
        <v>16000</v>
      </c>
      <c r="AO148" s="288">
        <f t="shared" si="17"/>
        <v>1708149.31</v>
      </c>
      <c r="AP148" s="283">
        <f t="shared" si="18"/>
        <v>1543096.22</v>
      </c>
      <c r="AQ148" s="291">
        <f t="shared" si="19"/>
        <v>1810118.3399999999</v>
      </c>
      <c r="AR148" s="265">
        <f t="shared" si="14"/>
        <v>-267022.11999999988</v>
      </c>
    </row>
    <row r="149" spans="1:44" ht="15" thickBot="1" x14ac:dyDescent="0.25">
      <c r="A149" s="253" t="s">
        <v>330</v>
      </c>
      <c r="B149" s="253" t="s">
        <v>48</v>
      </c>
      <c r="C149" s="292">
        <v>2048</v>
      </c>
      <c r="D149" s="293" t="s">
        <v>950</v>
      </c>
      <c r="E149" s="250" t="s">
        <v>2743</v>
      </c>
      <c r="F149" s="89">
        <v>529557.26</v>
      </c>
      <c r="H149" s="89">
        <v>82386.7</v>
      </c>
      <c r="K149" s="250">
        <v>939655.71</v>
      </c>
      <c r="L149" s="250">
        <v>382939.2</v>
      </c>
      <c r="O149" s="76">
        <v>5200</v>
      </c>
      <c r="P149" s="76">
        <v>37841.300000000003</v>
      </c>
      <c r="V149" s="250">
        <v>152861.29999999999</v>
      </c>
      <c r="W149" s="44">
        <v>2427116.52</v>
      </c>
      <c r="X149" s="90">
        <v>663631.68000000005</v>
      </c>
      <c r="Y149" s="90">
        <v>101275</v>
      </c>
      <c r="AB149" s="90">
        <v>1081695.2</v>
      </c>
      <c r="AC149" s="90">
        <v>79034.679999999993</v>
      </c>
      <c r="AD149" s="417">
        <v>1236975.2</v>
      </c>
      <c r="AG149" s="417">
        <v>588336.47</v>
      </c>
      <c r="AH149" s="417">
        <v>147840.32999999999</v>
      </c>
      <c r="AI149" s="417">
        <v>32700</v>
      </c>
      <c r="AM149" s="263">
        <f t="shared" si="15"/>
        <v>611943.96</v>
      </c>
      <c r="AN149" s="264">
        <f t="shared" si="16"/>
        <v>43041.3</v>
      </c>
      <c r="AO149" s="288">
        <f t="shared" si="17"/>
        <v>568902.65999999992</v>
      </c>
      <c r="AP149" s="283">
        <f t="shared" si="18"/>
        <v>1925636.5599999998</v>
      </c>
      <c r="AQ149" s="291">
        <f t="shared" si="19"/>
        <v>2005852</v>
      </c>
      <c r="AR149" s="265">
        <f t="shared" si="14"/>
        <v>-80215.440000000177</v>
      </c>
    </row>
    <row r="150" spans="1:44" ht="15" thickBot="1" x14ac:dyDescent="0.25">
      <c r="A150" s="253" t="s">
        <v>330</v>
      </c>
      <c r="B150" s="253" t="s">
        <v>48</v>
      </c>
      <c r="C150" s="292">
        <v>5559</v>
      </c>
      <c r="D150" s="293" t="s">
        <v>951</v>
      </c>
      <c r="E150" s="250" t="s">
        <v>2744</v>
      </c>
      <c r="F150" s="89">
        <v>1245005.01</v>
      </c>
      <c r="H150" s="89">
        <v>183226.71</v>
      </c>
      <c r="K150" s="250">
        <v>705127.35</v>
      </c>
      <c r="L150" s="250">
        <v>555949.99</v>
      </c>
      <c r="O150" s="76">
        <v>13440</v>
      </c>
      <c r="P150" s="76">
        <v>90400</v>
      </c>
      <c r="R150" s="76">
        <v>2005.62</v>
      </c>
      <c r="V150" s="250">
        <v>384618.14</v>
      </c>
      <c r="W150" s="44">
        <v>2538450.7999999998</v>
      </c>
      <c r="X150" s="90">
        <v>885958.82</v>
      </c>
      <c r="Y150" s="90">
        <v>160020</v>
      </c>
      <c r="Z150" s="90">
        <v>1487.93</v>
      </c>
      <c r="AB150" s="90">
        <v>1152981</v>
      </c>
      <c r="AC150" s="90">
        <v>204003.44</v>
      </c>
      <c r="AD150" s="417">
        <v>1364361</v>
      </c>
      <c r="AG150" s="417">
        <v>839132.92</v>
      </c>
      <c r="AH150" s="417">
        <v>201488.52</v>
      </c>
      <c r="AM150" s="263">
        <f t="shared" si="15"/>
        <v>1428231.72</v>
      </c>
      <c r="AN150" s="264">
        <f t="shared" si="16"/>
        <v>105845.62</v>
      </c>
      <c r="AO150" s="288">
        <f t="shared" si="17"/>
        <v>1322386.1000000001</v>
      </c>
      <c r="AP150" s="283">
        <f t="shared" si="18"/>
        <v>2404451.19</v>
      </c>
      <c r="AQ150" s="291">
        <f t="shared" si="19"/>
        <v>2404982.44</v>
      </c>
      <c r="AR150" s="265">
        <f t="shared" si="14"/>
        <v>-531.25</v>
      </c>
    </row>
    <row r="151" spans="1:44" ht="15" thickBot="1" x14ac:dyDescent="0.25">
      <c r="A151" s="253" t="s">
        <v>330</v>
      </c>
      <c r="B151" s="253" t="s">
        <v>48</v>
      </c>
      <c r="C151" s="292">
        <v>3394</v>
      </c>
      <c r="D151" s="293" t="s">
        <v>952</v>
      </c>
      <c r="E151" s="250" t="s">
        <v>2745</v>
      </c>
      <c r="F151" s="89">
        <v>917242.71</v>
      </c>
      <c r="H151" s="89">
        <v>632468.64</v>
      </c>
      <c r="K151" s="250">
        <v>967789.04</v>
      </c>
      <c r="L151" s="250">
        <v>316782.55</v>
      </c>
      <c r="O151" s="76">
        <v>6760</v>
      </c>
      <c r="P151" s="76">
        <v>25807.39</v>
      </c>
      <c r="V151" s="250">
        <v>346585.9</v>
      </c>
      <c r="W151" s="44">
        <v>3053279.47</v>
      </c>
      <c r="X151" s="90">
        <v>936889.99</v>
      </c>
      <c r="Y151" s="90">
        <v>185000</v>
      </c>
      <c r="Z151" s="90">
        <v>1235.3800000000001</v>
      </c>
      <c r="AB151" s="90">
        <v>702483</v>
      </c>
      <c r="AC151" s="90">
        <v>119781.44</v>
      </c>
      <c r="AD151" s="417">
        <v>1050063</v>
      </c>
      <c r="AG151" s="417">
        <v>481275.11</v>
      </c>
      <c r="AH151" s="417">
        <v>90581.41</v>
      </c>
      <c r="AM151" s="263">
        <f t="shared" si="15"/>
        <v>1549711.35</v>
      </c>
      <c r="AN151" s="264">
        <f t="shared" si="16"/>
        <v>32567.39</v>
      </c>
      <c r="AO151" s="288">
        <f t="shared" si="17"/>
        <v>1517143.9600000002</v>
      </c>
      <c r="AP151" s="283">
        <f t="shared" si="18"/>
        <v>1945389.8099999998</v>
      </c>
      <c r="AQ151" s="291">
        <f t="shared" si="19"/>
        <v>1621919.5199999998</v>
      </c>
      <c r="AR151" s="265">
        <f t="shared" si="14"/>
        <v>323470.29000000004</v>
      </c>
    </row>
    <row r="152" spans="1:44" ht="15" thickBot="1" x14ac:dyDescent="0.25">
      <c r="A152" s="253" t="s">
        <v>330</v>
      </c>
      <c r="B152" s="253" t="s">
        <v>48</v>
      </c>
      <c r="C152" s="292">
        <v>4182</v>
      </c>
      <c r="D152" s="293" t="s">
        <v>953</v>
      </c>
      <c r="E152" s="250" t="s">
        <v>2746</v>
      </c>
      <c r="F152" s="89">
        <v>1121328.32</v>
      </c>
      <c r="G152" s="89">
        <v>0</v>
      </c>
      <c r="H152" s="89">
        <v>66652.12</v>
      </c>
      <c r="K152" s="250">
        <v>235488.32</v>
      </c>
      <c r="L152" s="250">
        <v>172030.41</v>
      </c>
      <c r="O152" s="76">
        <v>0</v>
      </c>
      <c r="P152" s="76">
        <v>33700</v>
      </c>
      <c r="V152" s="250">
        <v>331443.13</v>
      </c>
      <c r="W152" s="44">
        <v>1819262.69</v>
      </c>
      <c r="X152" s="90">
        <v>738635.05</v>
      </c>
      <c r="Y152" s="90">
        <v>157530</v>
      </c>
      <c r="Z152" s="90">
        <v>1331.56</v>
      </c>
      <c r="AB152" s="90">
        <v>807802.5</v>
      </c>
      <c r="AC152" s="90">
        <v>142580.20000000001</v>
      </c>
      <c r="AD152" s="417">
        <v>1089526.48</v>
      </c>
      <c r="AG152" s="417">
        <v>600699.96</v>
      </c>
      <c r="AH152" s="417">
        <v>55731.24</v>
      </c>
      <c r="AM152" s="263">
        <f t="shared" si="15"/>
        <v>1187980.44</v>
      </c>
      <c r="AN152" s="264">
        <f t="shared" si="16"/>
        <v>33700</v>
      </c>
      <c r="AO152" s="288">
        <f t="shared" si="17"/>
        <v>1154280.44</v>
      </c>
      <c r="AP152" s="283">
        <f t="shared" si="18"/>
        <v>1847879.31</v>
      </c>
      <c r="AQ152" s="291">
        <f t="shared" si="19"/>
        <v>1745957.68</v>
      </c>
      <c r="AR152" s="265">
        <f t="shared" si="14"/>
        <v>101921.63000000012</v>
      </c>
    </row>
    <row r="153" spans="1:44" ht="15" thickBot="1" x14ac:dyDescent="0.25">
      <c r="A153" s="253" t="s">
        <v>330</v>
      </c>
      <c r="B153" s="253" t="s">
        <v>48</v>
      </c>
      <c r="C153" s="292">
        <v>4497</v>
      </c>
      <c r="D153" s="293" t="s">
        <v>954</v>
      </c>
      <c r="E153" s="250" t="s">
        <v>2747</v>
      </c>
      <c r="F153" s="89">
        <v>541176.66</v>
      </c>
      <c r="H153" s="89">
        <v>586071.05000000005</v>
      </c>
      <c r="K153" s="250">
        <v>858500.18</v>
      </c>
      <c r="L153" s="250">
        <v>222733.08</v>
      </c>
      <c r="O153" s="76">
        <v>5440</v>
      </c>
      <c r="P153" s="76">
        <v>29006</v>
      </c>
      <c r="V153" s="250">
        <v>406368.07</v>
      </c>
      <c r="W153" s="44">
        <v>2522678.58</v>
      </c>
      <c r="X153" s="90">
        <v>735143.87</v>
      </c>
      <c r="Y153" s="90">
        <v>171040</v>
      </c>
      <c r="Z153" s="90">
        <v>549.92999999999995</v>
      </c>
      <c r="AB153" s="90">
        <v>875595</v>
      </c>
      <c r="AC153" s="90">
        <v>95508</v>
      </c>
      <c r="AD153" s="417">
        <v>1096475</v>
      </c>
      <c r="AG153" s="417">
        <v>572564.91</v>
      </c>
      <c r="AH153" s="417">
        <v>125279.67</v>
      </c>
      <c r="AM153" s="263">
        <f t="shared" si="15"/>
        <v>1127247.71</v>
      </c>
      <c r="AN153" s="264">
        <f t="shared" si="16"/>
        <v>34446</v>
      </c>
      <c r="AO153" s="288">
        <f t="shared" si="17"/>
        <v>1092801.71</v>
      </c>
      <c r="AP153" s="283">
        <f t="shared" si="18"/>
        <v>1877836.8</v>
      </c>
      <c r="AQ153" s="291">
        <f t="shared" si="19"/>
        <v>1794319.58</v>
      </c>
      <c r="AR153" s="265">
        <f t="shared" si="14"/>
        <v>83517.219999999972</v>
      </c>
    </row>
    <row r="154" spans="1:44" ht="15" thickBot="1" x14ac:dyDescent="0.25">
      <c r="A154" s="253" t="s">
        <v>330</v>
      </c>
      <c r="B154" s="253" t="s">
        <v>48</v>
      </c>
      <c r="C154" s="292">
        <v>4239</v>
      </c>
      <c r="D154" s="293" t="s">
        <v>955</v>
      </c>
      <c r="E154" s="250" t="s">
        <v>2748</v>
      </c>
      <c r="F154" s="89">
        <v>404833.53</v>
      </c>
      <c r="H154" s="89">
        <v>94991.12</v>
      </c>
      <c r="K154" s="250">
        <v>960638.65</v>
      </c>
      <c r="L154" s="250">
        <v>148958.31</v>
      </c>
      <c r="O154" s="76">
        <v>3100</v>
      </c>
      <c r="P154" s="76">
        <v>35691.300000000003</v>
      </c>
      <c r="R154" s="76">
        <v>550</v>
      </c>
      <c r="V154" s="250">
        <v>439784.07</v>
      </c>
      <c r="W154" s="44">
        <v>4801199.47</v>
      </c>
      <c r="X154" s="90">
        <v>519232.69</v>
      </c>
      <c r="Z154" s="90">
        <v>446.8</v>
      </c>
      <c r="AB154" s="90">
        <v>312993</v>
      </c>
      <c r="AC154" s="90">
        <v>136408.79999999999</v>
      </c>
      <c r="AD154" s="417">
        <v>486735</v>
      </c>
      <c r="AG154" s="417">
        <v>584891.85</v>
      </c>
      <c r="AH154" s="417">
        <v>197778.04</v>
      </c>
      <c r="AM154" s="263">
        <f t="shared" si="15"/>
        <v>499824.65</v>
      </c>
      <c r="AN154" s="264">
        <f t="shared" si="16"/>
        <v>39341.300000000003</v>
      </c>
      <c r="AO154" s="288">
        <f t="shared" si="17"/>
        <v>460483.35000000003</v>
      </c>
      <c r="AP154" s="283">
        <f t="shared" si="18"/>
        <v>969081.29</v>
      </c>
      <c r="AQ154" s="291">
        <f t="shared" si="19"/>
        <v>1269404.8900000001</v>
      </c>
      <c r="AR154" s="265">
        <f t="shared" si="14"/>
        <v>-300323.60000000009</v>
      </c>
    </row>
    <row r="155" spans="1:44" ht="15" thickBot="1" x14ac:dyDescent="0.25">
      <c r="A155" s="253" t="s">
        <v>330</v>
      </c>
      <c r="B155" s="253" t="s">
        <v>48</v>
      </c>
      <c r="C155" s="292">
        <v>3891</v>
      </c>
      <c r="D155" s="293" t="s">
        <v>956</v>
      </c>
      <c r="E155" s="250" t="s">
        <v>2749</v>
      </c>
      <c r="F155" s="89">
        <v>378623.7</v>
      </c>
      <c r="H155" s="89">
        <v>434424.61</v>
      </c>
      <c r="K155" s="250">
        <v>1163789.95</v>
      </c>
      <c r="L155" s="250">
        <v>270719.15999999997</v>
      </c>
      <c r="O155" s="76">
        <v>31500</v>
      </c>
      <c r="P155" s="76">
        <v>56187.44</v>
      </c>
      <c r="V155" s="250">
        <v>263978.15000000002</v>
      </c>
      <c r="W155" s="44">
        <v>5209136.26</v>
      </c>
      <c r="X155" s="90">
        <v>751549.11</v>
      </c>
      <c r="AB155" s="90">
        <v>1037980.5</v>
      </c>
      <c r="AC155" s="90">
        <v>134658.56</v>
      </c>
      <c r="AD155" s="417">
        <v>1223788.5</v>
      </c>
      <c r="AG155" s="417">
        <v>429998.5</v>
      </c>
      <c r="AH155" s="417">
        <v>278304.53999999998</v>
      </c>
      <c r="AM155" s="263">
        <f t="shared" si="15"/>
        <v>813048.31</v>
      </c>
      <c r="AN155" s="264">
        <f t="shared" si="16"/>
        <v>87687.44</v>
      </c>
      <c r="AO155" s="288">
        <f t="shared" si="17"/>
        <v>725360.87000000011</v>
      </c>
      <c r="AP155" s="283">
        <f t="shared" si="18"/>
        <v>1924188.17</v>
      </c>
      <c r="AQ155" s="291">
        <f t="shared" si="19"/>
        <v>1932091.54</v>
      </c>
      <c r="AR155" s="265">
        <f t="shared" si="14"/>
        <v>-7903.3700000001118</v>
      </c>
    </row>
    <row r="156" spans="1:44" ht="15" thickBot="1" x14ac:dyDescent="0.25">
      <c r="A156" s="253" t="s">
        <v>330</v>
      </c>
      <c r="B156" s="253" t="s">
        <v>48</v>
      </c>
      <c r="C156" s="292">
        <v>3687</v>
      </c>
      <c r="D156" s="293" t="s">
        <v>957</v>
      </c>
      <c r="E156" s="250" t="s">
        <v>2750</v>
      </c>
      <c r="F156" s="89">
        <v>790261.1</v>
      </c>
      <c r="H156" s="89">
        <v>343885.7</v>
      </c>
      <c r="K156" s="250">
        <v>743902.21</v>
      </c>
      <c r="L156" s="250">
        <v>77115.520000000004</v>
      </c>
      <c r="O156" s="76">
        <v>3500</v>
      </c>
      <c r="P156" s="76">
        <v>26850</v>
      </c>
      <c r="V156" s="250">
        <v>507827.74</v>
      </c>
      <c r="W156" s="44">
        <v>2453318.4700000002</v>
      </c>
      <c r="X156" s="90">
        <v>477855.47</v>
      </c>
      <c r="Z156" s="90">
        <v>873.18</v>
      </c>
      <c r="AB156" s="90">
        <v>535878</v>
      </c>
      <c r="AC156" s="90">
        <v>103094</v>
      </c>
      <c r="AD156" s="417">
        <v>704938</v>
      </c>
      <c r="AG156" s="417">
        <v>468002.29</v>
      </c>
      <c r="AH156" s="417">
        <v>114604.41</v>
      </c>
      <c r="AM156" s="263">
        <f t="shared" si="15"/>
        <v>1134146.8</v>
      </c>
      <c r="AN156" s="264">
        <f t="shared" si="16"/>
        <v>30350</v>
      </c>
      <c r="AO156" s="288">
        <f t="shared" si="17"/>
        <v>1103796.8</v>
      </c>
      <c r="AP156" s="283">
        <f t="shared" si="18"/>
        <v>1117700.6499999999</v>
      </c>
      <c r="AQ156" s="291">
        <f t="shared" si="19"/>
        <v>1287544.7</v>
      </c>
      <c r="AR156" s="265">
        <f t="shared" si="14"/>
        <v>-169844.05000000005</v>
      </c>
    </row>
    <row r="157" spans="1:44" ht="15" thickBot="1" x14ac:dyDescent="0.25">
      <c r="A157" s="253" t="s">
        <v>330</v>
      </c>
      <c r="B157" s="253" t="s">
        <v>48</v>
      </c>
      <c r="C157" s="292">
        <v>7013</v>
      </c>
      <c r="D157" s="293" t="s">
        <v>958</v>
      </c>
      <c r="E157" s="250" t="s">
        <v>2751</v>
      </c>
      <c r="F157" s="89">
        <v>1556083.15</v>
      </c>
      <c r="H157" s="89">
        <v>777041.2</v>
      </c>
      <c r="K157" s="250">
        <v>317846.2</v>
      </c>
      <c r="L157" s="250">
        <v>1764494.71</v>
      </c>
      <c r="O157" s="76">
        <v>4500</v>
      </c>
      <c r="P157" s="76">
        <v>61094.34</v>
      </c>
      <c r="V157" s="250">
        <v>1703760.26</v>
      </c>
      <c r="W157" s="44">
        <v>4517827.99</v>
      </c>
      <c r="X157" s="90">
        <v>829602.59</v>
      </c>
      <c r="Y157" s="90">
        <v>285000</v>
      </c>
      <c r="AB157" s="90">
        <v>939981</v>
      </c>
      <c r="AC157" s="90">
        <v>217092.24</v>
      </c>
      <c r="AD157" s="417">
        <v>1331247</v>
      </c>
      <c r="AG157" s="417">
        <v>665642.56999999995</v>
      </c>
      <c r="AH157" s="417">
        <v>124433.78</v>
      </c>
      <c r="AM157" s="263">
        <f t="shared" si="15"/>
        <v>2333124.3499999996</v>
      </c>
      <c r="AN157" s="264">
        <f t="shared" si="16"/>
        <v>65594.34</v>
      </c>
      <c r="AO157" s="288">
        <f t="shared" si="17"/>
        <v>2267530.0099999998</v>
      </c>
      <c r="AP157" s="283">
        <f t="shared" si="18"/>
        <v>2271675.83</v>
      </c>
      <c r="AQ157" s="291">
        <f t="shared" si="19"/>
        <v>2121323.3499999996</v>
      </c>
      <c r="AR157" s="265">
        <f t="shared" si="14"/>
        <v>150352.48000000045</v>
      </c>
    </row>
    <row r="158" spans="1:44" ht="15" thickBot="1" x14ac:dyDescent="0.25">
      <c r="A158" s="253" t="s">
        <v>330</v>
      </c>
      <c r="B158" s="253" t="s">
        <v>48</v>
      </c>
      <c r="C158" s="292">
        <v>4588</v>
      </c>
      <c r="D158" s="293" t="s">
        <v>959</v>
      </c>
      <c r="E158" s="250" t="s">
        <v>2752</v>
      </c>
      <c r="F158" s="89">
        <v>585546.55000000005</v>
      </c>
      <c r="H158" s="89">
        <v>60256.800000000003</v>
      </c>
      <c r="K158" s="250">
        <v>580713.54</v>
      </c>
      <c r="L158" s="250">
        <v>171269.21</v>
      </c>
      <c r="O158" s="76">
        <v>0</v>
      </c>
      <c r="P158" s="76">
        <v>32341</v>
      </c>
      <c r="V158" s="250">
        <v>389116.04</v>
      </c>
      <c r="W158" s="44">
        <v>3061336.79</v>
      </c>
      <c r="X158" s="90">
        <v>744856.87</v>
      </c>
      <c r="Z158" s="90">
        <v>808.5</v>
      </c>
      <c r="AB158" s="90">
        <v>565607.69999999995</v>
      </c>
      <c r="AC158" s="90">
        <v>153000.4</v>
      </c>
      <c r="AD158" s="417">
        <v>793337.7</v>
      </c>
      <c r="AG158" s="417">
        <v>839879.2</v>
      </c>
      <c r="AH158" s="417">
        <v>89219.44</v>
      </c>
      <c r="AM158" s="263">
        <f t="shared" si="15"/>
        <v>645803.35000000009</v>
      </c>
      <c r="AN158" s="264">
        <f t="shared" si="16"/>
        <v>32341</v>
      </c>
      <c r="AO158" s="288">
        <f t="shared" si="17"/>
        <v>613462.35000000009</v>
      </c>
      <c r="AP158" s="283">
        <f t="shared" si="18"/>
        <v>1464273.4699999997</v>
      </c>
      <c r="AQ158" s="291">
        <f t="shared" si="19"/>
        <v>1722436.3399999999</v>
      </c>
      <c r="AR158" s="265">
        <f t="shared" si="14"/>
        <v>-258162.87000000011</v>
      </c>
    </row>
    <row r="159" spans="1:44" ht="15" thickBot="1" x14ac:dyDescent="0.25">
      <c r="A159" s="253" t="s">
        <v>330</v>
      </c>
      <c r="B159" s="253" t="s">
        <v>48</v>
      </c>
      <c r="C159" s="292">
        <v>2353</v>
      </c>
      <c r="D159" s="293" t="s">
        <v>960</v>
      </c>
      <c r="E159" s="250" t="s">
        <v>2753</v>
      </c>
      <c r="F159" s="89">
        <v>715574.7</v>
      </c>
      <c r="H159" s="89">
        <v>295505.56</v>
      </c>
      <c r="K159" s="250">
        <v>1714331.79</v>
      </c>
      <c r="L159" s="250">
        <v>570861.65</v>
      </c>
      <c r="O159" s="76">
        <v>0</v>
      </c>
      <c r="P159" s="76">
        <v>83196.289999999994</v>
      </c>
      <c r="V159" s="250">
        <v>225880.99</v>
      </c>
      <c r="W159" s="44">
        <v>2227904.62</v>
      </c>
      <c r="X159" s="90">
        <v>659620.41</v>
      </c>
      <c r="Y159" s="90">
        <v>80000</v>
      </c>
      <c r="Z159" s="90">
        <v>257.86</v>
      </c>
      <c r="AB159" s="90">
        <v>559197</v>
      </c>
      <c r="AC159" s="90">
        <v>119934.45</v>
      </c>
      <c r="AD159" s="417">
        <v>774902.25</v>
      </c>
      <c r="AG159" s="417">
        <v>350633.35</v>
      </c>
      <c r="AH159" s="417">
        <v>26005</v>
      </c>
      <c r="AM159" s="263">
        <f t="shared" si="15"/>
        <v>1011080.26</v>
      </c>
      <c r="AN159" s="264">
        <f t="shared" si="16"/>
        <v>83196.289999999994</v>
      </c>
      <c r="AO159" s="288">
        <f t="shared" si="17"/>
        <v>927883.97</v>
      </c>
      <c r="AP159" s="283">
        <f t="shared" si="18"/>
        <v>1419009.72</v>
      </c>
      <c r="AQ159" s="291">
        <f t="shared" si="19"/>
        <v>1151540.6000000001</v>
      </c>
      <c r="AR159" s="265">
        <f t="shared" si="14"/>
        <v>267469.11999999988</v>
      </c>
    </row>
    <row r="160" spans="1:44" ht="15" thickBot="1" x14ac:dyDescent="0.25">
      <c r="A160" s="253" t="s">
        <v>330</v>
      </c>
      <c r="B160" s="253" t="s">
        <v>48</v>
      </c>
      <c r="C160" s="292">
        <v>3206</v>
      </c>
      <c r="D160" s="293" t="s">
        <v>961</v>
      </c>
      <c r="E160" s="250" t="s">
        <v>2754</v>
      </c>
      <c r="F160" s="89">
        <v>604420.18000000005</v>
      </c>
      <c r="H160" s="89">
        <v>405645.76</v>
      </c>
      <c r="K160" s="250">
        <v>1346526.38</v>
      </c>
      <c r="L160" s="250">
        <v>268737.68</v>
      </c>
      <c r="O160" s="76">
        <v>4500</v>
      </c>
      <c r="P160" s="76">
        <v>50942.080000000002</v>
      </c>
      <c r="T160" s="250">
        <v>464</v>
      </c>
      <c r="V160" s="250">
        <v>481264.52</v>
      </c>
      <c r="W160" s="44">
        <v>1652500.79</v>
      </c>
      <c r="X160" s="90">
        <v>488638.64</v>
      </c>
      <c r="Z160" s="90">
        <v>669.73</v>
      </c>
      <c r="AB160" s="90">
        <v>649449</v>
      </c>
      <c r="AC160" s="90">
        <v>128794</v>
      </c>
      <c r="AD160" s="417">
        <v>882530</v>
      </c>
      <c r="AG160" s="417">
        <v>433505.54</v>
      </c>
      <c r="AH160" s="417">
        <v>93197.37</v>
      </c>
      <c r="AM160" s="263">
        <f t="shared" si="15"/>
        <v>1010065.9400000001</v>
      </c>
      <c r="AN160" s="264">
        <f t="shared" si="16"/>
        <v>55442.080000000002</v>
      </c>
      <c r="AO160" s="288">
        <f t="shared" si="17"/>
        <v>954623.8600000001</v>
      </c>
      <c r="AP160" s="283">
        <f t="shared" si="18"/>
        <v>1267551.3700000001</v>
      </c>
      <c r="AQ160" s="291">
        <f t="shared" si="19"/>
        <v>1409232.9100000001</v>
      </c>
      <c r="AR160" s="265">
        <f t="shared" si="14"/>
        <v>-141681.54000000004</v>
      </c>
    </row>
    <row r="161" spans="1:45" ht="15" thickBot="1" x14ac:dyDescent="0.25">
      <c r="A161" s="253" t="s">
        <v>330</v>
      </c>
      <c r="B161" s="253" t="s">
        <v>48</v>
      </c>
      <c r="C161" s="292">
        <v>2498</v>
      </c>
      <c r="D161" s="293" t="s">
        <v>962</v>
      </c>
      <c r="E161" s="250" t="s">
        <v>2755</v>
      </c>
      <c r="F161" s="89">
        <v>662612.84</v>
      </c>
      <c r="G161" s="89">
        <v>0</v>
      </c>
      <c r="H161" s="89">
        <v>52865.25</v>
      </c>
      <c r="K161" s="250">
        <v>796029.97</v>
      </c>
      <c r="L161" s="250">
        <v>362012.93</v>
      </c>
      <c r="P161" s="76">
        <v>48268.57</v>
      </c>
      <c r="V161" s="250">
        <v>25558.18</v>
      </c>
      <c r="W161" s="44">
        <v>2038406.69</v>
      </c>
      <c r="X161" s="90">
        <v>963310.21</v>
      </c>
      <c r="Z161" s="90">
        <v>738.19</v>
      </c>
      <c r="AB161" s="90">
        <v>912264</v>
      </c>
      <c r="AC161" s="90">
        <v>89040.8</v>
      </c>
      <c r="AD161" s="417">
        <v>1114100</v>
      </c>
      <c r="AG161" s="417">
        <v>637560.89</v>
      </c>
      <c r="AH161" s="417">
        <v>236964.54</v>
      </c>
      <c r="AM161" s="263">
        <f t="shared" si="15"/>
        <v>715478.09</v>
      </c>
      <c r="AN161" s="264">
        <f t="shared" si="16"/>
        <v>48268.57</v>
      </c>
      <c r="AO161" s="288">
        <f t="shared" si="17"/>
        <v>667209.52</v>
      </c>
      <c r="AP161" s="283">
        <f t="shared" si="18"/>
        <v>1965353.2</v>
      </c>
      <c r="AQ161" s="291">
        <f t="shared" si="19"/>
        <v>1988625.4300000002</v>
      </c>
      <c r="AR161" s="265">
        <f t="shared" si="14"/>
        <v>-23272.230000000214</v>
      </c>
    </row>
    <row r="162" spans="1:45" ht="15" thickBot="1" x14ac:dyDescent="0.25">
      <c r="A162" s="253" t="s">
        <v>330</v>
      </c>
      <c r="B162" s="253" t="s">
        <v>48</v>
      </c>
      <c r="C162" s="292">
        <v>4052</v>
      </c>
      <c r="D162" s="293" t="s">
        <v>963</v>
      </c>
      <c r="E162" s="250" t="s">
        <v>2756</v>
      </c>
      <c r="F162" s="89">
        <v>835035.55</v>
      </c>
      <c r="H162" s="89">
        <v>47532</v>
      </c>
      <c r="K162" s="250">
        <v>1126920.04</v>
      </c>
      <c r="L162" s="250">
        <v>434725.81</v>
      </c>
      <c r="O162" s="76">
        <v>0</v>
      </c>
      <c r="P162" s="76">
        <v>36100</v>
      </c>
      <c r="V162" s="250">
        <v>430273.72</v>
      </c>
      <c r="W162" s="44">
        <v>2546107.46</v>
      </c>
      <c r="X162" s="90">
        <v>621125.07999999996</v>
      </c>
      <c r="Z162" s="90">
        <v>969.72</v>
      </c>
      <c r="AB162" s="90">
        <v>574228.19999999995</v>
      </c>
      <c r="AC162" s="90">
        <v>123128.97</v>
      </c>
      <c r="AD162" s="417">
        <v>766402.45</v>
      </c>
      <c r="AE162" s="417">
        <v>10883</v>
      </c>
      <c r="AG162" s="417">
        <v>446329.39</v>
      </c>
      <c r="AH162" s="417">
        <v>160608.99</v>
      </c>
      <c r="AL162" s="417">
        <v>1700</v>
      </c>
      <c r="AM162" s="263">
        <f t="shared" si="15"/>
        <v>882567.55</v>
      </c>
      <c r="AN162" s="264">
        <f t="shared" si="16"/>
        <v>36100</v>
      </c>
      <c r="AO162" s="288">
        <f t="shared" si="17"/>
        <v>846467.55</v>
      </c>
      <c r="AP162" s="283">
        <f t="shared" si="18"/>
        <v>1319451.97</v>
      </c>
      <c r="AQ162" s="291">
        <f t="shared" si="19"/>
        <v>1385923.8299999998</v>
      </c>
      <c r="AR162" s="265">
        <f t="shared" si="14"/>
        <v>-66471.85999999987</v>
      </c>
    </row>
    <row r="163" spans="1:45" ht="15" thickBot="1" x14ac:dyDescent="0.25">
      <c r="A163" s="253" t="s">
        <v>330</v>
      </c>
      <c r="B163" s="253" t="s">
        <v>48</v>
      </c>
      <c r="C163" s="292">
        <v>2478</v>
      </c>
      <c r="D163" s="293" t="s">
        <v>964</v>
      </c>
      <c r="E163" s="250" t="s">
        <v>2757</v>
      </c>
      <c r="F163" s="89">
        <v>374688.18</v>
      </c>
      <c r="H163" s="89">
        <v>57702.07</v>
      </c>
      <c r="K163" s="250">
        <v>250534.51</v>
      </c>
      <c r="L163" s="250">
        <v>422020.91</v>
      </c>
      <c r="O163" s="76">
        <v>0</v>
      </c>
      <c r="P163" s="76">
        <v>37200</v>
      </c>
      <c r="V163" s="250">
        <v>283843.69</v>
      </c>
      <c r="W163" s="44">
        <v>2320392.7599999998</v>
      </c>
      <c r="X163" s="90">
        <v>651876.82999999996</v>
      </c>
      <c r="Y163" s="90">
        <v>70000</v>
      </c>
      <c r="Z163" s="90">
        <v>33.840000000000003</v>
      </c>
      <c r="AB163" s="90">
        <v>435812</v>
      </c>
      <c r="AC163" s="90">
        <v>98222.8</v>
      </c>
      <c r="AD163" s="417">
        <v>635738</v>
      </c>
      <c r="AG163" s="417">
        <v>551191.69999999995</v>
      </c>
      <c r="AH163" s="417">
        <v>44615.68</v>
      </c>
      <c r="AM163" s="263">
        <f t="shared" si="15"/>
        <v>432390.25</v>
      </c>
      <c r="AN163" s="264">
        <f t="shared" si="16"/>
        <v>37200</v>
      </c>
      <c r="AO163" s="288">
        <f t="shared" si="17"/>
        <v>395190.25</v>
      </c>
      <c r="AP163" s="283">
        <f t="shared" si="18"/>
        <v>1255945.47</v>
      </c>
      <c r="AQ163" s="291">
        <f t="shared" si="19"/>
        <v>1231545.3799999999</v>
      </c>
      <c r="AR163" s="265">
        <f t="shared" si="14"/>
        <v>24400.090000000084</v>
      </c>
    </row>
    <row r="164" spans="1:45" ht="15" thickBot="1" x14ac:dyDescent="0.25">
      <c r="A164" s="253" t="s">
        <v>330</v>
      </c>
      <c r="B164" s="253" t="s">
        <v>48</v>
      </c>
      <c r="C164" s="292">
        <v>2353</v>
      </c>
      <c r="D164" s="293" t="s">
        <v>965</v>
      </c>
      <c r="E164" s="250" t="s">
        <v>2806</v>
      </c>
      <c r="F164" s="89">
        <v>528719.57999999996</v>
      </c>
      <c r="G164" s="89">
        <v>10320</v>
      </c>
      <c r="H164" s="89">
        <v>125735.41</v>
      </c>
      <c r="K164" s="250">
        <v>907337.88</v>
      </c>
      <c r="L164" s="250">
        <v>419501.12</v>
      </c>
      <c r="O164" s="76">
        <v>4000</v>
      </c>
      <c r="P164" s="76">
        <v>29976.3</v>
      </c>
      <c r="V164" s="250">
        <v>327103.56</v>
      </c>
      <c r="W164" s="44">
        <v>2754433.99</v>
      </c>
      <c r="X164" s="90">
        <v>585461.41</v>
      </c>
      <c r="Z164" s="90">
        <v>636.44000000000005</v>
      </c>
      <c r="AB164" s="90">
        <v>670473.30000000005</v>
      </c>
      <c r="AC164" s="90">
        <v>114912.8</v>
      </c>
      <c r="AD164" s="417">
        <v>870211.14</v>
      </c>
      <c r="AG164" s="417">
        <v>350238.01</v>
      </c>
      <c r="AH164" s="417">
        <v>195712.06</v>
      </c>
      <c r="AL164" s="417">
        <v>3535</v>
      </c>
      <c r="AM164" s="263">
        <f t="shared" si="15"/>
        <v>664774.99</v>
      </c>
      <c r="AN164" s="264">
        <f t="shared" si="16"/>
        <v>33976.300000000003</v>
      </c>
      <c r="AO164" s="288">
        <f t="shared" si="17"/>
        <v>630798.68999999994</v>
      </c>
      <c r="AP164" s="283">
        <f t="shared" si="18"/>
        <v>1371483.95</v>
      </c>
      <c r="AQ164" s="291">
        <f t="shared" si="19"/>
        <v>1419696.21</v>
      </c>
      <c r="AR164" s="265">
        <f t="shared" si="14"/>
        <v>-48212.260000000009</v>
      </c>
    </row>
    <row r="165" spans="1:45" ht="15" thickBot="1" x14ac:dyDescent="0.25">
      <c r="A165" s="253" t="s">
        <v>330</v>
      </c>
      <c r="B165" s="253" t="s">
        <v>48</v>
      </c>
      <c r="C165" s="292">
        <v>5363</v>
      </c>
      <c r="D165" s="293" t="s">
        <v>966</v>
      </c>
      <c r="E165" s="250" t="s">
        <v>2810</v>
      </c>
      <c r="F165" s="89">
        <v>787200.96</v>
      </c>
      <c r="G165" s="89">
        <v>9880</v>
      </c>
      <c r="H165" s="89">
        <v>49706.9</v>
      </c>
      <c r="K165" s="250">
        <v>507830</v>
      </c>
      <c r="L165" s="250">
        <v>236573.93</v>
      </c>
      <c r="O165" s="76">
        <v>14500</v>
      </c>
      <c r="P165" s="76">
        <v>68391.86</v>
      </c>
      <c r="V165" s="250">
        <v>-465248.75</v>
      </c>
      <c r="W165" s="44">
        <v>4164124</v>
      </c>
      <c r="X165" s="90">
        <v>1690144.66</v>
      </c>
      <c r="Y165" s="90">
        <v>70000</v>
      </c>
      <c r="Z165" s="90">
        <v>876.32</v>
      </c>
      <c r="AB165" s="90">
        <v>1134537.1299999999</v>
      </c>
      <c r="AC165" s="90">
        <v>175016.88</v>
      </c>
      <c r="AD165" s="417">
        <v>1287105.1299999999</v>
      </c>
      <c r="AG165" s="417">
        <v>814948.73</v>
      </c>
      <c r="AH165" s="417">
        <v>47330.02</v>
      </c>
      <c r="AM165" s="263">
        <f t="shared" si="15"/>
        <v>846787.86</v>
      </c>
      <c r="AN165" s="264">
        <f t="shared" si="16"/>
        <v>82891.86</v>
      </c>
      <c r="AO165" s="288">
        <f t="shared" si="17"/>
        <v>763896</v>
      </c>
      <c r="AP165" s="283">
        <f t="shared" si="18"/>
        <v>3070574.9899999998</v>
      </c>
      <c r="AQ165" s="291">
        <f t="shared" si="19"/>
        <v>2149383.88</v>
      </c>
      <c r="AR165" s="265">
        <f t="shared" si="14"/>
        <v>921191.10999999987</v>
      </c>
    </row>
    <row r="166" spans="1:45" ht="15" thickBot="1" x14ac:dyDescent="0.25">
      <c r="A166" s="253" t="s">
        <v>330</v>
      </c>
      <c r="B166" s="253" t="s">
        <v>48</v>
      </c>
      <c r="C166" s="292">
        <v>2121</v>
      </c>
      <c r="D166" s="293" t="s">
        <v>967</v>
      </c>
      <c r="E166" s="250" t="s">
        <v>2814</v>
      </c>
      <c r="F166" s="89">
        <v>430613.04</v>
      </c>
      <c r="G166" s="89">
        <v>44846</v>
      </c>
      <c r="H166" s="89">
        <v>465611.29</v>
      </c>
      <c r="K166" s="250">
        <v>798531.57</v>
      </c>
      <c r="L166" s="250">
        <v>549478.1</v>
      </c>
      <c r="O166" s="76">
        <v>29000</v>
      </c>
      <c r="P166" s="76">
        <v>89573.1</v>
      </c>
      <c r="V166" s="250">
        <v>184092.63</v>
      </c>
      <c r="W166" s="44">
        <v>3254719.47</v>
      </c>
      <c r="X166" s="90">
        <v>552440.44999999995</v>
      </c>
      <c r="AB166" s="90">
        <v>493251</v>
      </c>
      <c r="AC166" s="90">
        <v>54958.879999999997</v>
      </c>
      <c r="AD166" s="417">
        <v>695073</v>
      </c>
      <c r="AG166" s="417">
        <v>265414.17</v>
      </c>
      <c r="AH166" s="417">
        <v>122990.74</v>
      </c>
      <c r="AM166" s="263">
        <f t="shared" si="15"/>
        <v>941070.33</v>
      </c>
      <c r="AN166" s="264">
        <f t="shared" si="16"/>
        <v>118573.1</v>
      </c>
      <c r="AO166" s="288">
        <f t="shared" si="17"/>
        <v>822497.23</v>
      </c>
      <c r="AP166" s="283">
        <f t="shared" si="18"/>
        <v>1100650.3299999998</v>
      </c>
      <c r="AQ166" s="291">
        <f t="shared" si="19"/>
        <v>1083477.9099999999</v>
      </c>
      <c r="AR166" s="265">
        <f t="shared" si="14"/>
        <v>17172.419999999925</v>
      </c>
    </row>
    <row r="167" spans="1:45" ht="15" thickBot="1" x14ac:dyDescent="0.25">
      <c r="A167" s="253" t="s">
        <v>332</v>
      </c>
      <c r="B167" s="253" t="s">
        <v>49</v>
      </c>
      <c r="C167" s="292">
        <v>5006</v>
      </c>
      <c r="D167" s="293" t="s">
        <v>968</v>
      </c>
      <c r="E167" s="250" t="s">
        <v>2758</v>
      </c>
      <c r="F167" s="89">
        <v>646428.4</v>
      </c>
      <c r="G167" s="89">
        <v>3550</v>
      </c>
      <c r="H167" s="89">
        <v>63118.59</v>
      </c>
      <c r="K167" s="250">
        <v>291160.83</v>
      </c>
      <c r="L167" s="250">
        <v>429980.01</v>
      </c>
      <c r="O167" s="76">
        <v>3000</v>
      </c>
      <c r="P167" s="76">
        <v>54814.74</v>
      </c>
      <c r="R167" s="76">
        <v>628.67999999999995</v>
      </c>
      <c r="V167" s="250">
        <v>64633.82</v>
      </c>
      <c r="W167" s="44">
        <v>4774273.9400000004</v>
      </c>
      <c r="X167" s="90">
        <v>923328.43</v>
      </c>
      <c r="Y167" s="90">
        <v>230030</v>
      </c>
      <c r="AB167" s="90">
        <v>102249</v>
      </c>
      <c r="AD167" s="417">
        <v>315319</v>
      </c>
      <c r="AG167" s="417">
        <v>463192.72</v>
      </c>
      <c r="AH167" s="417">
        <v>125239.89</v>
      </c>
      <c r="AM167" s="263">
        <f t="shared" si="15"/>
        <v>713096.99</v>
      </c>
      <c r="AN167" s="264">
        <f t="shared" si="16"/>
        <v>58443.42</v>
      </c>
      <c r="AO167" s="288">
        <f t="shared" si="17"/>
        <v>654653.56999999995</v>
      </c>
      <c r="AP167" s="283">
        <f t="shared" si="18"/>
        <v>1255607.4300000002</v>
      </c>
      <c r="AQ167" s="291">
        <f t="shared" si="19"/>
        <v>903751.61</v>
      </c>
      <c r="AR167" s="265">
        <f t="shared" si="14"/>
        <v>351855.82000000018</v>
      </c>
    </row>
    <row r="168" spans="1:45" ht="15" thickBot="1" x14ac:dyDescent="0.25">
      <c r="A168" s="253" t="s">
        <v>332</v>
      </c>
      <c r="B168" s="253" t="s">
        <v>49</v>
      </c>
      <c r="C168" s="292">
        <v>2343</v>
      </c>
      <c r="D168" s="293" t="s">
        <v>969</v>
      </c>
      <c r="E168" s="250" t="s">
        <v>2759</v>
      </c>
      <c r="F168" s="89">
        <v>233868.33</v>
      </c>
      <c r="H168" s="89">
        <v>16973.57</v>
      </c>
      <c r="K168" s="250">
        <v>713263.82</v>
      </c>
      <c r="L168" s="250">
        <v>186075.08</v>
      </c>
      <c r="O168" s="76">
        <v>3000</v>
      </c>
      <c r="P168" s="76">
        <v>81241.3</v>
      </c>
      <c r="R168" s="76">
        <v>168.69</v>
      </c>
      <c r="W168" s="44">
        <v>3325480.98</v>
      </c>
      <c r="X168" s="90">
        <v>539374.57999999996</v>
      </c>
      <c r="Z168" s="90">
        <v>319.36</v>
      </c>
      <c r="AB168" s="90">
        <v>1003581</v>
      </c>
      <c r="AD168" s="417">
        <v>1178521</v>
      </c>
      <c r="AG168" s="417">
        <v>379820.96</v>
      </c>
      <c r="AH168" s="417">
        <v>166265.82</v>
      </c>
      <c r="AM168" s="263">
        <f t="shared" si="15"/>
        <v>250841.9</v>
      </c>
      <c r="AN168" s="264">
        <f t="shared" si="16"/>
        <v>84409.99</v>
      </c>
      <c r="AO168" s="288">
        <f t="shared" si="17"/>
        <v>166431.90999999997</v>
      </c>
      <c r="AP168" s="283">
        <f t="shared" si="18"/>
        <v>1543274.94</v>
      </c>
      <c r="AQ168" s="291">
        <f t="shared" si="19"/>
        <v>1724607.78</v>
      </c>
      <c r="AR168" s="265">
        <f t="shared" si="14"/>
        <v>-181332.84000000008</v>
      </c>
    </row>
    <row r="169" spans="1:45" ht="15" thickBot="1" x14ac:dyDescent="0.25">
      <c r="A169" s="253" t="s">
        <v>332</v>
      </c>
      <c r="B169" s="253" t="s">
        <v>49</v>
      </c>
      <c r="C169" s="292">
        <v>2524</v>
      </c>
      <c r="D169" s="293" t="s">
        <v>970</v>
      </c>
      <c r="E169" s="250" t="s">
        <v>2760</v>
      </c>
      <c r="F169" s="89">
        <v>550097.30000000005</v>
      </c>
      <c r="G169" s="89">
        <v>10000</v>
      </c>
      <c r="H169" s="89">
        <v>7312.81</v>
      </c>
      <c r="K169" s="250">
        <v>688335.99</v>
      </c>
      <c r="L169" s="250">
        <v>236104.31</v>
      </c>
      <c r="O169" s="76">
        <v>3000</v>
      </c>
      <c r="P169" s="76">
        <v>109114.18</v>
      </c>
      <c r="R169" s="76">
        <v>363.36</v>
      </c>
      <c r="W169" s="44">
        <v>2333757.04</v>
      </c>
      <c r="X169" s="90">
        <v>801452.44</v>
      </c>
      <c r="Y169" s="90">
        <v>115750</v>
      </c>
      <c r="AB169" s="90">
        <v>742098</v>
      </c>
      <c r="AD169" s="417">
        <v>889798</v>
      </c>
      <c r="AG169" s="417">
        <v>340353.51</v>
      </c>
      <c r="AH169" s="417">
        <v>118155.35</v>
      </c>
      <c r="AM169" s="263">
        <f t="shared" si="15"/>
        <v>567410.1100000001</v>
      </c>
      <c r="AN169" s="264">
        <f t="shared" si="16"/>
        <v>112477.54</v>
      </c>
      <c r="AO169" s="288">
        <f t="shared" si="17"/>
        <v>454932.57000000012</v>
      </c>
      <c r="AP169" s="283">
        <f t="shared" si="18"/>
        <v>1659300.44</v>
      </c>
      <c r="AQ169" s="291">
        <f t="shared" si="19"/>
        <v>1348306.86</v>
      </c>
      <c r="AR169" s="265">
        <f t="shared" si="14"/>
        <v>310993.57999999984</v>
      </c>
    </row>
    <row r="170" spans="1:45" ht="15" thickBot="1" x14ac:dyDescent="0.25">
      <c r="A170" s="253" t="s">
        <v>332</v>
      </c>
      <c r="B170" s="253" t="s">
        <v>49</v>
      </c>
      <c r="C170" s="292">
        <v>6272</v>
      </c>
      <c r="D170" s="293" t="s">
        <v>971</v>
      </c>
      <c r="E170" s="250" t="s">
        <v>2761</v>
      </c>
      <c r="F170" s="89">
        <v>1354834.79</v>
      </c>
      <c r="H170" s="89">
        <v>146587.1</v>
      </c>
      <c r="K170" s="250">
        <v>122305.24</v>
      </c>
      <c r="L170" s="250">
        <v>128600.49</v>
      </c>
      <c r="P170" s="76">
        <v>52700</v>
      </c>
      <c r="R170" s="76">
        <v>0</v>
      </c>
      <c r="W170" s="44">
        <v>2500833.27</v>
      </c>
      <c r="X170" s="90">
        <v>1973987.96</v>
      </c>
      <c r="Y170" s="90">
        <v>189780</v>
      </c>
      <c r="Z170" s="90">
        <v>1168.07</v>
      </c>
      <c r="AB170" s="90">
        <v>703527</v>
      </c>
      <c r="AD170" s="417">
        <v>1161627</v>
      </c>
      <c r="AG170" s="417">
        <v>551882.68000000005</v>
      </c>
      <c r="AH170" s="417">
        <v>67260.42</v>
      </c>
      <c r="AM170" s="263">
        <f t="shared" si="15"/>
        <v>1501421.8900000001</v>
      </c>
      <c r="AN170" s="264">
        <f t="shared" si="16"/>
        <v>52700</v>
      </c>
      <c r="AO170" s="288">
        <f t="shared" si="17"/>
        <v>1448721.8900000001</v>
      </c>
      <c r="AP170" s="283">
        <f t="shared" si="18"/>
        <v>2868463.03</v>
      </c>
      <c r="AQ170" s="291">
        <f t="shared" si="19"/>
        <v>1780770.1</v>
      </c>
      <c r="AR170" s="265">
        <f t="shared" si="14"/>
        <v>1087692.9299999997</v>
      </c>
    </row>
    <row r="171" spans="1:45" ht="15" thickBot="1" x14ac:dyDescent="0.25">
      <c r="A171" s="253" t="s">
        <v>332</v>
      </c>
      <c r="B171" s="253" t="s">
        <v>49</v>
      </c>
      <c r="C171" s="292">
        <v>5818</v>
      </c>
      <c r="D171" s="293" t="s">
        <v>972</v>
      </c>
      <c r="E171" s="250" t="s">
        <v>2762</v>
      </c>
      <c r="F171" s="89">
        <v>1646066.27</v>
      </c>
      <c r="H171" s="89">
        <v>268359.74</v>
      </c>
      <c r="K171" s="250">
        <v>434847.48</v>
      </c>
      <c r="L171" s="250">
        <v>556604.06999999995</v>
      </c>
      <c r="O171" s="76">
        <v>0</v>
      </c>
      <c r="P171" s="76">
        <v>202568.53</v>
      </c>
      <c r="R171" s="76">
        <v>2107.91</v>
      </c>
      <c r="V171" s="250">
        <v>49500</v>
      </c>
      <c r="W171" s="44">
        <v>1757956.06</v>
      </c>
      <c r="X171" s="90">
        <v>2319300.06</v>
      </c>
      <c r="Y171" s="90">
        <v>275000</v>
      </c>
      <c r="Z171" s="90">
        <v>1694.82</v>
      </c>
      <c r="AB171" s="90">
        <v>784245</v>
      </c>
      <c r="AD171" s="417">
        <v>1114731</v>
      </c>
      <c r="AG171" s="417">
        <v>564385.62</v>
      </c>
      <c r="AH171" s="417">
        <v>169598.04</v>
      </c>
      <c r="AL171" s="417">
        <v>14100</v>
      </c>
      <c r="AM171" s="263">
        <f t="shared" si="15"/>
        <v>1914426.01</v>
      </c>
      <c r="AN171" s="264">
        <f t="shared" si="16"/>
        <v>204676.44</v>
      </c>
      <c r="AO171" s="288">
        <f t="shared" si="17"/>
        <v>1709749.57</v>
      </c>
      <c r="AP171" s="283">
        <f t="shared" si="18"/>
        <v>3380239.88</v>
      </c>
      <c r="AQ171" s="291">
        <f t="shared" si="19"/>
        <v>1862814.6600000001</v>
      </c>
      <c r="AR171" s="265">
        <f t="shared" si="14"/>
        <v>1517425.2199999997</v>
      </c>
    </row>
    <row r="172" spans="1:45" ht="15" thickBot="1" x14ac:dyDescent="0.25">
      <c r="A172" s="253" t="s">
        <v>332</v>
      </c>
      <c r="B172" s="253" t="s">
        <v>49</v>
      </c>
      <c r="C172" s="292">
        <v>3371</v>
      </c>
      <c r="D172" s="293" t="s">
        <v>973</v>
      </c>
      <c r="E172" s="250" t="s">
        <v>2763</v>
      </c>
      <c r="F172" s="89">
        <v>398310.69</v>
      </c>
      <c r="H172" s="89">
        <v>50993.77</v>
      </c>
      <c r="K172" s="250">
        <v>646247.96</v>
      </c>
      <c r="L172" s="250">
        <v>154276.99</v>
      </c>
      <c r="O172" s="76">
        <v>3000</v>
      </c>
      <c r="P172" s="76">
        <v>61702.84</v>
      </c>
      <c r="R172" s="76">
        <v>112.14</v>
      </c>
      <c r="W172" s="44">
        <v>2322668.0699999998</v>
      </c>
      <c r="X172" s="90">
        <v>625534.62</v>
      </c>
      <c r="Z172" s="90">
        <v>478.7</v>
      </c>
      <c r="AB172" s="90">
        <v>544635</v>
      </c>
      <c r="AD172" s="417">
        <v>646895</v>
      </c>
      <c r="AG172" s="417">
        <v>356974.34</v>
      </c>
      <c r="AH172" s="417">
        <v>137185.85999999999</v>
      </c>
      <c r="AL172" s="417">
        <v>16165</v>
      </c>
      <c r="AM172" s="263">
        <f t="shared" si="15"/>
        <v>449304.46</v>
      </c>
      <c r="AN172" s="264">
        <f t="shared" si="16"/>
        <v>64814.979999999996</v>
      </c>
      <c r="AO172" s="288">
        <f t="shared" si="17"/>
        <v>384489.48000000004</v>
      </c>
      <c r="AP172" s="283">
        <f t="shared" si="18"/>
        <v>1170648.3199999998</v>
      </c>
      <c r="AQ172" s="291">
        <f t="shared" si="19"/>
        <v>1157220.2000000002</v>
      </c>
      <c r="AR172" s="265">
        <f t="shared" si="14"/>
        <v>13428.119999999646</v>
      </c>
    </row>
    <row r="173" spans="1:45" ht="15" thickBot="1" x14ac:dyDescent="0.25">
      <c r="A173" s="253" t="s">
        <v>332</v>
      </c>
      <c r="B173" s="253" t="s">
        <v>49</v>
      </c>
      <c r="C173" s="292">
        <v>4485</v>
      </c>
      <c r="D173" s="293" t="s">
        <v>974</v>
      </c>
      <c r="E173" s="250" t="s">
        <v>2764</v>
      </c>
      <c r="F173" s="89">
        <v>715685.27</v>
      </c>
      <c r="G173" s="89">
        <v>9800</v>
      </c>
      <c r="H173" s="89">
        <v>100716.5</v>
      </c>
      <c r="K173" s="250">
        <v>292332.34999999998</v>
      </c>
      <c r="L173" s="250">
        <v>972040.62</v>
      </c>
      <c r="O173" s="76">
        <v>4000</v>
      </c>
      <c r="P173" s="76">
        <v>123417</v>
      </c>
      <c r="R173" s="76">
        <v>92.52</v>
      </c>
      <c r="V173" s="250">
        <v>-0.01</v>
      </c>
      <c r="W173" s="44">
        <v>2694098.62</v>
      </c>
      <c r="X173" s="90">
        <v>1827363</v>
      </c>
      <c r="Y173" s="90">
        <v>72880</v>
      </c>
      <c r="Z173" s="90">
        <v>736.18</v>
      </c>
      <c r="AB173" s="90">
        <v>554295</v>
      </c>
      <c r="AD173" s="417">
        <v>789295</v>
      </c>
      <c r="AG173" s="417">
        <v>350902.66</v>
      </c>
      <c r="AH173" s="417">
        <v>33304.71</v>
      </c>
      <c r="AM173" s="263">
        <f t="shared" si="15"/>
        <v>826201.77</v>
      </c>
      <c r="AN173" s="264">
        <f t="shared" si="16"/>
        <v>127509.52</v>
      </c>
      <c r="AO173" s="288">
        <f t="shared" si="17"/>
        <v>698692.25</v>
      </c>
      <c r="AP173" s="283">
        <f t="shared" si="18"/>
        <v>2455274.1799999997</v>
      </c>
      <c r="AQ173" s="291">
        <f t="shared" si="19"/>
        <v>1173502.3699999999</v>
      </c>
      <c r="AR173" s="265">
        <f t="shared" si="14"/>
        <v>1281771.8099999998</v>
      </c>
    </row>
    <row r="174" spans="1:45" ht="15" thickBot="1" x14ac:dyDescent="0.25">
      <c r="A174" s="253" t="s">
        <v>332</v>
      </c>
      <c r="B174" s="253" t="s">
        <v>49</v>
      </c>
      <c r="C174" s="292">
        <v>2325</v>
      </c>
      <c r="D174" s="293" t="s">
        <v>975</v>
      </c>
      <c r="E174" s="250" t="s">
        <v>2804</v>
      </c>
      <c r="F174" s="89">
        <v>372005.93</v>
      </c>
      <c r="G174" s="89">
        <v>5000</v>
      </c>
      <c r="H174" s="89">
        <v>20801.13</v>
      </c>
      <c r="K174" s="250">
        <v>489013.78</v>
      </c>
      <c r="L174" s="250">
        <v>1043601.19</v>
      </c>
      <c r="P174" s="76">
        <v>36850</v>
      </c>
      <c r="V174" s="250">
        <v>-80505.02</v>
      </c>
      <c r="W174" s="44">
        <v>2583594.75</v>
      </c>
      <c r="X174" s="90">
        <v>1472821.15</v>
      </c>
      <c r="Y174" s="90">
        <v>42000</v>
      </c>
      <c r="Z174" s="90">
        <v>386.88</v>
      </c>
      <c r="AB174" s="90">
        <v>223335</v>
      </c>
      <c r="AD174" s="417">
        <v>415015</v>
      </c>
      <c r="AG174" s="417">
        <v>240439.62</v>
      </c>
      <c r="AH174" s="417">
        <v>72391.02</v>
      </c>
      <c r="AM174" s="263">
        <f t="shared" si="15"/>
        <v>397807.06</v>
      </c>
      <c r="AN174" s="264">
        <f t="shared" si="16"/>
        <v>36850</v>
      </c>
      <c r="AO174" s="288">
        <f t="shared" si="17"/>
        <v>360957.06</v>
      </c>
      <c r="AP174" s="283">
        <f t="shared" si="18"/>
        <v>1738543.0299999998</v>
      </c>
      <c r="AQ174" s="291">
        <f t="shared" si="19"/>
        <v>727845.64</v>
      </c>
      <c r="AR174" s="265">
        <f t="shared" si="14"/>
        <v>1010697.3899999998</v>
      </c>
    </row>
    <row r="175" spans="1:45" ht="15" thickBot="1" x14ac:dyDescent="0.25">
      <c r="A175" s="253" t="s">
        <v>332</v>
      </c>
      <c r="B175" s="253" t="s">
        <v>49</v>
      </c>
      <c r="C175" s="292">
        <v>1480</v>
      </c>
      <c r="D175" s="293" t="s">
        <v>976</v>
      </c>
      <c r="E175" s="250" t="s">
        <v>2815</v>
      </c>
      <c r="F175" s="89">
        <v>230669.23</v>
      </c>
      <c r="H175" s="89">
        <v>67370</v>
      </c>
      <c r="K175" s="250">
        <v>1084236.06</v>
      </c>
      <c r="L175" s="250">
        <v>124475.33</v>
      </c>
      <c r="O175" s="76">
        <v>2000</v>
      </c>
      <c r="P175" s="76">
        <v>25232.3</v>
      </c>
      <c r="R175" s="76">
        <v>300.2</v>
      </c>
      <c r="V175" s="250">
        <v>1371.24</v>
      </c>
      <c r="W175" s="44">
        <v>2913433.4</v>
      </c>
      <c r="X175" s="90">
        <v>500268.22</v>
      </c>
      <c r="Y175" s="90">
        <v>90000</v>
      </c>
      <c r="Z175" s="90">
        <v>206.28</v>
      </c>
      <c r="AB175" s="90">
        <v>370062</v>
      </c>
      <c r="AD175" s="417">
        <v>500362</v>
      </c>
      <c r="AG175" s="417">
        <v>222185.54</v>
      </c>
      <c r="AH175" s="417">
        <v>94147.62</v>
      </c>
      <c r="AM175" s="263">
        <f t="shared" si="15"/>
        <v>298039.23</v>
      </c>
      <c r="AN175" s="264">
        <f t="shared" si="16"/>
        <v>27532.5</v>
      </c>
      <c r="AO175" s="288">
        <f t="shared" si="17"/>
        <v>270506.73</v>
      </c>
      <c r="AP175" s="283">
        <f t="shared" si="18"/>
        <v>960536.5</v>
      </c>
      <c r="AQ175" s="291">
        <f t="shared" si="19"/>
        <v>816695.16</v>
      </c>
      <c r="AR175" s="265">
        <f t="shared" si="14"/>
        <v>143841.33999999997</v>
      </c>
    </row>
    <row r="176" spans="1:45" ht="18" thickBot="1" x14ac:dyDescent="0.45">
      <c r="A176" s="253" t="s">
        <v>333</v>
      </c>
      <c r="B176" s="253" t="s">
        <v>50</v>
      </c>
      <c r="C176" s="292">
        <v>8344</v>
      </c>
      <c r="D176" s="293" t="s">
        <v>977</v>
      </c>
      <c r="E176" s="250" t="s">
        <v>17</v>
      </c>
      <c r="F176" s="89">
        <v>819261.49</v>
      </c>
      <c r="G176" s="89">
        <v>170</v>
      </c>
      <c r="H176" s="89">
        <v>46231.35</v>
      </c>
      <c r="K176" s="250">
        <v>1018558.47</v>
      </c>
      <c r="L176" s="250">
        <v>592084.05000000005</v>
      </c>
      <c r="P176" s="76">
        <v>384210.5</v>
      </c>
      <c r="R176" s="76">
        <v>11102.02</v>
      </c>
      <c r="V176" s="250">
        <v>-442892.02</v>
      </c>
      <c r="W176" s="44">
        <v>2535471.5499999998</v>
      </c>
      <c r="X176" s="90">
        <v>-249984.11</v>
      </c>
      <c r="AB176" s="90">
        <v>955418.2</v>
      </c>
      <c r="AC176" s="90">
        <v>40650</v>
      </c>
      <c r="AD176" s="417">
        <v>1372920.2</v>
      </c>
      <c r="AG176" s="417">
        <v>554861.73</v>
      </c>
      <c r="AH176" s="417">
        <v>28113.78</v>
      </c>
      <c r="AL176" s="417">
        <v>24680</v>
      </c>
      <c r="AM176" s="263">
        <f t="shared" si="15"/>
        <v>865662.84</v>
      </c>
      <c r="AN176" s="264">
        <f t="shared" si="16"/>
        <v>395312.52</v>
      </c>
      <c r="AO176" s="288">
        <f t="shared" si="17"/>
        <v>470350.31999999995</v>
      </c>
      <c r="AP176" s="283">
        <f t="shared" si="18"/>
        <v>746084.09</v>
      </c>
      <c r="AQ176" s="291">
        <f t="shared" si="19"/>
        <v>1980575.71</v>
      </c>
      <c r="AR176" s="265">
        <f t="shared" si="14"/>
        <v>-1234491.6200000001</v>
      </c>
      <c r="AS176" s="297" t="s">
        <v>17</v>
      </c>
    </row>
    <row r="177" spans="1:45" ht="18" thickBot="1" x14ac:dyDescent="0.45">
      <c r="A177" s="253" t="s">
        <v>333</v>
      </c>
      <c r="B177" s="253" t="s">
        <v>50</v>
      </c>
      <c r="C177" s="292">
        <v>3901</v>
      </c>
      <c r="D177" s="293" t="s">
        <v>978</v>
      </c>
      <c r="E177" s="250" t="s">
        <v>18</v>
      </c>
      <c r="F177" s="89">
        <v>569016.6</v>
      </c>
      <c r="H177" s="89">
        <v>168505.41</v>
      </c>
      <c r="K177" s="250">
        <v>326312.82</v>
      </c>
      <c r="L177" s="250">
        <v>198396.81</v>
      </c>
      <c r="O177" s="76">
        <v>3400</v>
      </c>
      <c r="P177" s="76">
        <v>77455.460000000006</v>
      </c>
      <c r="R177" s="76">
        <v>570.09</v>
      </c>
      <c r="V177" s="250">
        <v>377418.47</v>
      </c>
      <c r="W177" s="44">
        <v>3491897.05</v>
      </c>
      <c r="X177" s="90">
        <v>696567.8</v>
      </c>
      <c r="Y177" s="90">
        <v>1800</v>
      </c>
      <c r="Z177" s="90">
        <v>863.76</v>
      </c>
      <c r="AB177" s="90">
        <v>979193</v>
      </c>
      <c r="AC177" s="90">
        <v>533400</v>
      </c>
      <c r="AD177" s="417">
        <v>1228691</v>
      </c>
      <c r="AG177" s="417">
        <v>1075438.77</v>
      </c>
      <c r="AH177" s="417">
        <v>132729.91</v>
      </c>
      <c r="AM177" s="263">
        <f t="shared" si="15"/>
        <v>737522.01</v>
      </c>
      <c r="AN177" s="264">
        <f t="shared" si="16"/>
        <v>81425.55</v>
      </c>
      <c r="AO177" s="288">
        <f t="shared" si="17"/>
        <v>656096.46</v>
      </c>
      <c r="AP177" s="283">
        <f t="shared" si="18"/>
        <v>2211824.56</v>
      </c>
      <c r="AQ177" s="291">
        <f t="shared" si="19"/>
        <v>2436859.6800000002</v>
      </c>
      <c r="AR177" s="265">
        <f t="shared" si="14"/>
        <v>-225035.12000000011</v>
      </c>
      <c r="AS177" s="297" t="s">
        <v>18</v>
      </c>
    </row>
    <row r="178" spans="1:45" s="300" customFormat="1" ht="18" thickBot="1" x14ac:dyDescent="0.45">
      <c r="A178" s="253" t="s">
        <v>333</v>
      </c>
      <c r="B178" s="253" t="s">
        <v>50</v>
      </c>
      <c r="C178" s="292">
        <v>4653</v>
      </c>
      <c r="D178" s="293" t="s">
        <v>979</v>
      </c>
      <c r="E178" s="250" t="s">
        <v>2765</v>
      </c>
      <c r="F178" s="89">
        <v>1444799.05</v>
      </c>
      <c r="G178" s="89"/>
      <c r="H178" s="89">
        <v>217885.61</v>
      </c>
      <c r="I178" s="89"/>
      <c r="J178" s="250"/>
      <c r="K178" s="250">
        <v>7793636.3700000001</v>
      </c>
      <c r="L178" s="250">
        <v>3037523.04</v>
      </c>
      <c r="M178" s="250"/>
      <c r="N178" s="250"/>
      <c r="O178" s="76">
        <v>0</v>
      </c>
      <c r="P178" s="76">
        <v>125023.19</v>
      </c>
      <c r="Q178" s="76"/>
      <c r="R178" s="76">
        <v>561.6</v>
      </c>
      <c r="S178" s="76"/>
      <c r="T178" s="250"/>
      <c r="U178" s="250"/>
      <c r="V178" s="250">
        <v>1431384.65</v>
      </c>
      <c r="W178" s="44"/>
      <c r="X178" s="90">
        <v>1463195.3</v>
      </c>
      <c r="Y178" s="90">
        <v>346186.43</v>
      </c>
      <c r="Z178" s="90">
        <v>1194.77</v>
      </c>
      <c r="AA178" s="90"/>
      <c r="AB178" s="90">
        <v>1899242.3</v>
      </c>
      <c r="AC178" s="90"/>
      <c r="AD178" s="417">
        <v>2292042.2999999998</v>
      </c>
      <c r="AE178" s="417"/>
      <c r="AF178" s="417"/>
      <c r="AG178" s="417">
        <v>678199.13</v>
      </c>
      <c r="AH178" s="417">
        <v>662340.49</v>
      </c>
      <c r="AI178" s="417"/>
      <c r="AJ178" s="417"/>
      <c r="AK178" s="417">
        <v>12266.66</v>
      </c>
      <c r="AL178" s="417"/>
      <c r="AM178" s="263">
        <f t="shared" si="15"/>
        <v>1662684.6600000001</v>
      </c>
      <c r="AN178" s="264">
        <f t="shared" si="16"/>
        <v>125584.79000000001</v>
      </c>
      <c r="AO178" s="288">
        <f t="shared" si="17"/>
        <v>1537099.87</v>
      </c>
      <c r="AP178" s="283">
        <f t="shared" si="18"/>
        <v>3709818.8</v>
      </c>
      <c r="AQ178" s="291">
        <f t="shared" si="19"/>
        <v>3644848.58</v>
      </c>
      <c r="AR178" s="298">
        <f t="shared" si="14"/>
        <v>64970.219999999739</v>
      </c>
      <c r="AS178" s="299"/>
    </row>
    <row r="179" spans="1:45" ht="18" thickBot="1" x14ac:dyDescent="0.45">
      <c r="A179" s="253" t="s">
        <v>333</v>
      </c>
      <c r="B179" s="253" t="s">
        <v>50</v>
      </c>
      <c r="C179" s="292">
        <v>4479</v>
      </c>
      <c r="D179" s="293" t="s">
        <v>980</v>
      </c>
      <c r="E179" s="250" t="s">
        <v>19</v>
      </c>
      <c r="F179" s="89">
        <v>1312184.94</v>
      </c>
      <c r="H179" s="89">
        <v>98075.79</v>
      </c>
      <c r="K179" s="250">
        <v>98171.78</v>
      </c>
      <c r="L179" s="250">
        <v>159576.01999999999</v>
      </c>
      <c r="O179" s="76">
        <v>0</v>
      </c>
      <c r="P179" s="76">
        <v>35474.230000000003</v>
      </c>
      <c r="Q179" s="76">
        <v>65000</v>
      </c>
      <c r="R179" s="76">
        <v>0</v>
      </c>
      <c r="T179" s="250">
        <v>135000</v>
      </c>
      <c r="V179" s="250">
        <v>346920.76</v>
      </c>
      <c r="W179" s="44">
        <v>3101018.9</v>
      </c>
      <c r="X179" s="90">
        <v>690576.46</v>
      </c>
      <c r="Y179" s="90">
        <v>489000</v>
      </c>
      <c r="Z179" s="90">
        <v>1158.31</v>
      </c>
      <c r="AD179" s="417">
        <v>341940</v>
      </c>
      <c r="AG179" s="417">
        <v>430022.14</v>
      </c>
      <c r="AH179" s="417">
        <v>248880.81</v>
      </c>
      <c r="AM179" s="263">
        <f t="shared" si="15"/>
        <v>1410260.73</v>
      </c>
      <c r="AN179" s="264">
        <f t="shared" si="16"/>
        <v>100474.23000000001</v>
      </c>
      <c r="AO179" s="288">
        <f t="shared" si="17"/>
        <v>1309786.5</v>
      </c>
      <c r="AP179" s="283">
        <f t="shared" si="18"/>
        <v>1180734.77</v>
      </c>
      <c r="AQ179" s="291">
        <f t="shared" si="19"/>
        <v>1020842.95</v>
      </c>
      <c r="AR179" s="265">
        <f t="shared" si="14"/>
        <v>159891.82000000007</v>
      </c>
      <c r="AS179" s="301" t="s">
        <v>19</v>
      </c>
    </row>
    <row r="180" spans="1:45" ht="18" thickBot="1" x14ac:dyDescent="0.45">
      <c r="A180" s="253" t="s">
        <v>333</v>
      </c>
      <c r="B180" s="253" t="s">
        <v>50</v>
      </c>
      <c r="C180" s="292">
        <v>5054</v>
      </c>
      <c r="D180" s="293" t="s">
        <v>981</v>
      </c>
      <c r="E180" s="250" t="s">
        <v>20</v>
      </c>
      <c r="F180" s="89">
        <v>695144.53</v>
      </c>
      <c r="H180" s="89">
        <v>195196.07</v>
      </c>
      <c r="K180" s="250">
        <v>187099</v>
      </c>
      <c r="L180" s="250">
        <v>812786.61</v>
      </c>
      <c r="O180" s="76">
        <v>1680</v>
      </c>
      <c r="P180" s="76">
        <v>96856.51</v>
      </c>
      <c r="Q180" s="76">
        <v>74960</v>
      </c>
      <c r="R180" s="76">
        <v>250</v>
      </c>
      <c r="T180" s="250">
        <v>10000</v>
      </c>
      <c r="V180" s="250">
        <v>274138.27</v>
      </c>
      <c r="W180" s="44">
        <v>254405.43</v>
      </c>
      <c r="X180" s="90">
        <v>1062391.1499999999</v>
      </c>
      <c r="Z180" s="90">
        <v>981.48</v>
      </c>
      <c r="AB180" s="90">
        <v>1135129.1299999999</v>
      </c>
      <c r="AC180" s="90">
        <v>60000</v>
      </c>
      <c r="AD180" s="417">
        <v>1386629.13</v>
      </c>
      <c r="AG180" s="417">
        <v>489669.37</v>
      </c>
      <c r="AH180" s="417">
        <v>286119.51</v>
      </c>
      <c r="AL180" s="417">
        <v>3690</v>
      </c>
      <c r="AM180" s="263">
        <f t="shared" si="15"/>
        <v>890340.60000000009</v>
      </c>
      <c r="AN180" s="264">
        <f t="shared" si="16"/>
        <v>173746.51</v>
      </c>
      <c r="AO180" s="288">
        <f t="shared" si="17"/>
        <v>716594.09000000008</v>
      </c>
      <c r="AP180" s="283">
        <f t="shared" si="18"/>
        <v>2258501.7599999998</v>
      </c>
      <c r="AQ180" s="291">
        <f t="shared" si="19"/>
        <v>2166108.0099999998</v>
      </c>
      <c r="AR180" s="265">
        <f t="shared" si="14"/>
        <v>92393.75</v>
      </c>
      <c r="AS180" s="297" t="s">
        <v>20</v>
      </c>
    </row>
    <row r="181" spans="1:45" ht="18" thickBot="1" x14ac:dyDescent="0.45">
      <c r="A181" s="253" t="s">
        <v>333</v>
      </c>
      <c r="B181" s="253" t="s">
        <v>50</v>
      </c>
      <c r="C181" s="292">
        <v>5698</v>
      </c>
      <c r="D181" s="293" t="s">
        <v>982</v>
      </c>
      <c r="E181" s="250" t="s">
        <v>21</v>
      </c>
      <c r="F181" s="89">
        <v>897616.44</v>
      </c>
      <c r="G181" s="89">
        <v>5600</v>
      </c>
      <c r="H181" s="89">
        <v>156052.23000000001</v>
      </c>
      <c r="K181" s="250">
        <v>5</v>
      </c>
      <c r="L181" s="250">
        <v>559512.07999999996</v>
      </c>
      <c r="O181" s="76">
        <v>5200</v>
      </c>
      <c r="P181" s="76">
        <v>86850</v>
      </c>
      <c r="Q181" s="76">
        <v>210360</v>
      </c>
      <c r="R181" s="76">
        <v>50364.01</v>
      </c>
      <c r="V181" s="250">
        <v>-390967.58</v>
      </c>
      <c r="W181" s="44">
        <v>4470863.96</v>
      </c>
      <c r="X181" s="90">
        <v>1060771.02</v>
      </c>
      <c r="Z181" s="90">
        <v>1155.56</v>
      </c>
      <c r="AB181" s="90">
        <v>1291938.3999999999</v>
      </c>
      <c r="AC181" s="90">
        <v>88400</v>
      </c>
      <c r="AD181" s="417">
        <v>1521748.4</v>
      </c>
      <c r="AG181" s="417">
        <v>419331.49</v>
      </c>
      <c r="AH181" s="417">
        <v>115371.28</v>
      </c>
      <c r="AL181" s="417">
        <v>11590</v>
      </c>
      <c r="AM181" s="263">
        <f t="shared" si="15"/>
        <v>1059268.67</v>
      </c>
      <c r="AN181" s="264">
        <f t="shared" si="16"/>
        <v>352774.01</v>
      </c>
      <c r="AO181" s="288">
        <f t="shared" si="17"/>
        <v>706494.65999999992</v>
      </c>
      <c r="AP181" s="283">
        <f t="shared" si="18"/>
        <v>2442264.98</v>
      </c>
      <c r="AQ181" s="291">
        <f t="shared" si="19"/>
        <v>2068041.17</v>
      </c>
      <c r="AR181" s="265">
        <f t="shared" si="14"/>
        <v>374223.81000000006</v>
      </c>
      <c r="AS181" s="297" t="s">
        <v>21</v>
      </c>
    </row>
    <row r="182" spans="1:45" ht="18" thickBot="1" x14ac:dyDescent="0.45">
      <c r="A182" s="253" t="s">
        <v>333</v>
      </c>
      <c r="B182" s="253" t="s">
        <v>50</v>
      </c>
      <c r="C182" s="292">
        <v>5218</v>
      </c>
      <c r="D182" s="293" t="s">
        <v>983</v>
      </c>
      <c r="E182" s="250" t="s">
        <v>22</v>
      </c>
      <c r="F182" s="89">
        <v>812413.91</v>
      </c>
      <c r="G182" s="89">
        <v>9800</v>
      </c>
      <c r="H182" s="89">
        <v>164547.06</v>
      </c>
      <c r="K182" s="250">
        <v>42724.15</v>
      </c>
      <c r="L182" s="250">
        <v>180475.56</v>
      </c>
      <c r="O182" s="76">
        <v>23679.3</v>
      </c>
      <c r="P182" s="76">
        <v>80494.39</v>
      </c>
      <c r="R182" s="76">
        <v>36.35</v>
      </c>
      <c r="V182" s="250">
        <v>100530.52</v>
      </c>
      <c r="W182" s="44">
        <v>1315785.06</v>
      </c>
      <c r="X182" s="90">
        <v>877522.78</v>
      </c>
      <c r="Z182" s="90">
        <v>1229.8399999999999</v>
      </c>
      <c r="AB182" s="90">
        <v>1300874.3999999999</v>
      </c>
      <c r="AC182" s="90">
        <v>70400</v>
      </c>
      <c r="AD182" s="417">
        <v>1644854.4</v>
      </c>
      <c r="AG182" s="417">
        <v>644612.4</v>
      </c>
      <c r="AH182" s="417">
        <v>342693.92</v>
      </c>
      <c r="AL182" s="417">
        <v>13080</v>
      </c>
      <c r="AM182" s="263">
        <f t="shared" si="15"/>
        <v>986760.97</v>
      </c>
      <c r="AN182" s="264">
        <f t="shared" si="16"/>
        <v>104210.04000000001</v>
      </c>
      <c r="AO182" s="288">
        <f t="shared" si="17"/>
        <v>882550.92999999993</v>
      </c>
      <c r="AP182" s="283">
        <f t="shared" si="18"/>
        <v>2250027.02</v>
      </c>
      <c r="AQ182" s="291">
        <f t="shared" si="19"/>
        <v>2645240.7199999997</v>
      </c>
      <c r="AR182" s="265">
        <f t="shared" si="14"/>
        <v>-395213.69999999972</v>
      </c>
      <c r="AS182" s="297" t="s">
        <v>22</v>
      </c>
    </row>
    <row r="183" spans="1:45" ht="18" thickBot="1" x14ac:dyDescent="0.45">
      <c r="A183" s="253" t="s">
        <v>333</v>
      </c>
      <c r="B183" s="253" t="s">
        <v>50</v>
      </c>
      <c r="C183" s="292">
        <v>6468</v>
      </c>
      <c r="D183" s="293" t="s">
        <v>984</v>
      </c>
      <c r="E183" s="250" t="s">
        <v>23</v>
      </c>
      <c r="F183" s="89">
        <v>954789.76</v>
      </c>
      <c r="H183" s="89">
        <v>320285</v>
      </c>
      <c r="K183" s="250">
        <v>798988.66</v>
      </c>
      <c r="L183" s="250">
        <v>407273.99</v>
      </c>
      <c r="O183" s="76">
        <v>2360</v>
      </c>
      <c r="P183" s="76">
        <v>83733.539999999994</v>
      </c>
      <c r="Q183" s="76">
        <v>-23930</v>
      </c>
      <c r="R183" s="76">
        <v>997.78</v>
      </c>
      <c r="T183" s="250">
        <v>23930</v>
      </c>
      <c r="V183" s="250">
        <v>554699.73</v>
      </c>
      <c r="W183" s="44">
        <v>1137972.49</v>
      </c>
      <c r="X183" s="90">
        <v>926327.81</v>
      </c>
      <c r="Z183" s="90">
        <v>1334.36</v>
      </c>
      <c r="AB183" s="90">
        <v>1319092.6000000001</v>
      </c>
      <c r="AC183" s="90">
        <v>39000</v>
      </c>
      <c r="AD183" s="417">
        <v>1591110.6</v>
      </c>
      <c r="AG183" s="417">
        <v>756928.12</v>
      </c>
      <c r="AH183" s="417">
        <v>140090.19</v>
      </c>
      <c r="AL183" s="417">
        <v>53700</v>
      </c>
      <c r="AM183" s="263">
        <f t="shared" si="15"/>
        <v>1275074.76</v>
      </c>
      <c r="AN183" s="264">
        <f t="shared" si="16"/>
        <v>63161.319999999992</v>
      </c>
      <c r="AO183" s="288">
        <f t="shared" si="17"/>
        <v>1211913.44</v>
      </c>
      <c r="AP183" s="283">
        <f t="shared" si="18"/>
        <v>2285754.77</v>
      </c>
      <c r="AQ183" s="291">
        <f t="shared" si="19"/>
        <v>2541828.91</v>
      </c>
      <c r="AR183" s="265">
        <f t="shared" si="14"/>
        <v>-256074.14000000013</v>
      </c>
      <c r="AS183" s="297" t="s">
        <v>23</v>
      </c>
    </row>
    <row r="184" spans="1:45" ht="18" thickBot="1" x14ac:dyDescent="0.45">
      <c r="A184" s="253" t="s">
        <v>333</v>
      </c>
      <c r="B184" s="253" t="s">
        <v>50</v>
      </c>
      <c r="C184" s="292">
        <v>8206</v>
      </c>
      <c r="D184" s="293" t="s">
        <v>985</v>
      </c>
      <c r="E184" s="250" t="s">
        <v>24</v>
      </c>
      <c r="F184" s="89">
        <v>1528575.24</v>
      </c>
      <c r="H184" s="89">
        <v>145613.04999999999</v>
      </c>
      <c r="K184" s="250">
        <v>2023734.04</v>
      </c>
      <c r="L184" s="250">
        <v>719975.24</v>
      </c>
      <c r="O184" s="76">
        <v>4900</v>
      </c>
      <c r="P184" s="76">
        <v>145592.23000000001</v>
      </c>
      <c r="Q184" s="76">
        <v>16500</v>
      </c>
      <c r="R184" s="76">
        <v>2477</v>
      </c>
      <c r="T184" s="250">
        <v>267040</v>
      </c>
      <c r="V184" s="250">
        <v>408165</v>
      </c>
      <c r="W184" s="44">
        <v>1899168.01</v>
      </c>
      <c r="X184" s="90">
        <v>1242791.67</v>
      </c>
      <c r="Z184" s="90">
        <v>2100.64</v>
      </c>
      <c r="AB184" s="90">
        <v>895377.2</v>
      </c>
      <c r="AC184" s="90">
        <v>61200</v>
      </c>
      <c r="AD184" s="417">
        <v>1375371.2</v>
      </c>
      <c r="AG184" s="417">
        <v>921558.75</v>
      </c>
      <c r="AH184" s="417">
        <v>215472.82</v>
      </c>
      <c r="AL184" s="417">
        <v>24090</v>
      </c>
      <c r="AM184" s="263">
        <f t="shared" si="15"/>
        <v>1674188.29</v>
      </c>
      <c r="AN184" s="264">
        <f t="shared" si="16"/>
        <v>169469.23</v>
      </c>
      <c r="AO184" s="288">
        <f t="shared" si="17"/>
        <v>1504719.06</v>
      </c>
      <c r="AP184" s="283">
        <f t="shared" si="18"/>
        <v>2201469.5099999998</v>
      </c>
      <c r="AQ184" s="291">
        <f t="shared" si="19"/>
        <v>2536492.77</v>
      </c>
      <c r="AR184" s="265">
        <f t="shared" si="14"/>
        <v>-335023.26000000024</v>
      </c>
      <c r="AS184" s="297" t="s">
        <v>24</v>
      </c>
    </row>
    <row r="185" spans="1:45" ht="18" thickBot="1" x14ac:dyDescent="0.45">
      <c r="A185" s="253" t="s">
        <v>333</v>
      </c>
      <c r="B185" s="253" t="s">
        <v>50</v>
      </c>
      <c r="C185" s="292">
        <v>4682</v>
      </c>
      <c r="D185" s="293" t="s">
        <v>986</v>
      </c>
      <c r="E185" s="250" t="s">
        <v>25</v>
      </c>
      <c r="F185" s="89">
        <v>317806.21999999997</v>
      </c>
      <c r="G185" s="89">
        <v>0</v>
      </c>
      <c r="H185" s="89">
        <v>194860.18</v>
      </c>
      <c r="K185" s="250">
        <v>1599495.94</v>
      </c>
      <c r="L185" s="250">
        <v>258592.12</v>
      </c>
      <c r="O185" s="76">
        <v>36510</v>
      </c>
      <c r="P185" s="76">
        <v>104896.67</v>
      </c>
      <c r="R185" s="76">
        <v>16000</v>
      </c>
      <c r="V185" s="250">
        <v>325405.37</v>
      </c>
      <c r="W185" s="44">
        <v>4128965.53</v>
      </c>
      <c r="X185" s="90">
        <v>701926.15</v>
      </c>
      <c r="Z185" s="90">
        <v>446.27</v>
      </c>
      <c r="AB185" s="90">
        <v>690163.5</v>
      </c>
      <c r="AC185" s="90">
        <v>42600</v>
      </c>
      <c r="AD185" s="417">
        <v>952255.5</v>
      </c>
      <c r="AG185" s="417">
        <v>459115.04</v>
      </c>
      <c r="AH185" s="417">
        <v>138100.63</v>
      </c>
      <c r="AM185" s="263">
        <f t="shared" si="15"/>
        <v>512666.39999999997</v>
      </c>
      <c r="AN185" s="264">
        <f t="shared" si="16"/>
        <v>157406.66999999998</v>
      </c>
      <c r="AO185" s="288">
        <f t="shared" si="17"/>
        <v>355259.73</v>
      </c>
      <c r="AP185" s="283">
        <f t="shared" si="18"/>
        <v>1435135.92</v>
      </c>
      <c r="AQ185" s="291">
        <f t="shared" si="19"/>
        <v>1549471.17</v>
      </c>
      <c r="AR185" s="265">
        <f t="shared" si="14"/>
        <v>-114335.25</v>
      </c>
      <c r="AS185" s="297" t="s">
        <v>25</v>
      </c>
    </row>
    <row r="186" spans="1:45" ht="18" thickBot="1" x14ac:dyDescent="0.45">
      <c r="A186" s="253" t="s">
        <v>333</v>
      </c>
      <c r="B186" s="253" t="s">
        <v>50</v>
      </c>
      <c r="C186" s="292">
        <v>5558</v>
      </c>
      <c r="D186" s="293" t="s">
        <v>987</v>
      </c>
      <c r="E186" s="250" t="s">
        <v>26</v>
      </c>
      <c r="F186" s="89">
        <v>589809.03</v>
      </c>
      <c r="H186" s="89">
        <v>160153.72</v>
      </c>
      <c r="K186" s="250">
        <v>128466.43</v>
      </c>
      <c r="L186" s="250">
        <v>408728.85</v>
      </c>
      <c r="O186" s="76">
        <v>0</v>
      </c>
      <c r="P186" s="76">
        <v>83007.3</v>
      </c>
      <c r="Q186" s="76">
        <v>10500</v>
      </c>
      <c r="R186" s="76">
        <v>417.35</v>
      </c>
      <c r="T186" s="250">
        <v>29800</v>
      </c>
      <c r="V186" s="250">
        <v>137688.71</v>
      </c>
      <c r="W186" s="44">
        <v>1898710.57</v>
      </c>
      <c r="X186" s="90">
        <v>788702.08</v>
      </c>
      <c r="Y186" s="90">
        <v>3600</v>
      </c>
      <c r="Z186" s="90">
        <v>856.71</v>
      </c>
      <c r="AB186" s="90">
        <v>1311573.6000000001</v>
      </c>
      <c r="AC186" s="90">
        <v>36000</v>
      </c>
      <c r="AD186" s="417">
        <v>1633763.6</v>
      </c>
      <c r="AG186" s="417">
        <v>559574.86</v>
      </c>
      <c r="AH186" s="417">
        <v>65769.58</v>
      </c>
      <c r="AL186" s="417">
        <v>7800</v>
      </c>
      <c r="AM186" s="263">
        <f t="shared" si="15"/>
        <v>749962.75</v>
      </c>
      <c r="AN186" s="264">
        <f t="shared" si="16"/>
        <v>93924.650000000009</v>
      </c>
      <c r="AO186" s="288">
        <f t="shared" si="17"/>
        <v>656038.1</v>
      </c>
      <c r="AP186" s="283">
        <f t="shared" si="18"/>
        <v>2140732.39</v>
      </c>
      <c r="AQ186" s="291">
        <f t="shared" si="19"/>
        <v>2266908.04</v>
      </c>
      <c r="AR186" s="265">
        <f t="shared" si="14"/>
        <v>-126175.64999999991</v>
      </c>
      <c r="AS186" s="297" t="s">
        <v>26</v>
      </c>
    </row>
    <row r="187" spans="1:45" ht="18" thickBot="1" x14ac:dyDescent="0.45">
      <c r="A187" s="253" t="s">
        <v>333</v>
      </c>
      <c r="B187" s="253" t="s">
        <v>50</v>
      </c>
      <c r="C187" s="292">
        <v>4731</v>
      </c>
      <c r="D187" s="293" t="s">
        <v>988</v>
      </c>
      <c r="E187" s="250" t="s">
        <v>27</v>
      </c>
      <c r="F187" s="89">
        <v>565932.46</v>
      </c>
      <c r="H187" s="89">
        <v>123405.9</v>
      </c>
      <c r="K187" s="250">
        <v>454100.6</v>
      </c>
      <c r="L187" s="250">
        <v>545011.35</v>
      </c>
      <c r="O187" s="76">
        <v>4500</v>
      </c>
      <c r="P187" s="76">
        <v>60436.98</v>
      </c>
      <c r="Q187" s="76">
        <v>8400</v>
      </c>
      <c r="R187" s="76">
        <v>772.25</v>
      </c>
      <c r="S187" s="76">
        <v>1226</v>
      </c>
      <c r="V187" s="250">
        <v>348064.47</v>
      </c>
      <c r="W187" s="44">
        <v>2242933.0699999998</v>
      </c>
      <c r="X187" s="90">
        <v>679096.25</v>
      </c>
      <c r="Y187" s="90">
        <v>30300</v>
      </c>
      <c r="Z187" s="90">
        <v>797.38</v>
      </c>
      <c r="AB187" s="90">
        <v>1000150.8</v>
      </c>
      <c r="AC187" s="90">
        <v>54500</v>
      </c>
      <c r="AD187" s="417">
        <v>1309448.8</v>
      </c>
      <c r="AG187" s="417">
        <v>430910.88</v>
      </c>
      <c r="AH187" s="417">
        <v>116979.05</v>
      </c>
      <c r="AL187" s="417">
        <v>7800</v>
      </c>
      <c r="AM187" s="263">
        <f t="shared" si="15"/>
        <v>689338.36</v>
      </c>
      <c r="AN187" s="264">
        <f t="shared" si="16"/>
        <v>75335.23000000001</v>
      </c>
      <c r="AO187" s="288">
        <f t="shared" si="17"/>
        <v>614003.13</v>
      </c>
      <c r="AP187" s="283">
        <f t="shared" si="18"/>
        <v>1764844.4300000002</v>
      </c>
      <c r="AQ187" s="291">
        <f t="shared" si="19"/>
        <v>1865138.7300000002</v>
      </c>
      <c r="AR187" s="265">
        <f t="shared" si="14"/>
        <v>-100294.30000000005</v>
      </c>
      <c r="AS187" s="297" t="s">
        <v>27</v>
      </c>
    </row>
    <row r="188" spans="1:45" ht="18" thickBot="1" x14ac:dyDescent="0.45">
      <c r="A188" s="253" t="s">
        <v>333</v>
      </c>
      <c r="B188" s="253" t="s">
        <v>50</v>
      </c>
      <c r="C188" s="292">
        <v>3338</v>
      </c>
      <c r="D188" s="293" t="s">
        <v>989</v>
      </c>
      <c r="E188" s="250" t="s">
        <v>2807</v>
      </c>
      <c r="F188" s="89">
        <v>204319.75</v>
      </c>
      <c r="G188" s="89">
        <v>4200</v>
      </c>
      <c r="H188" s="89">
        <v>107684.96</v>
      </c>
      <c r="K188" s="250">
        <v>650514.35</v>
      </c>
      <c r="L188" s="250">
        <v>374711.38</v>
      </c>
      <c r="O188" s="76">
        <v>13200</v>
      </c>
      <c r="P188" s="76">
        <v>62601.62</v>
      </c>
      <c r="R188" s="76">
        <v>1999</v>
      </c>
      <c r="S188" s="76">
        <v>917</v>
      </c>
      <c r="V188" s="250">
        <v>259387.45</v>
      </c>
      <c r="W188" s="44">
        <v>3605471.06</v>
      </c>
      <c r="X188" s="90">
        <v>636465.25</v>
      </c>
      <c r="Z188" s="90">
        <v>266.8</v>
      </c>
      <c r="AB188" s="90">
        <v>788908.4</v>
      </c>
      <c r="AC188" s="90">
        <v>121400</v>
      </c>
      <c r="AD188" s="417">
        <v>1039524.4</v>
      </c>
      <c r="AG188" s="417">
        <v>290224.48</v>
      </c>
      <c r="AH188" s="417">
        <v>167864.08</v>
      </c>
      <c r="AL188" s="417">
        <v>20400</v>
      </c>
      <c r="AM188" s="263">
        <f t="shared" si="15"/>
        <v>316204.71000000002</v>
      </c>
      <c r="AN188" s="264">
        <f t="shared" si="16"/>
        <v>78717.62</v>
      </c>
      <c r="AO188" s="288">
        <f t="shared" si="17"/>
        <v>237487.09000000003</v>
      </c>
      <c r="AP188" s="283">
        <f t="shared" si="18"/>
        <v>1547040.4500000002</v>
      </c>
      <c r="AQ188" s="291">
        <f t="shared" si="19"/>
        <v>1518012.96</v>
      </c>
      <c r="AR188" s="265">
        <f t="shared" si="14"/>
        <v>29027.490000000224</v>
      </c>
      <c r="AS188" s="297" t="s">
        <v>28</v>
      </c>
    </row>
    <row r="189" spans="1:45" s="291" customFormat="1" ht="15" thickBot="1" x14ac:dyDescent="0.25">
      <c r="A189" s="253" t="s">
        <v>333</v>
      </c>
      <c r="B189" s="253" t="s">
        <v>50</v>
      </c>
      <c r="C189" s="292">
        <v>6544</v>
      </c>
      <c r="D189" s="293" t="s">
        <v>990</v>
      </c>
      <c r="E189" s="250" t="s">
        <v>28</v>
      </c>
      <c r="F189" s="89">
        <v>1167031.3700000001</v>
      </c>
      <c r="G189" s="89">
        <v>0</v>
      </c>
      <c r="H189" s="89">
        <v>317488.44</v>
      </c>
      <c r="I189" s="89"/>
      <c r="J189" s="250"/>
      <c r="K189" s="250">
        <v>1761587.72</v>
      </c>
      <c r="L189" s="250">
        <v>337010.32</v>
      </c>
      <c r="M189" s="250"/>
      <c r="N189" s="250"/>
      <c r="O189" s="76">
        <v>4530</v>
      </c>
      <c r="P189" s="76">
        <v>77823.899999999994</v>
      </c>
      <c r="Q189" s="76"/>
      <c r="R189" s="76">
        <v>0</v>
      </c>
      <c r="S189" s="76"/>
      <c r="T189" s="250">
        <v>20000</v>
      </c>
      <c r="U189" s="250"/>
      <c r="V189" s="250">
        <v>503454.89</v>
      </c>
      <c r="W189" s="44">
        <v>3600900</v>
      </c>
      <c r="X189" s="90">
        <v>741318.77</v>
      </c>
      <c r="Y189" s="90"/>
      <c r="Z189" s="90">
        <v>1629.33</v>
      </c>
      <c r="AA189" s="90"/>
      <c r="AB189" s="90">
        <v>908446.6</v>
      </c>
      <c r="AC189" s="90">
        <v>45600</v>
      </c>
      <c r="AD189" s="417">
        <v>1183254.6000000001</v>
      </c>
      <c r="AE189" s="417"/>
      <c r="AF189" s="417"/>
      <c r="AG189" s="417">
        <v>495306.04</v>
      </c>
      <c r="AH189" s="417">
        <v>238708.5</v>
      </c>
      <c r="AI189" s="417"/>
      <c r="AJ189" s="417"/>
      <c r="AK189" s="417"/>
      <c r="AL189" s="417">
        <v>129800</v>
      </c>
      <c r="AM189" s="263">
        <f t="shared" si="15"/>
        <v>1484519.81</v>
      </c>
      <c r="AN189" s="264">
        <f t="shared" si="16"/>
        <v>82353.899999999994</v>
      </c>
      <c r="AO189" s="288">
        <f t="shared" si="17"/>
        <v>1402165.9100000001</v>
      </c>
      <c r="AP189" s="283">
        <f t="shared" si="18"/>
        <v>1696994.7</v>
      </c>
      <c r="AQ189" s="291">
        <f t="shared" si="19"/>
        <v>2047069.1400000001</v>
      </c>
      <c r="AR189" s="265">
        <f t="shared" si="14"/>
        <v>-350074.44000000018</v>
      </c>
      <c r="AS189" s="290"/>
    </row>
    <row r="190" spans="1:45" ht="15" thickBot="1" x14ac:dyDescent="0.25">
      <c r="A190" s="253" t="s">
        <v>334</v>
      </c>
      <c r="B190" s="253" t="s">
        <v>51</v>
      </c>
      <c r="C190" s="292">
        <v>2511</v>
      </c>
      <c r="D190" s="293" t="s">
        <v>991</v>
      </c>
      <c r="E190" s="250" t="s">
        <v>2766</v>
      </c>
      <c r="F190" s="89">
        <v>483961.51</v>
      </c>
      <c r="G190" s="89">
        <v>12300</v>
      </c>
      <c r="H190" s="89">
        <v>120779.44</v>
      </c>
      <c r="K190" s="250">
        <v>607664.81999999995</v>
      </c>
      <c r="L190" s="250">
        <v>71606.91</v>
      </c>
      <c r="P190" s="76">
        <v>-19610.150000000001</v>
      </c>
      <c r="R190" s="76">
        <v>4349.8999999999996</v>
      </c>
      <c r="V190" s="250">
        <v>72294.320000000007</v>
      </c>
      <c r="W190" s="44">
        <v>2938659.03</v>
      </c>
      <c r="X190" s="90">
        <v>537566.02</v>
      </c>
      <c r="Y190" s="90">
        <v>187630</v>
      </c>
      <c r="Z190" s="90">
        <v>559.41</v>
      </c>
      <c r="AB190" s="90">
        <v>871282</v>
      </c>
      <c r="AC190" s="90">
        <v>1000</v>
      </c>
      <c r="AD190" s="417">
        <v>1078493</v>
      </c>
      <c r="AG190" s="417">
        <v>271259.96999999997</v>
      </c>
      <c r="AH190" s="417">
        <v>42776.25</v>
      </c>
      <c r="AM190" s="263">
        <f t="shared" si="15"/>
        <v>617040.94999999995</v>
      </c>
      <c r="AN190" s="264">
        <f t="shared" si="16"/>
        <v>-15260.250000000002</v>
      </c>
      <c r="AO190" s="288">
        <f t="shared" si="17"/>
        <v>632301.19999999995</v>
      </c>
      <c r="AP190" s="283">
        <f t="shared" si="18"/>
        <v>1598037.4300000002</v>
      </c>
      <c r="AQ190" s="291">
        <f t="shared" si="19"/>
        <v>1392529.22</v>
      </c>
      <c r="AR190" s="265">
        <f t="shared" si="14"/>
        <v>205508.2100000002</v>
      </c>
      <c r="AS190" s="291"/>
    </row>
    <row r="191" spans="1:45" ht="15" thickBot="1" x14ac:dyDescent="0.25">
      <c r="A191" s="253" t="s">
        <v>334</v>
      </c>
      <c r="B191" s="253" t="s">
        <v>51</v>
      </c>
      <c r="C191" s="292">
        <v>3129</v>
      </c>
      <c r="D191" s="293" t="s">
        <v>992</v>
      </c>
      <c r="E191" s="250" t="s">
        <v>2767</v>
      </c>
      <c r="F191" s="89">
        <v>178571.05</v>
      </c>
      <c r="G191" s="89">
        <v>9800</v>
      </c>
      <c r="H191" s="89">
        <v>402855.7</v>
      </c>
      <c r="K191" s="250">
        <v>1768070</v>
      </c>
      <c r="L191" s="250">
        <v>656924.34</v>
      </c>
      <c r="O191" s="76">
        <v>-2000</v>
      </c>
      <c r="P191" s="76">
        <v>-6172.99</v>
      </c>
      <c r="R191" s="76">
        <v>-3649.26</v>
      </c>
      <c r="V191" s="250">
        <v>20400</v>
      </c>
      <c r="W191" s="44">
        <v>578789.84</v>
      </c>
      <c r="X191" s="90">
        <v>488816.49</v>
      </c>
      <c r="AB191" s="90">
        <v>679535.5</v>
      </c>
      <c r="AC191" s="90">
        <v>205900</v>
      </c>
      <c r="AD191" s="417">
        <v>901755.5</v>
      </c>
      <c r="AG191" s="417">
        <v>217781.96</v>
      </c>
      <c r="AH191" s="417">
        <v>15063.96</v>
      </c>
      <c r="AM191" s="263">
        <f t="shared" si="15"/>
        <v>591226.75</v>
      </c>
      <c r="AN191" s="264">
        <f t="shared" si="16"/>
        <v>-11822.25</v>
      </c>
      <c r="AO191" s="288">
        <f t="shared" si="17"/>
        <v>603049</v>
      </c>
      <c r="AP191" s="283">
        <f t="shared" si="18"/>
        <v>1374251.99</v>
      </c>
      <c r="AQ191" s="291">
        <f t="shared" si="19"/>
        <v>1134601.42</v>
      </c>
      <c r="AR191" s="265">
        <f t="shared" si="14"/>
        <v>239650.57000000007</v>
      </c>
    </row>
    <row r="192" spans="1:45" ht="15" thickBot="1" x14ac:dyDescent="0.25">
      <c r="A192" s="253" t="s">
        <v>334</v>
      </c>
      <c r="B192" s="253" t="s">
        <v>51</v>
      </c>
      <c r="C192" s="292">
        <v>5633</v>
      </c>
      <c r="D192" s="293" t="s">
        <v>993</v>
      </c>
      <c r="E192" s="250" t="s">
        <v>2768</v>
      </c>
      <c r="F192" s="89">
        <v>57740.19</v>
      </c>
      <c r="G192" s="89">
        <v>0</v>
      </c>
      <c r="H192" s="89">
        <v>74615.78</v>
      </c>
      <c r="K192" s="250">
        <v>2306224.59</v>
      </c>
      <c r="L192" s="250">
        <v>292698.28999999998</v>
      </c>
      <c r="O192" s="76">
        <v>0</v>
      </c>
      <c r="P192" s="76">
        <v>24400</v>
      </c>
      <c r="R192" s="76">
        <v>11511.71</v>
      </c>
      <c r="V192" s="250">
        <v>175545.08</v>
      </c>
      <c r="W192" s="44">
        <v>2920045.89</v>
      </c>
      <c r="X192" s="90">
        <v>595697.99</v>
      </c>
      <c r="Y192" s="90">
        <v>166550</v>
      </c>
      <c r="Z192" s="90">
        <v>362.4</v>
      </c>
      <c r="AB192" s="90">
        <v>970154.5</v>
      </c>
      <c r="AC192" s="90">
        <v>229000</v>
      </c>
      <c r="AD192" s="417">
        <v>1382803.07</v>
      </c>
      <c r="AF192" s="417">
        <v>1120</v>
      </c>
      <c r="AG192" s="417">
        <v>574796.71</v>
      </c>
      <c r="AH192" s="417">
        <v>187472.56</v>
      </c>
      <c r="AM192" s="263">
        <f t="shared" si="15"/>
        <v>132355.97</v>
      </c>
      <c r="AN192" s="264">
        <f t="shared" si="16"/>
        <v>35911.71</v>
      </c>
      <c r="AO192" s="288">
        <f t="shared" si="17"/>
        <v>96444.260000000009</v>
      </c>
      <c r="AP192" s="283">
        <f t="shared" si="18"/>
        <v>1961764.8900000001</v>
      </c>
      <c r="AQ192" s="291">
        <f t="shared" si="19"/>
        <v>2146192.34</v>
      </c>
      <c r="AR192" s="265">
        <f t="shared" si="14"/>
        <v>-184427.44999999972</v>
      </c>
    </row>
    <row r="193" spans="1:44" ht="15" thickBot="1" x14ac:dyDescent="0.25">
      <c r="A193" s="253" t="s">
        <v>334</v>
      </c>
      <c r="B193" s="253" t="s">
        <v>51</v>
      </c>
      <c r="C193" s="292">
        <v>1850</v>
      </c>
      <c r="D193" s="293" t="s">
        <v>994</v>
      </c>
      <c r="E193" s="250" t="s">
        <v>2769</v>
      </c>
      <c r="F193" s="89">
        <v>288777.26</v>
      </c>
      <c r="G193" s="89">
        <v>3200</v>
      </c>
      <c r="H193" s="89">
        <v>38993.370000000003</v>
      </c>
      <c r="K193" s="250">
        <v>405711.49</v>
      </c>
      <c r="L193" s="250">
        <v>324814.32</v>
      </c>
      <c r="O193" s="76">
        <v>0</v>
      </c>
      <c r="P193" s="76">
        <v>-8800</v>
      </c>
      <c r="V193" s="250">
        <v>48312.09</v>
      </c>
      <c r="W193" s="44">
        <v>2662416.9900000002</v>
      </c>
      <c r="X193" s="90">
        <v>389456.21</v>
      </c>
      <c r="Z193" s="90">
        <v>425</v>
      </c>
      <c r="AB193" s="90">
        <v>481320</v>
      </c>
      <c r="AC193" s="90">
        <v>12000</v>
      </c>
      <c r="AD193" s="417">
        <v>673052</v>
      </c>
      <c r="AG193" s="417">
        <v>251455.54</v>
      </c>
      <c r="AH193" s="417">
        <v>97794.72</v>
      </c>
      <c r="AL193" s="417">
        <v>3510</v>
      </c>
      <c r="AM193" s="263">
        <f t="shared" si="15"/>
        <v>330970.63</v>
      </c>
      <c r="AN193" s="264">
        <f t="shared" si="16"/>
        <v>-8800</v>
      </c>
      <c r="AO193" s="288">
        <f t="shared" si="17"/>
        <v>339770.63</v>
      </c>
      <c r="AP193" s="283">
        <f t="shared" si="18"/>
        <v>883201.21</v>
      </c>
      <c r="AQ193" s="291">
        <f t="shared" si="19"/>
        <v>1025812.26</v>
      </c>
      <c r="AR193" s="265">
        <f t="shared" si="14"/>
        <v>-142611.05000000005</v>
      </c>
    </row>
    <row r="194" spans="1:44" ht="15" thickBot="1" x14ac:dyDescent="0.25">
      <c r="A194" s="253" t="s">
        <v>334</v>
      </c>
      <c r="B194" s="253" t="s">
        <v>51</v>
      </c>
      <c r="C194" s="292">
        <v>3330</v>
      </c>
      <c r="D194" s="293" t="s">
        <v>995</v>
      </c>
      <c r="E194" s="250" t="s">
        <v>2770</v>
      </c>
      <c r="F194" s="89">
        <v>799714.04</v>
      </c>
      <c r="H194" s="89">
        <v>20731.03</v>
      </c>
      <c r="K194" s="250">
        <v>120938.45</v>
      </c>
      <c r="L194" s="250">
        <v>238871.9</v>
      </c>
      <c r="O194" s="76">
        <v>-3500</v>
      </c>
      <c r="P194" s="76">
        <v>-29190</v>
      </c>
      <c r="R194" s="76">
        <v>188.05</v>
      </c>
      <c r="U194" s="250">
        <v>18000</v>
      </c>
      <c r="V194" s="250">
        <v>1030</v>
      </c>
      <c r="W194" s="44">
        <v>2577037.9500000002</v>
      </c>
      <c r="X194" s="90">
        <v>886279.09</v>
      </c>
      <c r="Z194" s="90">
        <v>959.67</v>
      </c>
      <c r="AB194" s="90">
        <v>427677</v>
      </c>
      <c r="AC194" s="90">
        <v>5000</v>
      </c>
      <c r="AD194" s="417">
        <v>603601</v>
      </c>
      <c r="AG194" s="417">
        <v>209417</v>
      </c>
      <c r="AH194" s="417">
        <v>101734.58</v>
      </c>
      <c r="AL194" s="417">
        <v>6970</v>
      </c>
      <c r="AM194" s="263">
        <f t="shared" si="15"/>
        <v>820445.07000000007</v>
      </c>
      <c r="AN194" s="264">
        <f t="shared" si="16"/>
        <v>-32501.95</v>
      </c>
      <c r="AO194" s="288">
        <f t="shared" si="17"/>
        <v>852947.02</v>
      </c>
      <c r="AP194" s="283">
        <f t="shared" si="18"/>
        <v>1319915.76</v>
      </c>
      <c r="AQ194" s="291">
        <f t="shared" si="19"/>
        <v>921722.58</v>
      </c>
      <c r="AR194" s="265">
        <f t="shared" si="14"/>
        <v>398193.18000000005</v>
      </c>
    </row>
    <row r="195" spans="1:44" ht="15" thickBot="1" x14ac:dyDescent="0.25">
      <c r="A195" s="253" t="s">
        <v>342</v>
      </c>
      <c r="B195" s="253" t="s">
        <v>52</v>
      </c>
      <c r="C195" s="292">
        <v>3397</v>
      </c>
      <c r="D195" s="293" t="s">
        <v>996</v>
      </c>
      <c r="E195" s="250" t="s">
        <v>2771</v>
      </c>
      <c r="F195" s="89">
        <v>1019913.37</v>
      </c>
      <c r="G195" s="89">
        <v>35000</v>
      </c>
      <c r="H195" s="89">
        <v>86632.320000000007</v>
      </c>
      <c r="K195" s="250">
        <v>543800.39</v>
      </c>
      <c r="L195" s="250">
        <v>540071.64</v>
      </c>
      <c r="O195" s="76">
        <v>3800</v>
      </c>
      <c r="P195" s="76">
        <v>36501.19</v>
      </c>
      <c r="R195" s="76">
        <v>560.75</v>
      </c>
      <c r="V195" s="250">
        <v>85019.02</v>
      </c>
      <c r="W195" s="44">
        <v>2987149.95</v>
      </c>
      <c r="X195" s="90">
        <v>989146.75</v>
      </c>
      <c r="Z195" s="90">
        <v>1384.02</v>
      </c>
      <c r="AB195" s="90">
        <v>423060</v>
      </c>
      <c r="AC195" s="90">
        <v>70800</v>
      </c>
      <c r="AD195" s="417">
        <v>713700</v>
      </c>
      <c r="AG195" s="417">
        <v>710751.85</v>
      </c>
      <c r="AH195" s="417">
        <v>184146.92</v>
      </c>
      <c r="AM195" s="263">
        <f t="shared" si="15"/>
        <v>1141545.6900000002</v>
      </c>
      <c r="AN195" s="264">
        <f t="shared" si="16"/>
        <v>40861.94</v>
      </c>
      <c r="AO195" s="288">
        <f t="shared" si="17"/>
        <v>1100683.7500000002</v>
      </c>
      <c r="AP195" s="283">
        <f t="shared" si="18"/>
        <v>1484390.77</v>
      </c>
      <c r="AQ195" s="291">
        <f t="shared" si="19"/>
        <v>1608598.77</v>
      </c>
      <c r="AR195" s="265">
        <f t="shared" si="14"/>
        <v>-124208</v>
      </c>
    </row>
    <row r="196" spans="1:44" ht="15" thickBot="1" x14ac:dyDescent="0.25">
      <c r="A196" s="253" t="s">
        <v>342</v>
      </c>
      <c r="B196" s="253" t="s">
        <v>52</v>
      </c>
      <c r="C196" s="292">
        <v>2599</v>
      </c>
      <c r="D196" s="293" t="s">
        <v>997</v>
      </c>
      <c r="E196" s="250" t="s">
        <v>2772</v>
      </c>
      <c r="F196" s="89">
        <v>798235.9</v>
      </c>
      <c r="G196" s="89">
        <v>8816</v>
      </c>
      <c r="H196" s="89">
        <v>103221.98</v>
      </c>
      <c r="K196" s="250">
        <v>3285957.81</v>
      </c>
      <c r="L196" s="250">
        <v>489455.68</v>
      </c>
      <c r="P196" s="76">
        <v>-23700</v>
      </c>
      <c r="Q196" s="76">
        <v>979</v>
      </c>
      <c r="R196" s="76">
        <v>140.19</v>
      </c>
      <c r="V196" s="250">
        <v>61612.24</v>
      </c>
      <c r="W196" s="44">
        <v>2987149.95</v>
      </c>
      <c r="X196" s="90">
        <v>773610.19</v>
      </c>
      <c r="Z196" s="90">
        <v>922.95</v>
      </c>
      <c r="AB196" s="90">
        <v>1045200</v>
      </c>
      <c r="AC196" s="90">
        <v>74730</v>
      </c>
      <c r="AD196" s="417">
        <v>1236750</v>
      </c>
      <c r="AG196" s="417">
        <v>495967.57</v>
      </c>
      <c r="AH196" s="417">
        <v>3543.54</v>
      </c>
      <c r="AL196" s="417">
        <v>717.67</v>
      </c>
      <c r="AM196" s="263">
        <f t="shared" si="15"/>
        <v>910273.88</v>
      </c>
      <c r="AN196" s="264">
        <f t="shared" si="16"/>
        <v>-22580.81</v>
      </c>
      <c r="AO196" s="288">
        <f t="shared" si="17"/>
        <v>932854.69000000006</v>
      </c>
      <c r="AP196" s="283">
        <f t="shared" si="18"/>
        <v>1894463.14</v>
      </c>
      <c r="AQ196" s="291">
        <f t="shared" si="19"/>
        <v>1736978.78</v>
      </c>
      <c r="AR196" s="265">
        <f t="shared" si="14"/>
        <v>157484.35999999987</v>
      </c>
    </row>
    <row r="197" spans="1:44" ht="15" thickBot="1" x14ac:dyDescent="0.25">
      <c r="A197" s="253" t="s">
        <v>342</v>
      </c>
      <c r="B197" s="253" t="s">
        <v>52</v>
      </c>
      <c r="C197" s="292">
        <v>3184</v>
      </c>
      <c r="D197" s="293" t="s">
        <v>998</v>
      </c>
      <c r="E197" s="250" t="s">
        <v>2773</v>
      </c>
      <c r="F197" s="89">
        <v>761806.02</v>
      </c>
      <c r="G197" s="89">
        <v>2000</v>
      </c>
      <c r="H197" s="89">
        <v>52807.45</v>
      </c>
      <c r="K197" s="250">
        <v>576074.93999999994</v>
      </c>
      <c r="L197" s="250">
        <v>215490.89</v>
      </c>
      <c r="O197" s="76">
        <v>0</v>
      </c>
      <c r="P197" s="76">
        <v>19518</v>
      </c>
      <c r="T197" s="250">
        <v>882</v>
      </c>
      <c r="V197" s="250">
        <v>79403.62</v>
      </c>
      <c r="W197" s="44">
        <v>2090614.96</v>
      </c>
      <c r="X197" s="90">
        <v>665514.85</v>
      </c>
      <c r="Y197" s="90">
        <v>54800</v>
      </c>
      <c r="Z197" s="90">
        <v>935.56</v>
      </c>
      <c r="AB197" s="90">
        <v>812325</v>
      </c>
      <c r="AC197" s="90">
        <v>47400</v>
      </c>
      <c r="AD197" s="417">
        <v>1247985</v>
      </c>
      <c r="AG197" s="417">
        <v>290390.18</v>
      </c>
      <c r="AH197" s="417">
        <v>103173.02</v>
      </c>
      <c r="AM197" s="263">
        <f t="shared" si="15"/>
        <v>816613.47</v>
      </c>
      <c r="AN197" s="264">
        <f t="shared" si="16"/>
        <v>19518</v>
      </c>
      <c r="AO197" s="288">
        <f t="shared" si="17"/>
        <v>797095.47</v>
      </c>
      <c r="AP197" s="283">
        <f t="shared" si="18"/>
        <v>1580975.4100000001</v>
      </c>
      <c r="AQ197" s="291">
        <f t="shared" si="19"/>
        <v>1641548.2</v>
      </c>
      <c r="AR197" s="265">
        <f t="shared" ref="AR197:AR222" si="20">AP197-AQ197</f>
        <v>-60572.789999999804</v>
      </c>
    </row>
    <row r="198" spans="1:44" ht="15" thickBot="1" x14ac:dyDescent="0.25">
      <c r="A198" s="253" t="s">
        <v>342</v>
      </c>
      <c r="B198" s="253" t="s">
        <v>52</v>
      </c>
      <c r="C198" s="292">
        <v>4760</v>
      </c>
      <c r="D198" s="293" t="s">
        <v>999</v>
      </c>
      <c r="E198" s="250" t="s">
        <v>2774</v>
      </c>
      <c r="F198" s="89">
        <v>952630.99</v>
      </c>
      <c r="G198" s="89">
        <v>3800</v>
      </c>
      <c r="H198" s="89">
        <v>6872.05</v>
      </c>
      <c r="K198" s="250">
        <v>699299.49</v>
      </c>
      <c r="L198" s="250">
        <v>686538.23</v>
      </c>
      <c r="O198" s="76">
        <v>-3500</v>
      </c>
      <c r="P198" s="76">
        <v>71735</v>
      </c>
      <c r="Q198" s="76">
        <v>109</v>
      </c>
      <c r="R198" s="76">
        <v>1002.06</v>
      </c>
      <c r="V198" s="250">
        <v>217213.59</v>
      </c>
      <c r="W198" s="44">
        <v>433496.95</v>
      </c>
      <c r="X198" s="90">
        <v>951304.38</v>
      </c>
      <c r="Y198" s="90">
        <v>160150</v>
      </c>
      <c r="Z198" s="90">
        <v>1013.33</v>
      </c>
      <c r="AB198" s="90">
        <v>823320</v>
      </c>
      <c r="AC198" s="90">
        <v>82200</v>
      </c>
      <c r="AD198" s="417">
        <v>1047160</v>
      </c>
      <c r="AE198" s="417">
        <v>10860</v>
      </c>
      <c r="AG198" s="417">
        <v>512131.78</v>
      </c>
      <c r="AH198" s="417">
        <v>125913.19</v>
      </c>
      <c r="AM198" s="263">
        <f t="shared" si="15"/>
        <v>963303.04</v>
      </c>
      <c r="AN198" s="264">
        <f t="shared" si="16"/>
        <v>69346.06</v>
      </c>
      <c r="AO198" s="288">
        <f t="shared" si="17"/>
        <v>893956.98</v>
      </c>
      <c r="AP198" s="283">
        <f t="shared" si="18"/>
        <v>2017987.71</v>
      </c>
      <c r="AQ198" s="291">
        <f t="shared" si="19"/>
        <v>1696064.97</v>
      </c>
      <c r="AR198" s="265">
        <f t="shared" si="20"/>
        <v>321922.74</v>
      </c>
    </row>
    <row r="199" spans="1:44" ht="15" thickBot="1" x14ac:dyDescent="0.25">
      <c r="A199" s="253" t="s">
        <v>345</v>
      </c>
      <c r="B199" s="253" t="s">
        <v>53</v>
      </c>
      <c r="C199" s="292">
        <v>3288</v>
      </c>
      <c r="D199" s="293" t="s">
        <v>1000</v>
      </c>
      <c r="E199" s="250" t="s">
        <v>2775</v>
      </c>
      <c r="F199" s="89">
        <v>1025212.12</v>
      </c>
      <c r="G199" s="89">
        <v>0</v>
      </c>
      <c r="H199" s="89">
        <v>65147.1</v>
      </c>
      <c r="K199" s="250">
        <v>500400.94</v>
      </c>
      <c r="L199" s="250">
        <v>-1401692.01</v>
      </c>
      <c r="O199" s="76">
        <v>52500</v>
      </c>
      <c r="P199" s="76">
        <v>161330.65</v>
      </c>
      <c r="Q199" s="76">
        <v>7640</v>
      </c>
      <c r="U199" s="250">
        <v>-8100056.1100000003</v>
      </c>
      <c r="V199" s="250">
        <v>6370490.5199999996</v>
      </c>
      <c r="W199" s="44">
        <v>4047651.72</v>
      </c>
      <c r="X199" s="90">
        <v>929749.81</v>
      </c>
      <c r="Y199" s="90">
        <v>65000</v>
      </c>
      <c r="Z199" s="90">
        <v>1086.0899999999999</v>
      </c>
      <c r="AB199" s="90">
        <v>920680</v>
      </c>
      <c r="AD199" s="417">
        <v>1124380</v>
      </c>
      <c r="AE199" s="417">
        <v>4104</v>
      </c>
      <c r="AG199" s="417">
        <v>462745.18</v>
      </c>
      <c r="AH199" s="417">
        <v>682304.97</v>
      </c>
      <c r="AL199" s="417">
        <v>0</v>
      </c>
      <c r="AM199" s="263">
        <f t="shared" si="15"/>
        <v>1090359.22</v>
      </c>
      <c r="AN199" s="264">
        <f t="shared" si="16"/>
        <v>221470.65</v>
      </c>
      <c r="AO199" s="288">
        <f t="shared" si="17"/>
        <v>868888.57</v>
      </c>
      <c r="AP199" s="283">
        <f t="shared" si="18"/>
        <v>1916515.9</v>
      </c>
      <c r="AQ199" s="291">
        <f t="shared" si="19"/>
        <v>2273534.15</v>
      </c>
      <c r="AR199" s="265">
        <f t="shared" si="20"/>
        <v>-357018.25</v>
      </c>
    </row>
    <row r="200" spans="1:44" ht="15" thickBot="1" x14ac:dyDescent="0.25">
      <c r="A200" s="253" t="s">
        <v>345</v>
      </c>
      <c r="B200" s="253" t="s">
        <v>53</v>
      </c>
      <c r="C200" s="292">
        <v>2561</v>
      </c>
      <c r="D200" s="293" t="s">
        <v>1001</v>
      </c>
      <c r="E200" s="250" t="s">
        <v>2776</v>
      </c>
      <c r="F200" s="89">
        <v>991285.54</v>
      </c>
      <c r="G200" s="89">
        <v>19080</v>
      </c>
      <c r="H200" s="89">
        <v>-1351.02</v>
      </c>
      <c r="K200" s="250">
        <v>714756.13</v>
      </c>
      <c r="L200" s="250">
        <v>234041.05</v>
      </c>
      <c r="O200" s="76">
        <v>8900</v>
      </c>
      <c r="P200" s="76">
        <v>83900.73</v>
      </c>
      <c r="U200" s="250">
        <v>327749.2</v>
      </c>
      <c r="V200" s="250">
        <v>548172.61</v>
      </c>
      <c r="W200" s="44">
        <v>769808.6</v>
      </c>
      <c r="X200" s="90">
        <v>658556.35</v>
      </c>
      <c r="Y200" s="90">
        <v>67863</v>
      </c>
      <c r="AB200" s="90">
        <v>478831.5</v>
      </c>
      <c r="AD200" s="417">
        <v>546171.5</v>
      </c>
      <c r="AG200" s="417">
        <v>249479.38</v>
      </c>
      <c r="AH200" s="417">
        <v>90224.04</v>
      </c>
      <c r="AM200" s="263">
        <f t="shared" si="15"/>
        <v>1009014.52</v>
      </c>
      <c r="AN200" s="264">
        <f t="shared" si="16"/>
        <v>92800.73</v>
      </c>
      <c r="AO200" s="288">
        <f t="shared" si="17"/>
        <v>916213.79</v>
      </c>
      <c r="AP200" s="283">
        <f t="shared" si="18"/>
        <v>1205250.8500000001</v>
      </c>
      <c r="AQ200" s="291">
        <f t="shared" si="19"/>
        <v>885874.92</v>
      </c>
      <c r="AR200" s="265">
        <f t="shared" si="20"/>
        <v>319375.93000000005</v>
      </c>
    </row>
    <row r="201" spans="1:44" ht="15" thickBot="1" x14ac:dyDescent="0.25">
      <c r="A201" s="253" t="s">
        <v>345</v>
      </c>
      <c r="B201" s="253" t="s">
        <v>53</v>
      </c>
      <c r="C201" s="292">
        <v>3118</v>
      </c>
      <c r="D201" s="293" t="s">
        <v>1002</v>
      </c>
      <c r="E201" s="250" t="s">
        <v>2777</v>
      </c>
      <c r="F201" s="89">
        <v>388444.03</v>
      </c>
      <c r="G201" s="89">
        <v>6044</v>
      </c>
      <c r="H201" s="89">
        <v>73985.539999999994</v>
      </c>
      <c r="K201" s="250">
        <v>876929.06</v>
      </c>
      <c r="L201" s="250">
        <v>128063.67999999999</v>
      </c>
      <c r="O201" s="76">
        <v>13000</v>
      </c>
      <c r="P201" s="76">
        <v>-19200</v>
      </c>
      <c r="Q201" s="76">
        <v>57679</v>
      </c>
      <c r="W201" s="44">
        <v>1268762.8700000001</v>
      </c>
      <c r="X201" s="90">
        <v>872063.42</v>
      </c>
      <c r="Z201" s="90">
        <v>893.89</v>
      </c>
      <c r="AB201" s="90">
        <v>613704</v>
      </c>
      <c r="AD201" s="417">
        <v>828104</v>
      </c>
      <c r="AG201" s="417">
        <v>397943.7</v>
      </c>
      <c r="AH201" s="417">
        <v>81054.17</v>
      </c>
      <c r="AM201" s="263">
        <f t="shared" si="15"/>
        <v>468473.57</v>
      </c>
      <c r="AN201" s="264">
        <f t="shared" si="16"/>
        <v>51479</v>
      </c>
      <c r="AO201" s="288">
        <f t="shared" si="17"/>
        <v>416994.57</v>
      </c>
      <c r="AP201" s="283">
        <f t="shared" si="18"/>
        <v>1486661.31</v>
      </c>
      <c r="AQ201" s="291">
        <f t="shared" si="19"/>
        <v>1307101.8699999999</v>
      </c>
      <c r="AR201" s="265">
        <f t="shared" si="20"/>
        <v>179559.44000000018</v>
      </c>
    </row>
    <row r="202" spans="1:44" ht="15" thickBot="1" x14ac:dyDescent="0.25">
      <c r="A202" s="253" t="s">
        <v>345</v>
      </c>
      <c r="B202" s="253" t="s">
        <v>53</v>
      </c>
      <c r="C202" s="292">
        <v>1408</v>
      </c>
      <c r="D202" s="293" t="s">
        <v>1003</v>
      </c>
      <c r="E202" s="250" t="s">
        <v>2778</v>
      </c>
      <c r="F202" s="89">
        <v>373107.42</v>
      </c>
      <c r="G202" s="89">
        <v>0</v>
      </c>
      <c r="H202" s="89">
        <v>71557.039999999994</v>
      </c>
      <c r="K202" s="250">
        <v>854140.84</v>
      </c>
      <c r="L202" s="250">
        <v>142604</v>
      </c>
      <c r="O202" s="76">
        <v>3500</v>
      </c>
      <c r="P202" s="76">
        <v>16500</v>
      </c>
      <c r="V202" s="250">
        <v>937670.36</v>
      </c>
      <c r="W202" s="44">
        <v>2464354.4300000002</v>
      </c>
      <c r="X202" s="90">
        <v>661448.14</v>
      </c>
      <c r="Y202" s="90">
        <v>40000</v>
      </c>
      <c r="Z202" s="90">
        <v>555.63</v>
      </c>
      <c r="AB202" s="90">
        <v>254680</v>
      </c>
      <c r="AD202" s="417">
        <v>371222</v>
      </c>
      <c r="AG202" s="417">
        <v>211013.62</v>
      </c>
      <c r="AH202" s="417">
        <v>179554.14</v>
      </c>
      <c r="AM202" s="263">
        <f t="shared" si="15"/>
        <v>444664.45999999996</v>
      </c>
      <c r="AN202" s="264">
        <f t="shared" si="16"/>
        <v>20000</v>
      </c>
      <c r="AO202" s="288">
        <f t="shared" si="17"/>
        <v>424664.45999999996</v>
      </c>
      <c r="AP202" s="283">
        <f t="shared" si="18"/>
        <v>956683.77</v>
      </c>
      <c r="AQ202" s="291">
        <f t="shared" si="19"/>
        <v>761789.76</v>
      </c>
      <c r="AR202" s="265">
        <f t="shared" si="20"/>
        <v>194894.01</v>
      </c>
    </row>
    <row r="203" spans="1:44" ht="15" thickBot="1" x14ac:dyDescent="0.25">
      <c r="A203" s="253" t="s">
        <v>345</v>
      </c>
      <c r="B203" s="253" t="s">
        <v>53</v>
      </c>
      <c r="C203" s="292">
        <v>1888</v>
      </c>
      <c r="D203" s="293" t="s">
        <v>1004</v>
      </c>
      <c r="E203" s="250" t="s">
        <v>2779</v>
      </c>
      <c r="F203" s="89">
        <v>561933.87</v>
      </c>
      <c r="G203" s="89">
        <v>0</v>
      </c>
      <c r="H203" s="89">
        <v>228211.81</v>
      </c>
      <c r="K203" s="250">
        <v>1209475.1100000001</v>
      </c>
      <c r="L203" s="250">
        <v>143251.9</v>
      </c>
      <c r="O203" s="76">
        <v>113709</v>
      </c>
      <c r="P203" s="76">
        <v>167428.25</v>
      </c>
      <c r="U203" s="250">
        <v>-759421.69</v>
      </c>
      <c r="V203" s="250">
        <v>1839128.02</v>
      </c>
      <c r="W203" s="44">
        <v>1488605.78</v>
      </c>
      <c r="X203" s="90">
        <v>406635.37</v>
      </c>
      <c r="AB203" s="90">
        <v>805074</v>
      </c>
      <c r="AD203" s="417">
        <v>1005696</v>
      </c>
      <c r="AG203" s="417">
        <v>212371.18</v>
      </c>
      <c r="AH203" s="417">
        <v>165819.49</v>
      </c>
      <c r="AM203" s="263">
        <f t="shared" ref="AM203:AM222" si="21">SUM(F203:I203)</f>
        <v>790145.67999999993</v>
      </c>
      <c r="AN203" s="264">
        <f t="shared" ref="AN203:AN222" si="22">SUM(O203:S203)</f>
        <v>281137.25</v>
      </c>
      <c r="AO203" s="288">
        <f t="shared" ref="AO203:AO222" si="23">AM203-AN203</f>
        <v>509008.42999999993</v>
      </c>
      <c r="AP203" s="283">
        <f t="shared" ref="AP203:AP222" si="24">SUM(X203:AC203)</f>
        <v>1211709.3700000001</v>
      </c>
      <c r="AQ203" s="291">
        <f t="shared" ref="AQ203:AQ222" si="25">SUM(AD203:AL203)</f>
        <v>1383886.67</v>
      </c>
      <c r="AR203" s="265">
        <f t="shared" si="20"/>
        <v>-172177.29999999981</v>
      </c>
    </row>
    <row r="204" spans="1:44" ht="15" thickBot="1" x14ac:dyDescent="0.25">
      <c r="A204" s="253" t="s">
        <v>345</v>
      </c>
      <c r="B204" s="253" t="s">
        <v>53</v>
      </c>
      <c r="C204" s="292">
        <v>1058</v>
      </c>
      <c r="D204" s="293" t="s">
        <v>1005</v>
      </c>
      <c r="E204" s="250" t="s">
        <v>2780</v>
      </c>
      <c r="F204" s="89">
        <v>718961.71</v>
      </c>
      <c r="H204" s="89">
        <v>1130.3</v>
      </c>
      <c r="K204" s="250">
        <v>227716.18</v>
      </c>
      <c r="L204" s="250">
        <v>115811.77</v>
      </c>
      <c r="O204" s="76">
        <v>55550</v>
      </c>
      <c r="P204" s="76">
        <v>22311.72</v>
      </c>
      <c r="Q204" s="76">
        <v>400</v>
      </c>
      <c r="V204" s="250">
        <v>72643.210000000006</v>
      </c>
      <c r="W204" s="44">
        <v>2328715.77</v>
      </c>
      <c r="X204" s="90">
        <v>669800.14</v>
      </c>
      <c r="Z204" s="90">
        <v>604.9</v>
      </c>
      <c r="AB204" s="90">
        <v>626220</v>
      </c>
      <c r="AD204" s="417">
        <v>664370</v>
      </c>
      <c r="AG204" s="417">
        <v>192647.82</v>
      </c>
      <c r="AH204" s="417">
        <v>29390.46</v>
      </c>
      <c r="AM204" s="263">
        <f t="shared" si="21"/>
        <v>720092.01</v>
      </c>
      <c r="AN204" s="264">
        <f t="shared" si="22"/>
        <v>78261.72</v>
      </c>
      <c r="AO204" s="288">
        <f t="shared" si="23"/>
        <v>641830.29</v>
      </c>
      <c r="AP204" s="283">
        <f t="shared" si="24"/>
        <v>1296625.04</v>
      </c>
      <c r="AQ204" s="291">
        <f t="shared" si="25"/>
        <v>886408.28</v>
      </c>
      <c r="AR204" s="265">
        <f t="shared" si="20"/>
        <v>410216.76</v>
      </c>
    </row>
    <row r="205" spans="1:44" ht="15" thickBot="1" x14ac:dyDescent="0.25">
      <c r="A205" s="253" t="s">
        <v>345</v>
      </c>
      <c r="B205" s="253" t="s">
        <v>53</v>
      </c>
      <c r="C205" s="292">
        <v>3487</v>
      </c>
      <c r="D205" s="293" t="s">
        <v>1006</v>
      </c>
      <c r="E205" s="250" t="s">
        <v>2781</v>
      </c>
      <c r="F205" s="89">
        <v>1334056.67</v>
      </c>
      <c r="H205" s="89">
        <v>57996.37</v>
      </c>
      <c r="K205" s="250">
        <v>2267712.5</v>
      </c>
      <c r="L205" s="250">
        <v>353930.96</v>
      </c>
      <c r="O205" s="76">
        <v>13500</v>
      </c>
      <c r="P205" s="76">
        <v>-23460</v>
      </c>
      <c r="V205" s="250">
        <v>1830021.66</v>
      </c>
      <c r="W205" s="44">
        <v>4119895.74</v>
      </c>
      <c r="X205" s="90">
        <v>600813.22</v>
      </c>
      <c r="Y205" s="90">
        <v>182237</v>
      </c>
      <c r="Z205" s="90">
        <v>1240.8800000000001</v>
      </c>
      <c r="AB205" s="90">
        <v>664272</v>
      </c>
      <c r="AD205" s="417">
        <v>781032</v>
      </c>
      <c r="AG205" s="417">
        <v>251083.16</v>
      </c>
      <c r="AH205" s="417">
        <v>44808.28</v>
      </c>
      <c r="AM205" s="263">
        <f t="shared" si="21"/>
        <v>1392053.04</v>
      </c>
      <c r="AN205" s="264">
        <f t="shared" si="22"/>
        <v>-9960</v>
      </c>
      <c r="AO205" s="288">
        <f t="shared" si="23"/>
        <v>1402013.04</v>
      </c>
      <c r="AP205" s="283">
        <f t="shared" si="24"/>
        <v>1448563.1</v>
      </c>
      <c r="AQ205" s="291">
        <f t="shared" si="25"/>
        <v>1076923.44</v>
      </c>
      <c r="AR205" s="265">
        <f t="shared" si="20"/>
        <v>371639.66000000015</v>
      </c>
    </row>
    <row r="206" spans="1:44" ht="15" thickBot="1" x14ac:dyDescent="0.25">
      <c r="A206" s="253" t="s">
        <v>345</v>
      </c>
      <c r="B206" s="253" t="s">
        <v>53</v>
      </c>
      <c r="C206" s="254">
        <v>2685</v>
      </c>
      <c r="D206" s="255" t="s">
        <v>1007</v>
      </c>
      <c r="E206" s="250" t="s">
        <v>2805</v>
      </c>
      <c r="F206" s="89">
        <v>1266382.56</v>
      </c>
      <c r="H206" s="89">
        <v>204240.45</v>
      </c>
      <c r="K206" s="250">
        <v>528891.25</v>
      </c>
      <c r="L206" s="250">
        <v>24623.39</v>
      </c>
      <c r="O206" s="76">
        <v>55616</v>
      </c>
      <c r="P206" s="76">
        <v>53835.59</v>
      </c>
      <c r="V206" s="250">
        <v>598769.71</v>
      </c>
      <c r="W206" s="44">
        <v>2992215.82</v>
      </c>
      <c r="X206" s="90">
        <v>731580.17</v>
      </c>
      <c r="Y206" s="90">
        <v>144950</v>
      </c>
      <c r="Z206" s="90">
        <v>149</v>
      </c>
      <c r="AB206" s="90">
        <v>805074</v>
      </c>
      <c r="AD206" s="417">
        <v>927366</v>
      </c>
      <c r="AG206" s="417">
        <v>176080.37</v>
      </c>
      <c r="AH206" s="417">
        <v>94935.79</v>
      </c>
      <c r="AM206" s="263">
        <f t="shared" si="21"/>
        <v>1470623.01</v>
      </c>
      <c r="AN206" s="264">
        <f t="shared" si="22"/>
        <v>109451.59</v>
      </c>
      <c r="AO206" s="288">
        <f t="shared" si="23"/>
        <v>1361171.42</v>
      </c>
      <c r="AP206" s="283">
        <f t="shared" si="24"/>
        <v>1681753.17</v>
      </c>
      <c r="AQ206" s="291">
        <f t="shared" si="25"/>
        <v>1198382.1600000001</v>
      </c>
      <c r="AR206" s="265">
        <f t="shared" si="20"/>
        <v>483371.00999999978</v>
      </c>
    </row>
    <row r="207" spans="1:44" s="275" customFormat="1" ht="15" thickBot="1" x14ac:dyDescent="0.25">
      <c r="A207" s="256" t="s">
        <v>345</v>
      </c>
      <c r="B207" s="256" t="s">
        <v>53</v>
      </c>
      <c r="C207" s="257">
        <v>996</v>
      </c>
      <c r="D207" s="258" t="s">
        <v>1008</v>
      </c>
      <c r="E207" s="250" t="s">
        <v>2816</v>
      </c>
      <c r="F207" s="89">
        <v>508532.64</v>
      </c>
      <c r="G207" s="89"/>
      <c r="H207" s="89">
        <v>124640.27</v>
      </c>
      <c r="I207" s="89"/>
      <c r="J207" s="250"/>
      <c r="K207" s="250">
        <v>1137889.3700000001</v>
      </c>
      <c r="L207" s="250">
        <v>172604</v>
      </c>
      <c r="M207" s="250"/>
      <c r="N207" s="250"/>
      <c r="O207" s="76">
        <v>61510</v>
      </c>
      <c r="P207" s="76">
        <v>14532.02</v>
      </c>
      <c r="Q207" s="76"/>
      <c r="R207" s="76"/>
      <c r="S207" s="76"/>
      <c r="T207" s="250"/>
      <c r="U207" s="250"/>
      <c r="V207" s="250">
        <v>54483.88</v>
      </c>
      <c r="W207" s="44">
        <v>889745.48</v>
      </c>
      <c r="X207" s="90">
        <v>502162.2</v>
      </c>
      <c r="Y207" s="90"/>
      <c r="Z207" s="90">
        <v>349.38</v>
      </c>
      <c r="AA207" s="90"/>
      <c r="AB207" s="90">
        <v>6000</v>
      </c>
      <c r="AC207" s="90"/>
      <c r="AD207" s="417">
        <v>55200</v>
      </c>
      <c r="AE207" s="417"/>
      <c r="AF207" s="417">
        <v>2460</v>
      </c>
      <c r="AG207" s="417">
        <v>152500.76</v>
      </c>
      <c r="AH207" s="417">
        <v>53440.63</v>
      </c>
      <c r="AI207" s="417"/>
      <c r="AJ207" s="417"/>
      <c r="AK207" s="417"/>
      <c r="AL207" s="417"/>
      <c r="AM207" s="263">
        <f t="shared" si="21"/>
        <v>633172.91</v>
      </c>
      <c r="AN207" s="264">
        <f t="shared" si="22"/>
        <v>76042.02</v>
      </c>
      <c r="AO207" s="288">
        <f t="shared" si="23"/>
        <v>557130.89</v>
      </c>
      <c r="AP207" s="283">
        <f t="shared" si="24"/>
        <v>508511.58</v>
      </c>
      <c r="AQ207" s="291">
        <f t="shared" si="25"/>
        <v>263601.39</v>
      </c>
      <c r="AR207" s="294">
        <f t="shared" si="20"/>
        <v>244910.19</v>
      </c>
    </row>
    <row r="208" spans="1:44" ht="15" thickBot="1" x14ac:dyDescent="0.25">
      <c r="A208" s="253" t="s">
        <v>39</v>
      </c>
      <c r="B208" s="253" t="s">
        <v>40</v>
      </c>
      <c r="C208" s="254">
        <v>3443</v>
      </c>
      <c r="D208" s="255" t="s">
        <v>1009</v>
      </c>
      <c r="E208" s="250" t="s">
        <v>2782</v>
      </c>
      <c r="F208" s="89">
        <v>990209</v>
      </c>
      <c r="G208" s="89">
        <v>18000</v>
      </c>
      <c r="H208" s="89">
        <v>66060.429999999993</v>
      </c>
      <c r="K208" s="250">
        <v>1849130.88</v>
      </c>
      <c r="L208" s="250">
        <v>234897.12</v>
      </c>
      <c r="P208" s="76">
        <v>-36879.18</v>
      </c>
      <c r="V208" s="250">
        <v>129540.33</v>
      </c>
      <c r="W208" s="44">
        <v>574807.30000000005</v>
      </c>
      <c r="X208" s="90">
        <v>1750129.94</v>
      </c>
      <c r="Z208" s="90">
        <v>1174.3499999999999</v>
      </c>
      <c r="AB208" s="90">
        <v>831544.5</v>
      </c>
      <c r="AD208" s="417">
        <v>1028638.5</v>
      </c>
      <c r="AG208" s="417">
        <v>929417.25</v>
      </c>
      <c r="AH208" s="417">
        <v>152214.93</v>
      </c>
      <c r="AM208" s="263">
        <f t="shared" si="21"/>
        <v>1074269.43</v>
      </c>
      <c r="AN208" s="264">
        <f t="shared" si="22"/>
        <v>-36879.18</v>
      </c>
      <c r="AO208" s="288">
        <f t="shared" si="23"/>
        <v>1111148.6099999999</v>
      </c>
      <c r="AP208" s="283">
        <f t="shared" si="24"/>
        <v>2582848.79</v>
      </c>
      <c r="AQ208" s="291">
        <f t="shared" si="25"/>
        <v>2110270.6800000002</v>
      </c>
      <c r="AR208" s="265">
        <f t="shared" si="20"/>
        <v>472578.10999999987</v>
      </c>
    </row>
    <row r="209" spans="1:44" ht="15" thickBot="1" x14ac:dyDescent="0.25">
      <c r="A209" s="253" t="s">
        <v>39</v>
      </c>
      <c r="B209" s="253" t="s">
        <v>40</v>
      </c>
      <c r="C209" s="254">
        <v>2891</v>
      </c>
      <c r="D209" s="255" t="s">
        <v>1010</v>
      </c>
      <c r="E209" s="250" t="s">
        <v>2783</v>
      </c>
      <c r="F209" s="89">
        <v>751905.31</v>
      </c>
      <c r="G209" s="89">
        <v>5500</v>
      </c>
      <c r="H209" s="89">
        <v>123276.73</v>
      </c>
      <c r="K209" s="250">
        <v>829041.21</v>
      </c>
      <c r="L209" s="250">
        <v>94465.279999999999</v>
      </c>
      <c r="O209" s="76">
        <v>22170</v>
      </c>
      <c r="P209" s="76">
        <v>59114.3</v>
      </c>
      <c r="V209" s="250">
        <v>1865664.48</v>
      </c>
      <c r="W209" s="44">
        <v>2085517.75</v>
      </c>
      <c r="X209" s="90">
        <v>1223811.0900000001</v>
      </c>
      <c r="Z209" s="90">
        <v>553.9</v>
      </c>
      <c r="AB209" s="90">
        <v>258161.5</v>
      </c>
      <c r="AC209" s="90">
        <v>150766.01</v>
      </c>
      <c r="AD209" s="417">
        <v>510541.5</v>
      </c>
      <c r="AG209" s="417">
        <v>377143.36</v>
      </c>
      <c r="AH209" s="417">
        <v>46050.58</v>
      </c>
      <c r="AL209" s="417">
        <v>43000</v>
      </c>
      <c r="AM209" s="263">
        <f t="shared" si="21"/>
        <v>880682.04</v>
      </c>
      <c r="AN209" s="264">
        <f t="shared" si="22"/>
        <v>81284.3</v>
      </c>
      <c r="AO209" s="288">
        <f t="shared" si="23"/>
        <v>799397.74</v>
      </c>
      <c r="AP209" s="283">
        <f t="shared" si="24"/>
        <v>1633292.5</v>
      </c>
      <c r="AQ209" s="291">
        <f t="shared" si="25"/>
        <v>976735.44</v>
      </c>
      <c r="AR209" s="265">
        <f t="shared" si="20"/>
        <v>656557.06000000006</v>
      </c>
    </row>
    <row r="210" spans="1:44" ht="15" thickBot="1" x14ac:dyDescent="0.25">
      <c r="A210" s="253" t="s">
        <v>39</v>
      </c>
      <c r="B210" s="253" t="s">
        <v>40</v>
      </c>
      <c r="C210" s="254">
        <v>5426</v>
      </c>
      <c r="D210" s="255" t="s">
        <v>1011</v>
      </c>
      <c r="E210" s="250" t="s">
        <v>2784</v>
      </c>
      <c r="F210" s="89">
        <v>2029582.3</v>
      </c>
      <c r="G210" s="89">
        <v>3100</v>
      </c>
      <c r="H210" s="89">
        <v>144590.09</v>
      </c>
      <c r="K210" s="250">
        <v>787807.69</v>
      </c>
      <c r="L210" s="250">
        <v>470267.38</v>
      </c>
      <c r="O210" s="76">
        <v>0</v>
      </c>
      <c r="P210" s="76">
        <v>40900</v>
      </c>
      <c r="T210" s="250">
        <v>22800</v>
      </c>
      <c r="W210" s="44">
        <v>2982894.62</v>
      </c>
      <c r="X210" s="90">
        <v>2074664.63</v>
      </c>
      <c r="Z210" s="90">
        <v>3118.2</v>
      </c>
      <c r="AB210" s="90">
        <v>1299880</v>
      </c>
      <c r="AC210" s="90">
        <v>3300</v>
      </c>
      <c r="AD210" s="417">
        <v>1543620</v>
      </c>
      <c r="AG210" s="417">
        <v>582150.38</v>
      </c>
      <c r="AH210" s="417">
        <v>120612.97</v>
      </c>
      <c r="AI210" s="417">
        <v>83000</v>
      </c>
      <c r="AM210" s="263">
        <f t="shared" si="21"/>
        <v>2177272.39</v>
      </c>
      <c r="AN210" s="264">
        <f t="shared" si="22"/>
        <v>40900</v>
      </c>
      <c r="AO210" s="288">
        <f t="shared" si="23"/>
        <v>2136372.39</v>
      </c>
      <c r="AP210" s="283">
        <f t="shared" si="24"/>
        <v>3380962.83</v>
      </c>
      <c r="AQ210" s="291">
        <f t="shared" si="25"/>
        <v>2329383.35</v>
      </c>
      <c r="AR210" s="265">
        <f t="shared" si="20"/>
        <v>1051579.48</v>
      </c>
    </row>
    <row r="211" spans="1:44" ht="15" thickBot="1" x14ac:dyDescent="0.25">
      <c r="A211" s="253" t="s">
        <v>39</v>
      </c>
      <c r="B211" s="253" t="s">
        <v>40</v>
      </c>
      <c r="C211" s="292">
        <v>3183</v>
      </c>
      <c r="D211" s="293" t="s">
        <v>1012</v>
      </c>
      <c r="E211" s="250" t="s">
        <v>2808</v>
      </c>
      <c r="F211" s="89">
        <v>758657.9</v>
      </c>
      <c r="G211" s="89">
        <v>8800</v>
      </c>
      <c r="H211" s="89">
        <v>124539.63</v>
      </c>
      <c r="K211" s="250">
        <v>1998555.81</v>
      </c>
      <c r="L211" s="250">
        <v>847675.43</v>
      </c>
      <c r="P211" s="76">
        <v>36777.51</v>
      </c>
      <c r="U211" s="250">
        <v>-367441.95</v>
      </c>
      <c r="V211" s="250">
        <v>193284.32</v>
      </c>
      <c r="W211" s="44">
        <v>2454994.11</v>
      </c>
      <c r="X211" s="90">
        <v>2127419</v>
      </c>
      <c r="Z211" s="90">
        <v>615.76</v>
      </c>
      <c r="AB211" s="90">
        <v>821393.5</v>
      </c>
      <c r="AD211" s="417">
        <v>1081665.5</v>
      </c>
      <c r="AG211" s="417">
        <v>439908.46</v>
      </c>
      <c r="AH211" s="417">
        <v>173085.58</v>
      </c>
      <c r="AM211" s="263">
        <f t="shared" si="21"/>
        <v>891997.53</v>
      </c>
      <c r="AN211" s="264">
        <f t="shared" si="22"/>
        <v>36777.51</v>
      </c>
      <c r="AO211" s="288">
        <f t="shared" si="23"/>
        <v>855220.02</v>
      </c>
      <c r="AP211" s="283">
        <f t="shared" si="24"/>
        <v>2949428.26</v>
      </c>
      <c r="AQ211" s="291">
        <f t="shared" si="25"/>
        <v>1694659.54</v>
      </c>
      <c r="AR211" s="265">
        <f t="shared" si="20"/>
        <v>1254768.7199999997</v>
      </c>
    </row>
    <row r="212" spans="1:44" ht="15" thickBot="1" x14ac:dyDescent="0.25">
      <c r="A212" s="253" t="s">
        <v>353</v>
      </c>
      <c r="B212" s="253" t="s">
        <v>54</v>
      </c>
      <c r="C212" s="292">
        <v>3850</v>
      </c>
      <c r="D212" s="293" t="s">
        <v>1013</v>
      </c>
      <c r="E212" s="250" t="s">
        <v>2785</v>
      </c>
      <c r="F212" s="89">
        <v>1183830.33</v>
      </c>
      <c r="G212" s="89">
        <v>-229962.23</v>
      </c>
      <c r="H212" s="89">
        <v>143646.93</v>
      </c>
      <c r="K212" s="250">
        <v>1329105.3799999999</v>
      </c>
      <c r="L212" s="250">
        <v>405303.29</v>
      </c>
      <c r="O212" s="76">
        <v>20140</v>
      </c>
      <c r="P212" s="76">
        <v>34072.61</v>
      </c>
      <c r="R212" s="76">
        <v>546.27</v>
      </c>
      <c r="V212" s="250">
        <v>-44100</v>
      </c>
      <c r="W212" s="44">
        <v>3281871.5</v>
      </c>
      <c r="X212" s="90">
        <v>932451.53</v>
      </c>
      <c r="Y212" s="90">
        <v>103100</v>
      </c>
      <c r="Z212" s="90">
        <v>1253.26</v>
      </c>
      <c r="AB212" s="90">
        <v>656700</v>
      </c>
      <c r="AC212" s="90">
        <v>20000</v>
      </c>
      <c r="AD212" s="417">
        <v>822465</v>
      </c>
      <c r="AE212" s="417">
        <v>11520</v>
      </c>
      <c r="AG212" s="417">
        <v>472607.53</v>
      </c>
      <c r="AH212" s="417">
        <v>112117.42</v>
      </c>
      <c r="AJ212" s="417">
        <v>54539.03</v>
      </c>
      <c r="AM212" s="263">
        <f t="shared" si="21"/>
        <v>1097515.03</v>
      </c>
      <c r="AN212" s="264">
        <f t="shared" si="22"/>
        <v>54758.879999999997</v>
      </c>
      <c r="AO212" s="288">
        <f t="shared" si="23"/>
        <v>1042756.15</v>
      </c>
      <c r="AP212" s="283">
        <f t="shared" si="24"/>
        <v>1713504.79</v>
      </c>
      <c r="AQ212" s="291">
        <f t="shared" si="25"/>
        <v>1473248.98</v>
      </c>
      <c r="AR212" s="265">
        <f t="shared" si="20"/>
        <v>240255.81000000006</v>
      </c>
    </row>
    <row r="213" spans="1:44" ht="15" thickBot="1" x14ac:dyDescent="0.25">
      <c r="A213" s="253" t="s">
        <v>353</v>
      </c>
      <c r="B213" s="253" t="s">
        <v>54</v>
      </c>
      <c r="C213" s="292">
        <v>3381</v>
      </c>
      <c r="D213" s="293" t="s">
        <v>1014</v>
      </c>
      <c r="E213" s="250" t="s">
        <v>2786</v>
      </c>
      <c r="F213" s="89">
        <v>616160.31999999995</v>
      </c>
      <c r="H213" s="89">
        <v>224701.4</v>
      </c>
      <c r="K213" s="250">
        <v>747361.18</v>
      </c>
      <c r="L213" s="250">
        <v>150016.69</v>
      </c>
      <c r="P213" s="76">
        <v>351928</v>
      </c>
      <c r="V213" s="250">
        <v>-293599.99</v>
      </c>
      <c r="W213" s="44">
        <v>1733966.78</v>
      </c>
      <c r="X213" s="90">
        <v>122310.91</v>
      </c>
      <c r="Z213" s="90">
        <v>633.28</v>
      </c>
      <c r="AB213" s="90">
        <v>586200</v>
      </c>
      <c r="AC213" s="90">
        <v>555917.97</v>
      </c>
      <c r="AD213" s="417">
        <v>847100</v>
      </c>
      <c r="AG213" s="417">
        <v>364094.04</v>
      </c>
      <c r="AH213" s="417">
        <v>71870.820000000007</v>
      </c>
      <c r="AJ213" s="417">
        <v>12933.5</v>
      </c>
      <c r="AM213" s="263">
        <f t="shared" si="21"/>
        <v>840861.72</v>
      </c>
      <c r="AN213" s="264">
        <f t="shared" si="22"/>
        <v>351928</v>
      </c>
      <c r="AO213" s="288">
        <f t="shared" si="23"/>
        <v>488933.72</v>
      </c>
      <c r="AP213" s="283">
        <f t="shared" si="24"/>
        <v>1265062.1599999999</v>
      </c>
      <c r="AQ213" s="291">
        <f t="shared" si="25"/>
        <v>1295998.3600000001</v>
      </c>
      <c r="AR213" s="265">
        <f t="shared" si="20"/>
        <v>-30936.200000000186</v>
      </c>
    </row>
    <row r="214" spans="1:44" ht="15" thickBot="1" x14ac:dyDescent="0.25">
      <c r="A214" s="253" t="s">
        <v>353</v>
      </c>
      <c r="B214" s="253" t="s">
        <v>54</v>
      </c>
      <c r="C214" s="292">
        <v>2640</v>
      </c>
      <c r="D214" s="293" t="s">
        <v>1015</v>
      </c>
      <c r="E214" s="250" t="s">
        <v>2787</v>
      </c>
      <c r="F214" s="89">
        <v>791464.78</v>
      </c>
      <c r="H214" s="89">
        <v>65923.44</v>
      </c>
      <c r="K214" s="250">
        <v>1765531.66</v>
      </c>
      <c r="L214" s="250">
        <v>97151.54</v>
      </c>
      <c r="O214" s="76">
        <v>1000</v>
      </c>
      <c r="P214" s="76">
        <v>184678.73</v>
      </c>
      <c r="V214" s="250">
        <v>147247.62</v>
      </c>
      <c r="W214" s="44">
        <v>2788476.86</v>
      </c>
      <c r="X214" s="90">
        <v>591957.80000000005</v>
      </c>
      <c r="AB214" s="90">
        <v>427842.5</v>
      </c>
      <c r="AD214" s="417">
        <v>773440</v>
      </c>
      <c r="AE214" s="417">
        <v>2410</v>
      </c>
      <c r="AG214" s="417">
        <v>231492.98</v>
      </c>
      <c r="AH214" s="417">
        <v>111883.61</v>
      </c>
      <c r="AM214" s="263">
        <f t="shared" si="21"/>
        <v>857388.22</v>
      </c>
      <c r="AN214" s="264">
        <f t="shared" si="22"/>
        <v>185678.73</v>
      </c>
      <c r="AO214" s="288">
        <f t="shared" si="23"/>
        <v>671709.49</v>
      </c>
      <c r="AP214" s="283">
        <f t="shared" si="24"/>
        <v>1019800.3</v>
      </c>
      <c r="AQ214" s="291">
        <f t="shared" si="25"/>
        <v>1119226.5900000001</v>
      </c>
      <c r="AR214" s="265">
        <f t="shared" si="20"/>
        <v>-99426.290000000037</v>
      </c>
    </row>
    <row r="215" spans="1:44" ht="15" thickBot="1" x14ac:dyDescent="0.25">
      <c r="A215" s="253" t="s">
        <v>353</v>
      </c>
      <c r="B215" s="253" t="s">
        <v>54</v>
      </c>
      <c r="C215" s="292">
        <v>5792</v>
      </c>
      <c r="D215" s="293" t="s">
        <v>1016</v>
      </c>
      <c r="E215" s="250" t="s">
        <v>2788</v>
      </c>
      <c r="F215" s="89">
        <v>1111222.8700000001</v>
      </c>
      <c r="G215" s="89">
        <v>3900</v>
      </c>
      <c r="H215" s="89">
        <v>114367.37</v>
      </c>
      <c r="K215" s="250">
        <v>524218.25</v>
      </c>
      <c r="L215" s="250">
        <v>1047956.9</v>
      </c>
      <c r="O215" s="76">
        <v>24540</v>
      </c>
      <c r="P215" s="76">
        <v>57842.93</v>
      </c>
      <c r="R215" s="76">
        <v>264.69</v>
      </c>
      <c r="W215" s="44">
        <v>5060758.04</v>
      </c>
      <c r="X215" s="90">
        <v>1233575.83</v>
      </c>
      <c r="Z215" s="90">
        <v>1071</v>
      </c>
      <c r="AB215" s="90">
        <v>1109460</v>
      </c>
      <c r="AC215" s="90">
        <v>12000</v>
      </c>
      <c r="AD215" s="417">
        <v>1626233</v>
      </c>
      <c r="AF215" s="417">
        <v>12477</v>
      </c>
      <c r="AG215" s="417">
        <v>707856.11</v>
      </c>
      <c r="AH215" s="417">
        <v>100764.05</v>
      </c>
      <c r="AM215" s="263">
        <f t="shared" si="21"/>
        <v>1229490.2400000002</v>
      </c>
      <c r="AN215" s="264">
        <f t="shared" si="22"/>
        <v>82647.62</v>
      </c>
      <c r="AO215" s="288">
        <f t="shared" si="23"/>
        <v>1146842.6200000001</v>
      </c>
      <c r="AP215" s="283">
        <f t="shared" si="24"/>
        <v>2356106.83</v>
      </c>
      <c r="AQ215" s="291">
        <f t="shared" si="25"/>
        <v>2447330.1599999997</v>
      </c>
      <c r="AR215" s="265">
        <f t="shared" si="20"/>
        <v>-91223.329999999609</v>
      </c>
    </row>
    <row r="216" spans="1:44" ht="15" thickBot="1" x14ac:dyDescent="0.25">
      <c r="A216" s="253" t="s">
        <v>353</v>
      </c>
      <c r="B216" s="253" t="s">
        <v>54</v>
      </c>
      <c r="C216" s="292">
        <v>1533</v>
      </c>
      <c r="D216" s="293" t="s">
        <v>1017</v>
      </c>
      <c r="E216" s="250" t="s">
        <v>2809</v>
      </c>
      <c r="F216" s="89">
        <v>539158.9</v>
      </c>
      <c r="H216" s="89">
        <v>84488.19</v>
      </c>
      <c r="K216" s="250">
        <v>143582.73000000001</v>
      </c>
      <c r="L216" s="250">
        <v>205817.15</v>
      </c>
      <c r="O216" s="76">
        <v>4895</v>
      </c>
      <c r="P216" s="76">
        <v>23992.84</v>
      </c>
      <c r="R216" s="76">
        <v>148.65</v>
      </c>
      <c r="W216" s="44">
        <v>1741122.88</v>
      </c>
      <c r="X216" s="90">
        <v>547184.48</v>
      </c>
      <c r="Z216" s="90">
        <v>499.46</v>
      </c>
      <c r="AB216" s="90">
        <v>235720</v>
      </c>
      <c r="AC216" s="90">
        <v>140000.01</v>
      </c>
      <c r="AD216" s="417">
        <v>562129</v>
      </c>
      <c r="AE216" s="417">
        <v>16850</v>
      </c>
      <c r="AG216" s="417">
        <v>227788.84</v>
      </c>
      <c r="AH216" s="417">
        <v>52995.15</v>
      </c>
      <c r="AL216" s="417">
        <v>1200</v>
      </c>
      <c r="AM216" s="263">
        <f t="shared" si="21"/>
        <v>623647.09000000008</v>
      </c>
      <c r="AN216" s="264">
        <f t="shared" si="22"/>
        <v>29036.49</v>
      </c>
      <c r="AO216" s="288">
        <f t="shared" si="23"/>
        <v>594610.60000000009</v>
      </c>
      <c r="AP216" s="283">
        <f t="shared" si="24"/>
        <v>923403.95</v>
      </c>
      <c r="AQ216" s="291">
        <f t="shared" si="25"/>
        <v>860962.99</v>
      </c>
      <c r="AR216" s="265">
        <f t="shared" si="20"/>
        <v>62440.959999999963</v>
      </c>
    </row>
    <row r="217" spans="1:44" ht="15" thickBot="1" x14ac:dyDescent="0.25">
      <c r="A217" s="253" t="s">
        <v>356</v>
      </c>
      <c r="B217" s="253" t="s">
        <v>43</v>
      </c>
      <c r="C217" s="292">
        <v>6007</v>
      </c>
      <c r="D217" s="293" t="s">
        <v>1018</v>
      </c>
      <c r="E217" s="250" t="s">
        <v>2664</v>
      </c>
      <c r="F217" s="89">
        <v>617412.56999999995</v>
      </c>
      <c r="G217" s="89">
        <v>0</v>
      </c>
      <c r="H217" s="89">
        <v>27739.66</v>
      </c>
      <c r="K217" s="250">
        <v>788540.58</v>
      </c>
      <c r="L217" s="250">
        <v>481853.92</v>
      </c>
      <c r="O217" s="76">
        <v>0</v>
      </c>
      <c r="P217" s="76">
        <v>22282.81</v>
      </c>
      <c r="R217" s="76">
        <v>1630.76</v>
      </c>
      <c r="W217" s="44">
        <v>3760347.17</v>
      </c>
      <c r="X217" s="90">
        <v>1376928.81</v>
      </c>
      <c r="Y217" s="90">
        <v>141600</v>
      </c>
      <c r="AB217" s="90">
        <v>953361.5</v>
      </c>
      <c r="AC217" s="90">
        <v>49600</v>
      </c>
      <c r="AD217" s="417">
        <v>1385553.5</v>
      </c>
      <c r="AG217" s="417">
        <v>555979.25</v>
      </c>
      <c r="AH217" s="417">
        <v>352978.93</v>
      </c>
      <c r="AM217" s="263">
        <f t="shared" si="21"/>
        <v>645152.23</v>
      </c>
      <c r="AN217" s="264">
        <f t="shared" si="22"/>
        <v>23913.57</v>
      </c>
      <c r="AO217" s="288">
        <f t="shared" si="23"/>
        <v>621238.66</v>
      </c>
      <c r="AP217" s="283">
        <f t="shared" si="24"/>
        <v>2521490.31</v>
      </c>
      <c r="AQ217" s="291">
        <f t="shared" si="25"/>
        <v>2294511.6800000002</v>
      </c>
      <c r="AR217" s="265">
        <f t="shared" si="20"/>
        <v>226978.62999999989</v>
      </c>
    </row>
    <row r="218" spans="1:44" ht="15" thickBot="1" x14ac:dyDescent="0.25">
      <c r="A218" s="253" t="s">
        <v>356</v>
      </c>
      <c r="B218" s="253" t="s">
        <v>43</v>
      </c>
      <c r="C218" s="292">
        <v>2330</v>
      </c>
      <c r="D218" s="293" t="s">
        <v>1019</v>
      </c>
      <c r="E218" s="250" t="s">
        <v>2667</v>
      </c>
      <c r="F218" s="89">
        <v>596539.76</v>
      </c>
      <c r="G218" s="89">
        <v>14400</v>
      </c>
      <c r="H218" s="89">
        <v>35288.67</v>
      </c>
      <c r="K218" s="250">
        <v>-16011.87</v>
      </c>
      <c r="L218" s="250">
        <v>93430.14</v>
      </c>
      <c r="O218" s="76">
        <v>3000</v>
      </c>
      <c r="P218" s="76">
        <v>37500</v>
      </c>
      <c r="R218" s="76">
        <v>2730.3</v>
      </c>
      <c r="V218" s="250">
        <v>215502.36</v>
      </c>
      <c r="W218" s="44">
        <v>2267172.48</v>
      </c>
      <c r="X218" s="90">
        <v>640996.57999999996</v>
      </c>
      <c r="Y218" s="90">
        <v>115745</v>
      </c>
      <c r="Z218" s="90">
        <v>437.56</v>
      </c>
      <c r="AB218" s="90">
        <v>532010.5</v>
      </c>
      <c r="AC218" s="90">
        <v>12000</v>
      </c>
      <c r="AD218" s="417">
        <v>720468.1</v>
      </c>
      <c r="AE218" s="417">
        <v>10660</v>
      </c>
      <c r="AG218" s="417">
        <v>349167.26</v>
      </c>
      <c r="AH218" s="417">
        <v>59211.48</v>
      </c>
      <c r="AL218" s="417">
        <v>26667</v>
      </c>
      <c r="AM218" s="263">
        <f t="shared" si="21"/>
        <v>646228.43000000005</v>
      </c>
      <c r="AN218" s="264">
        <f t="shared" si="22"/>
        <v>43230.3</v>
      </c>
      <c r="AO218" s="288">
        <f t="shared" si="23"/>
        <v>602998.13</v>
      </c>
      <c r="AP218" s="283">
        <f t="shared" si="24"/>
        <v>1301189.6400000001</v>
      </c>
      <c r="AQ218" s="291">
        <f t="shared" si="25"/>
        <v>1166173.8399999999</v>
      </c>
      <c r="AR218" s="265">
        <f t="shared" si="20"/>
        <v>135015.80000000028</v>
      </c>
    </row>
    <row r="219" spans="1:44" ht="15" thickBot="1" x14ac:dyDescent="0.25">
      <c r="A219" s="253" t="s">
        <v>356</v>
      </c>
      <c r="B219" s="253" t="s">
        <v>43</v>
      </c>
      <c r="C219" s="292">
        <v>2684</v>
      </c>
      <c r="D219" s="293" t="s">
        <v>1020</v>
      </c>
      <c r="E219" s="250" t="s">
        <v>2668</v>
      </c>
      <c r="F219" s="89">
        <v>238297.94</v>
      </c>
      <c r="G219" s="89">
        <v>0</v>
      </c>
      <c r="H219" s="89">
        <v>12813.46</v>
      </c>
      <c r="K219" s="250">
        <v>250741.08</v>
      </c>
      <c r="L219" s="250">
        <v>154279.84</v>
      </c>
      <c r="O219" s="76">
        <v>26852</v>
      </c>
      <c r="P219" s="76">
        <v>38540.67</v>
      </c>
      <c r="R219" s="76">
        <v>48146.76</v>
      </c>
      <c r="T219" s="250">
        <v>1815</v>
      </c>
      <c r="V219" s="250">
        <v>259751.24</v>
      </c>
      <c r="W219" s="44">
        <v>1870864.76</v>
      </c>
      <c r="X219" s="90">
        <v>537341.05000000005</v>
      </c>
      <c r="Y219" s="90">
        <v>30000</v>
      </c>
      <c r="Z219" s="90">
        <v>477.17</v>
      </c>
      <c r="AB219" s="90">
        <v>805854</v>
      </c>
      <c r="AC219" s="90">
        <v>1600</v>
      </c>
      <c r="AD219" s="417">
        <v>940153.8</v>
      </c>
      <c r="AG219" s="417">
        <v>352180.19</v>
      </c>
      <c r="AH219" s="417">
        <v>208318.26</v>
      </c>
      <c r="AM219" s="263">
        <f t="shared" si="21"/>
        <v>251111.4</v>
      </c>
      <c r="AN219" s="264">
        <f t="shared" si="22"/>
        <v>113539.43</v>
      </c>
      <c r="AO219" s="288">
        <f t="shared" si="23"/>
        <v>137571.97</v>
      </c>
      <c r="AP219" s="283">
        <f t="shared" si="24"/>
        <v>1375272.2200000002</v>
      </c>
      <c r="AQ219" s="291">
        <f t="shared" si="25"/>
        <v>1500652.25</v>
      </c>
      <c r="AR219" s="265">
        <f t="shared" si="20"/>
        <v>-125380.0299999998</v>
      </c>
    </row>
    <row r="220" spans="1:44" ht="15" thickBot="1" x14ac:dyDescent="0.25">
      <c r="A220" s="253" t="s">
        <v>356</v>
      </c>
      <c r="B220" s="253" t="s">
        <v>43</v>
      </c>
      <c r="C220" s="292">
        <v>7170</v>
      </c>
      <c r="D220" s="293" t="s">
        <v>1021</v>
      </c>
      <c r="E220" s="250" t="s">
        <v>2672</v>
      </c>
      <c r="F220" s="89">
        <v>431909.32</v>
      </c>
      <c r="G220" s="89">
        <v>38800</v>
      </c>
      <c r="H220" s="89">
        <v>165758.85</v>
      </c>
      <c r="K220" s="250">
        <v>296261.38</v>
      </c>
      <c r="L220" s="250">
        <v>715564.42</v>
      </c>
      <c r="O220" s="76">
        <v>14075</v>
      </c>
      <c r="P220" s="76">
        <v>69085.259999999995</v>
      </c>
      <c r="R220" s="76">
        <v>6207.93</v>
      </c>
      <c r="T220" s="250">
        <v>1827</v>
      </c>
      <c r="W220" s="44">
        <v>4524693.96</v>
      </c>
      <c r="X220" s="90">
        <v>982738.7</v>
      </c>
      <c r="Y220" s="90">
        <v>-29400</v>
      </c>
      <c r="Z220" s="90">
        <v>963.43</v>
      </c>
      <c r="AB220" s="90">
        <v>1052772.8</v>
      </c>
      <c r="AC220" s="90">
        <v>133334</v>
      </c>
      <c r="AD220" s="417">
        <v>1498017.2</v>
      </c>
      <c r="AG220" s="417">
        <v>524264</v>
      </c>
      <c r="AH220" s="417">
        <v>210175.16</v>
      </c>
      <c r="AM220" s="263">
        <f t="shared" si="21"/>
        <v>636468.17000000004</v>
      </c>
      <c r="AN220" s="264">
        <f t="shared" si="22"/>
        <v>89368.19</v>
      </c>
      <c r="AO220" s="288">
        <f t="shared" si="23"/>
        <v>547099.98</v>
      </c>
      <c r="AP220" s="283">
        <f t="shared" si="24"/>
        <v>2140408.9300000002</v>
      </c>
      <c r="AQ220" s="291">
        <f t="shared" si="25"/>
        <v>2232456.36</v>
      </c>
      <c r="AR220" s="265">
        <f t="shared" si="20"/>
        <v>-92047.429999999702</v>
      </c>
    </row>
    <row r="221" spans="1:44" x14ac:dyDescent="0.2">
      <c r="AM221" s="263">
        <f t="shared" si="21"/>
        <v>0</v>
      </c>
      <c r="AN221" s="264">
        <f t="shared" si="22"/>
        <v>0</v>
      </c>
      <c r="AO221" s="288">
        <f t="shared" si="23"/>
        <v>0</v>
      </c>
      <c r="AP221" s="283">
        <f t="shared" si="24"/>
        <v>0</v>
      </c>
      <c r="AQ221" s="291">
        <f t="shared" si="25"/>
        <v>0</v>
      </c>
      <c r="AR221" s="265">
        <f t="shared" si="20"/>
        <v>0</v>
      </c>
    </row>
    <row r="222" spans="1:44" x14ac:dyDescent="0.2">
      <c r="AM222" s="263">
        <f t="shared" si="21"/>
        <v>0</v>
      </c>
      <c r="AN222" s="264">
        <f t="shared" si="22"/>
        <v>0</v>
      </c>
      <c r="AO222" s="288">
        <f t="shared" si="23"/>
        <v>0</v>
      </c>
      <c r="AP222" s="283">
        <f t="shared" si="24"/>
        <v>0</v>
      </c>
      <c r="AQ222" s="291">
        <f t="shared" si="25"/>
        <v>0</v>
      </c>
      <c r="AR222" s="265">
        <f t="shared" si="20"/>
        <v>0</v>
      </c>
    </row>
  </sheetData>
  <autoFilter ref="A1:AS22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0"/>
  <sheetViews>
    <sheetView topLeftCell="W1" zoomScale="110" zoomScaleNormal="110" workbookViewId="0">
      <selection sqref="A1:AB1048576"/>
    </sheetView>
  </sheetViews>
  <sheetFormatPr defaultColWidth="17.75" defaultRowHeight="14.25" x14ac:dyDescent="0.2"/>
  <cols>
    <col min="1" max="1" width="20.625" style="250" customWidth="1"/>
    <col min="2" max="4" width="17.75" style="89"/>
    <col min="5" max="6" width="17.75" style="250"/>
    <col min="7" max="10" width="17.75" style="232"/>
    <col min="11" max="14" width="17.75" style="250"/>
    <col min="15" max="20" width="17.75" style="73"/>
    <col min="21" max="27" width="17.75" style="90"/>
    <col min="28" max="28" width="33.125" style="90" bestFit="1" customWidth="1"/>
    <col min="29" max="16384" width="17.75" style="250"/>
  </cols>
  <sheetData>
    <row r="1" spans="1:28" x14ac:dyDescent="0.2">
      <c r="A1" s="250" t="s">
        <v>2459</v>
      </c>
      <c r="B1" s="89" t="s">
        <v>2460</v>
      </c>
      <c r="C1" s="89" t="s">
        <v>2461</v>
      </c>
      <c r="D1" s="89" t="s">
        <v>2462</v>
      </c>
      <c r="E1" s="250" t="s">
        <v>2463</v>
      </c>
      <c r="F1" s="250" t="s">
        <v>2464</v>
      </c>
      <c r="G1" s="232" t="s">
        <v>2466</v>
      </c>
      <c r="H1" s="232" t="s">
        <v>2467</v>
      </c>
      <c r="I1" s="232" t="s">
        <v>2469</v>
      </c>
      <c r="J1" s="232" t="s">
        <v>2470</v>
      </c>
      <c r="K1" s="250" t="s">
        <v>2471</v>
      </c>
      <c r="L1" s="250" t="s">
        <v>2472</v>
      </c>
      <c r="M1" s="250" t="s">
        <v>2473</v>
      </c>
      <c r="N1" s="250" t="s">
        <v>2474</v>
      </c>
      <c r="O1" s="73" t="s">
        <v>2476</v>
      </c>
      <c r="P1" s="73" t="s">
        <v>2477</v>
      </c>
      <c r="Q1" s="73" t="s">
        <v>2478</v>
      </c>
      <c r="R1" s="73" t="s">
        <v>2479</v>
      </c>
      <c r="S1" s="73" t="s">
        <v>2480</v>
      </c>
      <c r="T1" s="73" t="s">
        <v>2482</v>
      </c>
      <c r="U1" s="90" t="s">
        <v>2483</v>
      </c>
      <c r="V1" s="90" t="s">
        <v>2484</v>
      </c>
      <c r="W1" s="90" t="s">
        <v>2485</v>
      </c>
      <c r="X1" s="90" t="s">
        <v>2486</v>
      </c>
      <c r="Y1" s="90" t="s">
        <v>2487</v>
      </c>
      <c r="Z1" s="90" t="s">
        <v>2612</v>
      </c>
      <c r="AA1" s="90" t="s">
        <v>2613</v>
      </c>
      <c r="AB1" s="90" t="s">
        <v>2489</v>
      </c>
    </row>
    <row r="2" spans="1:28" x14ac:dyDescent="0.2">
      <c r="A2" s="250" t="s">
        <v>2490</v>
      </c>
      <c r="B2" s="89" t="s">
        <v>2491</v>
      </c>
      <c r="C2" s="89" t="s">
        <v>2492</v>
      </c>
      <c r="D2" s="89" t="s">
        <v>2493</v>
      </c>
      <c r="E2" s="250" t="s">
        <v>2494</v>
      </c>
      <c r="F2" s="250" t="s">
        <v>2495</v>
      </c>
      <c r="G2" s="232" t="s">
        <v>2497</v>
      </c>
      <c r="H2" s="232" t="s">
        <v>2498</v>
      </c>
      <c r="I2" s="232" t="s">
        <v>2500</v>
      </c>
      <c r="J2" s="232" t="s">
        <v>2501</v>
      </c>
      <c r="K2" s="250" t="s">
        <v>2502</v>
      </c>
      <c r="L2" s="250" t="s">
        <v>2503</v>
      </c>
      <c r="M2" s="250" t="s">
        <v>2504</v>
      </c>
      <c r="N2" s="250" t="s">
        <v>2505</v>
      </c>
      <c r="O2" s="73" t="s">
        <v>2507</v>
      </c>
      <c r="P2" s="73" t="s">
        <v>2508</v>
      </c>
      <c r="Q2" s="73" t="s">
        <v>2509</v>
      </c>
      <c r="R2" s="73" t="s">
        <v>2510</v>
      </c>
      <c r="S2" s="73" t="s">
        <v>2511</v>
      </c>
      <c r="T2" s="73" t="s">
        <v>2513</v>
      </c>
      <c r="U2" s="90" t="s">
        <v>2514</v>
      </c>
      <c r="V2" s="90" t="s">
        <v>2515</v>
      </c>
      <c r="W2" s="90" t="s">
        <v>2516</v>
      </c>
      <c r="X2" s="90" t="s">
        <v>2517</v>
      </c>
      <c r="Y2" s="90" t="s">
        <v>2518</v>
      </c>
      <c r="Z2" s="90" t="s">
        <v>2618</v>
      </c>
      <c r="AA2" s="90" t="s">
        <v>2619</v>
      </c>
      <c r="AB2" s="90" t="s">
        <v>2520</v>
      </c>
    </row>
    <row r="3" spans="1:28" x14ac:dyDescent="0.2">
      <c r="A3" s="250" t="s">
        <v>2521</v>
      </c>
      <c r="B3" s="89">
        <v>85974012.819999993</v>
      </c>
      <c r="C3" s="89">
        <v>463333</v>
      </c>
      <c r="D3" s="89">
        <v>9365857.5500000007</v>
      </c>
      <c r="E3" s="250">
        <v>113509984.01000001</v>
      </c>
      <c r="F3" s="250">
        <v>19471441.59</v>
      </c>
      <c r="G3" s="232">
        <v>1158105.02</v>
      </c>
      <c r="H3" s="232">
        <v>2834977.87</v>
      </c>
      <c r="I3" s="232">
        <v>4741295.49</v>
      </c>
      <c r="J3" s="232">
        <v>153130.04</v>
      </c>
      <c r="K3" s="250">
        <v>5912769.1399999997</v>
      </c>
      <c r="L3" s="250">
        <v>-134530.95000000001</v>
      </c>
      <c r="M3" s="250">
        <v>5725637.3200000003</v>
      </c>
      <c r="N3" s="250">
        <v>220838199.25999999</v>
      </c>
      <c r="O3" s="73">
        <v>86187762.569999993</v>
      </c>
      <c r="P3" s="73">
        <v>2873259.37</v>
      </c>
      <c r="Q3" s="73">
        <v>86447.64</v>
      </c>
      <c r="R3" s="73">
        <v>4740</v>
      </c>
      <c r="S3" s="73">
        <v>83704214.150000006</v>
      </c>
      <c r="T3" s="73">
        <v>6925344.4800000004</v>
      </c>
      <c r="U3" s="90">
        <v>106995003.63</v>
      </c>
      <c r="V3" s="90">
        <v>36491.5</v>
      </c>
      <c r="W3" s="90">
        <v>64978.59</v>
      </c>
      <c r="X3" s="90">
        <v>41160304.630000003</v>
      </c>
      <c r="Y3" s="90">
        <v>30889000.879999999</v>
      </c>
      <c r="Z3" s="90">
        <v>97583.45</v>
      </c>
      <c r="AA3" s="90">
        <v>25</v>
      </c>
      <c r="AB3" s="90">
        <v>1203536.6000000001</v>
      </c>
    </row>
    <row r="4" spans="1:28" x14ac:dyDescent="0.2">
      <c r="A4" s="250" t="s">
        <v>2819</v>
      </c>
      <c r="B4" s="89">
        <v>1211238.01</v>
      </c>
      <c r="D4" s="89">
        <v>193219.33</v>
      </c>
      <c r="E4" s="250">
        <v>4773140.33</v>
      </c>
      <c r="F4" s="250">
        <v>506312.49</v>
      </c>
      <c r="G4" s="232">
        <v>0</v>
      </c>
      <c r="H4" s="232">
        <v>3200</v>
      </c>
      <c r="J4" s="232">
        <v>629.44000000000005</v>
      </c>
      <c r="K4" s="250">
        <v>294526</v>
      </c>
      <c r="M4" s="250">
        <v>204378.05</v>
      </c>
      <c r="N4" s="250">
        <v>1723269</v>
      </c>
      <c r="O4" s="73">
        <v>1249916.49</v>
      </c>
      <c r="P4" s="73">
        <v>1</v>
      </c>
      <c r="Q4" s="73">
        <v>2487.65</v>
      </c>
      <c r="S4" s="73">
        <v>946295</v>
      </c>
      <c r="T4" s="73">
        <v>153200</v>
      </c>
      <c r="U4" s="90">
        <v>1329764.5900000001</v>
      </c>
      <c r="X4" s="90">
        <v>487621.63</v>
      </c>
      <c r="Y4" s="90">
        <v>172090.68</v>
      </c>
      <c r="AB4" s="90">
        <v>35000</v>
      </c>
    </row>
    <row r="5" spans="1:28" x14ac:dyDescent="0.2">
      <c r="A5" s="250" t="s">
        <v>2820</v>
      </c>
      <c r="B5" s="89">
        <v>297384.37</v>
      </c>
      <c r="D5" s="89">
        <v>87520.5</v>
      </c>
      <c r="E5" s="250">
        <v>501288.65</v>
      </c>
      <c r="F5" s="250">
        <v>244541.94</v>
      </c>
      <c r="J5" s="232">
        <v>697.33</v>
      </c>
      <c r="M5" s="250">
        <v>387179.35</v>
      </c>
      <c r="N5" s="250">
        <v>1740746.12</v>
      </c>
      <c r="O5" s="73">
        <v>548996.47</v>
      </c>
      <c r="Q5" s="73">
        <v>157.6</v>
      </c>
      <c r="S5" s="73">
        <v>664765.1</v>
      </c>
      <c r="T5" s="73">
        <v>80100</v>
      </c>
      <c r="U5" s="90">
        <v>792213.1</v>
      </c>
      <c r="X5" s="90">
        <v>285715.93</v>
      </c>
      <c r="Y5" s="90">
        <v>183399.67</v>
      </c>
      <c r="AB5" s="90">
        <v>500</v>
      </c>
    </row>
    <row r="6" spans="1:28" x14ac:dyDescent="0.2">
      <c r="A6" s="250" t="s">
        <v>2821</v>
      </c>
      <c r="B6" s="89">
        <v>1121883.08</v>
      </c>
      <c r="D6" s="89">
        <v>126994.01</v>
      </c>
      <c r="E6" s="250">
        <v>512384.07</v>
      </c>
      <c r="F6" s="250">
        <v>388737.03</v>
      </c>
      <c r="G6" s="232">
        <v>0</v>
      </c>
      <c r="H6" s="232">
        <v>866.89</v>
      </c>
      <c r="I6" s="232">
        <v>253780</v>
      </c>
      <c r="J6" s="232">
        <v>22.24</v>
      </c>
      <c r="K6" s="250">
        <v>89300</v>
      </c>
      <c r="M6" s="250">
        <v>534718.5</v>
      </c>
      <c r="N6" s="250">
        <v>2169071.4500000002</v>
      </c>
      <c r="O6" s="73">
        <v>1254863.3999999999</v>
      </c>
      <c r="Q6" s="73">
        <v>694.68</v>
      </c>
      <c r="S6" s="73">
        <v>1104732</v>
      </c>
      <c r="T6" s="73">
        <v>161380</v>
      </c>
      <c r="U6" s="90">
        <v>1749876</v>
      </c>
      <c r="V6" s="90">
        <v>5250</v>
      </c>
      <c r="W6" s="90">
        <v>1288</v>
      </c>
      <c r="X6" s="90">
        <v>478960.92</v>
      </c>
      <c r="Y6" s="90">
        <v>100768.63</v>
      </c>
      <c r="AB6" s="90">
        <v>500</v>
      </c>
    </row>
    <row r="7" spans="1:28" x14ac:dyDescent="0.2">
      <c r="A7" s="250" t="s">
        <v>2822</v>
      </c>
      <c r="B7" s="89">
        <v>696163.68</v>
      </c>
      <c r="D7" s="89">
        <v>200280.95</v>
      </c>
      <c r="E7" s="250">
        <v>358952.88</v>
      </c>
      <c r="F7" s="250">
        <v>323989.84000000003</v>
      </c>
      <c r="H7" s="232">
        <v>0</v>
      </c>
      <c r="J7" s="232">
        <v>113</v>
      </c>
      <c r="M7" s="250">
        <v>434316.05</v>
      </c>
      <c r="N7" s="250">
        <v>235221.96</v>
      </c>
      <c r="O7" s="73">
        <v>717991.01</v>
      </c>
      <c r="S7" s="73">
        <v>1163877.2</v>
      </c>
      <c r="T7" s="73">
        <v>146554</v>
      </c>
      <c r="U7" s="90">
        <v>1305351.2</v>
      </c>
      <c r="W7" s="90">
        <v>3832</v>
      </c>
      <c r="X7" s="90">
        <v>495738.23</v>
      </c>
      <c r="Y7" s="90">
        <v>97188.23</v>
      </c>
      <c r="AB7" s="90">
        <v>41540</v>
      </c>
    </row>
    <row r="8" spans="1:28" x14ac:dyDescent="0.2">
      <c r="A8" s="250" t="s">
        <v>2823</v>
      </c>
      <c r="B8" s="89">
        <v>1165368.03</v>
      </c>
      <c r="C8" s="89">
        <v>28825</v>
      </c>
      <c r="D8" s="89">
        <v>73916.7</v>
      </c>
      <c r="E8" s="250">
        <v>32558.799999999999</v>
      </c>
      <c r="F8" s="250">
        <v>53927.32</v>
      </c>
      <c r="G8" s="232">
        <v>4900</v>
      </c>
      <c r="H8" s="232">
        <v>56327.42</v>
      </c>
      <c r="I8" s="232">
        <v>505315</v>
      </c>
      <c r="J8" s="232">
        <v>78</v>
      </c>
      <c r="M8" s="250">
        <v>140204.87</v>
      </c>
      <c r="N8" s="250">
        <v>1649277.25</v>
      </c>
      <c r="O8" s="73">
        <v>790749.87</v>
      </c>
      <c r="Q8" s="73">
        <v>906.26</v>
      </c>
      <c r="S8" s="73">
        <v>502991.6</v>
      </c>
      <c r="T8" s="73">
        <v>59700</v>
      </c>
      <c r="U8" s="90">
        <v>606491.6</v>
      </c>
      <c r="X8" s="90">
        <v>475763.89</v>
      </c>
      <c r="Y8" s="90">
        <v>28746.51</v>
      </c>
    </row>
    <row r="9" spans="1:28" x14ac:dyDescent="0.2">
      <c r="A9" s="250" t="s">
        <v>2824</v>
      </c>
      <c r="B9" s="89">
        <v>888304.07</v>
      </c>
      <c r="C9" s="89">
        <v>0</v>
      </c>
      <c r="D9" s="89">
        <v>142429.29999999999</v>
      </c>
      <c r="E9" s="250">
        <v>239773.69</v>
      </c>
      <c r="F9" s="250">
        <v>256910.89</v>
      </c>
      <c r="J9" s="232">
        <v>0</v>
      </c>
      <c r="K9" s="250">
        <v>89250</v>
      </c>
      <c r="N9" s="250">
        <v>991159.3</v>
      </c>
      <c r="O9" s="73">
        <v>716769.24</v>
      </c>
      <c r="P9" s="73">
        <v>18600</v>
      </c>
      <c r="Q9" s="73">
        <v>767.4</v>
      </c>
      <c r="S9" s="73">
        <v>662190.9</v>
      </c>
      <c r="T9" s="73">
        <v>136520</v>
      </c>
      <c r="U9" s="90">
        <v>876267.9</v>
      </c>
      <c r="X9" s="90">
        <v>195646.58</v>
      </c>
      <c r="Y9" s="90">
        <v>66742.080000000002</v>
      </c>
      <c r="AB9" s="90">
        <v>40500</v>
      </c>
    </row>
    <row r="10" spans="1:28" x14ac:dyDescent="0.2">
      <c r="A10" s="250" t="s">
        <v>2825</v>
      </c>
      <c r="B10" s="89">
        <v>673182.79</v>
      </c>
      <c r="C10" s="89">
        <v>14800</v>
      </c>
      <c r="D10" s="89">
        <v>126805.58</v>
      </c>
      <c r="E10" s="250">
        <v>715725.01</v>
      </c>
      <c r="F10" s="250">
        <v>19621.84</v>
      </c>
      <c r="G10" s="232">
        <v>0</v>
      </c>
      <c r="H10" s="232">
        <v>1713.6</v>
      </c>
      <c r="J10" s="232">
        <v>442.53</v>
      </c>
      <c r="K10" s="250">
        <v>292620</v>
      </c>
      <c r="M10" s="250">
        <v>45644.45</v>
      </c>
      <c r="N10" s="250">
        <v>169383.81</v>
      </c>
      <c r="O10" s="73">
        <v>454907.71</v>
      </c>
      <c r="Q10" s="73">
        <v>530.19000000000005</v>
      </c>
      <c r="S10" s="73">
        <v>799700.2</v>
      </c>
      <c r="T10" s="73">
        <v>102750</v>
      </c>
      <c r="U10" s="90">
        <v>925950.2</v>
      </c>
      <c r="X10" s="90">
        <v>214023.26</v>
      </c>
      <c r="Y10" s="90">
        <v>30091.34</v>
      </c>
      <c r="AB10" s="90">
        <v>500</v>
      </c>
    </row>
    <row r="11" spans="1:28" x14ac:dyDescent="0.2">
      <c r="A11" s="250" t="s">
        <v>2826</v>
      </c>
      <c r="B11" s="89">
        <v>1596615.82</v>
      </c>
      <c r="C11" s="89">
        <v>68480</v>
      </c>
      <c r="D11" s="89">
        <v>41841.870000000003</v>
      </c>
      <c r="E11" s="250">
        <v>739015.11</v>
      </c>
      <c r="F11" s="250">
        <v>830013.57</v>
      </c>
      <c r="G11" s="232">
        <v>0</v>
      </c>
      <c r="J11" s="232">
        <v>3902.95</v>
      </c>
      <c r="K11" s="250">
        <v>267050</v>
      </c>
      <c r="M11" s="250">
        <v>208610.36</v>
      </c>
      <c r="N11" s="250">
        <v>668274.24</v>
      </c>
      <c r="O11" s="73">
        <v>819557.68</v>
      </c>
      <c r="P11" s="73">
        <v>191700</v>
      </c>
      <c r="Q11" s="73">
        <v>2219.52</v>
      </c>
      <c r="S11" s="73">
        <v>1482676.3</v>
      </c>
      <c r="T11" s="73">
        <v>287376</v>
      </c>
      <c r="U11" s="90">
        <v>1863612.3</v>
      </c>
      <c r="X11" s="90">
        <v>476236.22</v>
      </c>
      <c r="Y11" s="90">
        <v>87620.34</v>
      </c>
      <c r="AB11" s="90">
        <v>60000</v>
      </c>
    </row>
    <row r="12" spans="1:28" x14ac:dyDescent="0.2">
      <c r="A12" s="250" t="s">
        <v>2827</v>
      </c>
      <c r="B12" s="89">
        <v>886386.85</v>
      </c>
      <c r="D12" s="89">
        <v>80339.47</v>
      </c>
      <c r="E12" s="250">
        <v>763649.09</v>
      </c>
      <c r="F12" s="250">
        <v>242536.48</v>
      </c>
      <c r="G12" s="232">
        <v>0</v>
      </c>
      <c r="I12" s="232">
        <v>29650</v>
      </c>
      <c r="J12" s="232">
        <v>66.8</v>
      </c>
      <c r="K12" s="250">
        <v>8500</v>
      </c>
      <c r="M12" s="250">
        <v>126841.23</v>
      </c>
      <c r="N12" s="250">
        <v>2102009.77</v>
      </c>
      <c r="O12" s="73">
        <v>591058.93000000005</v>
      </c>
      <c r="Q12" s="73">
        <v>869.17</v>
      </c>
      <c r="S12" s="73">
        <v>1083446</v>
      </c>
      <c r="T12" s="73">
        <v>599912</v>
      </c>
      <c r="U12" s="90">
        <v>1814882</v>
      </c>
      <c r="X12" s="90">
        <v>198116.36</v>
      </c>
      <c r="Y12" s="90">
        <v>92768.76</v>
      </c>
      <c r="AB12" s="90">
        <v>60500</v>
      </c>
    </row>
    <row r="13" spans="1:28" x14ac:dyDescent="0.2">
      <c r="A13" s="250" t="s">
        <v>2828</v>
      </c>
      <c r="B13" s="89">
        <v>957382.6</v>
      </c>
      <c r="D13" s="89">
        <v>81281.38</v>
      </c>
      <c r="E13" s="250">
        <v>1141729.1100000001</v>
      </c>
      <c r="F13" s="250">
        <v>284121.36</v>
      </c>
      <c r="G13" s="232">
        <v>0</v>
      </c>
      <c r="H13" s="232">
        <v>0</v>
      </c>
      <c r="J13" s="232">
        <v>683.48</v>
      </c>
      <c r="K13" s="250">
        <v>44011.5</v>
      </c>
      <c r="M13" s="250">
        <v>167383.15</v>
      </c>
      <c r="N13" s="250">
        <v>1442563.02</v>
      </c>
      <c r="O13" s="73">
        <v>606821.18000000005</v>
      </c>
      <c r="P13" s="73">
        <v>9300</v>
      </c>
      <c r="Q13" s="73">
        <v>1042.02</v>
      </c>
      <c r="S13" s="73">
        <v>734600.4</v>
      </c>
      <c r="T13" s="73">
        <v>218310</v>
      </c>
      <c r="U13" s="90">
        <v>980328.4</v>
      </c>
      <c r="X13" s="90">
        <v>357580.09</v>
      </c>
      <c r="Y13" s="90">
        <v>93079.27</v>
      </c>
      <c r="AB13" s="90">
        <v>32500</v>
      </c>
    </row>
    <row r="14" spans="1:28" x14ac:dyDescent="0.2">
      <c r="A14" s="250" t="s">
        <v>2829</v>
      </c>
      <c r="B14" s="89">
        <v>697551.54</v>
      </c>
      <c r="D14" s="89">
        <v>46393.77</v>
      </c>
      <c r="E14" s="250">
        <v>962340.51</v>
      </c>
      <c r="F14" s="250">
        <v>131412</v>
      </c>
      <c r="G14" s="232">
        <v>0</v>
      </c>
      <c r="H14" s="232">
        <v>0</v>
      </c>
      <c r="I14" s="232">
        <v>170490</v>
      </c>
      <c r="J14" s="232">
        <v>476.45</v>
      </c>
      <c r="K14" s="250">
        <v>150400</v>
      </c>
      <c r="M14" s="250">
        <v>70158.039999999994</v>
      </c>
      <c r="N14" s="250">
        <v>484200</v>
      </c>
      <c r="O14" s="73">
        <v>589048.93000000005</v>
      </c>
      <c r="P14" s="73">
        <v>44600</v>
      </c>
      <c r="Q14" s="73">
        <v>444.28</v>
      </c>
      <c r="S14" s="73">
        <v>997822.1</v>
      </c>
      <c r="T14" s="73">
        <v>199150</v>
      </c>
      <c r="U14" s="90">
        <v>1153208.1000000001</v>
      </c>
      <c r="X14" s="90">
        <v>407102.91</v>
      </c>
      <c r="Y14" s="90">
        <v>69984.34</v>
      </c>
      <c r="AB14" s="90">
        <v>500</v>
      </c>
    </row>
    <row r="15" spans="1:28" x14ac:dyDescent="0.2">
      <c r="A15" s="250" t="s">
        <v>2830</v>
      </c>
      <c r="B15" s="89">
        <v>1572069.83</v>
      </c>
      <c r="D15" s="89">
        <v>85820.800000000003</v>
      </c>
      <c r="E15" s="250">
        <v>472528.47</v>
      </c>
      <c r="F15" s="250">
        <v>309256.58</v>
      </c>
      <c r="G15" s="232">
        <v>44885</v>
      </c>
      <c r="H15" s="232">
        <v>4061.13</v>
      </c>
      <c r="I15" s="232">
        <v>90000</v>
      </c>
      <c r="J15" s="232">
        <v>399.99</v>
      </c>
      <c r="K15" s="250">
        <v>221941</v>
      </c>
      <c r="M15" s="250">
        <v>447131.93</v>
      </c>
      <c r="N15" s="250">
        <v>1884119.29</v>
      </c>
      <c r="O15" s="73">
        <v>908149.15</v>
      </c>
      <c r="Q15" s="73">
        <v>1521.65</v>
      </c>
      <c r="S15" s="73">
        <v>1090280</v>
      </c>
      <c r="T15" s="73">
        <v>130500</v>
      </c>
      <c r="U15" s="90">
        <v>1287916</v>
      </c>
      <c r="V15" s="90">
        <v>3000</v>
      </c>
      <c r="X15" s="90">
        <v>746817.6</v>
      </c>
      <c r="Y15" s="90">
        <v>71322.61</v>
      </c>
      <c r="AB15" s="90">
        <v>60000</v>
      </c>
    </row>
    <row r="16" spans="1:28" x14ac:dyDescent="0.2">
      <c r="A16" s="250" t="s">
        <v>2831</v>
      </c>
      <c r="B16" s="89">
        <v>467738.36</v>
      </c>
      <c r="D16" s="89">
        <v>105669</v>
      </c>
      <c r="E16" s="250">
        <v>620287.36</v>
      </c>
      <c r="F16" s="250">
        <v>243428.62</v>
      </c>
      <c r="G16" s="232">
        <v>0</v>
      </c>
      <c r="J16" s="232">
        <v>784.52</v>
      </c>
      <c r="K16" s="250">
        <v>190115</v>
      </c>
      <c r="M16" s="250">
        <v>25800</v>
      </c>
      <c r="N16" s="250">
        <v>2403607</v>
      </c>
      <c r="O16" s="73">
        <v>540140.24</v>
      </c>
      <c r="Q16" s="73">
        <v>427.58</v>
      </c>
      <c r="S16" s="73">
        <v>1149554.8</v>
      </c>
      <c r="T16" s="73">
        <v>153676</v>
      </c>
      <c r="U16" s="90">
        <v>1341302.8</v>
      </c>
      <c r="X16" s="90">
        <v>385374.12</v>
      </c>
      <c r="Y16" s="90">
        <v>93139.43</v>
      </c>
      <c r="AB16" s="90">
        <v>25500</v>
      </c>
    </row>
    <row r="17" spans="1:28" x14ac:dyDescent="0.2">
      <c r="A17" s="250" t="s">
        <v>2832</v>
      </c>
      <c r="B17" s="89">
        <v>1401687.43</v>
      </c>
      <c r="D17" s="89">
        <v>194340.08</v>
      </c>
      <c r="E17" s="250">
        <v>388676.58</v>
      </c>
      <c r="F17" s="250">
        <v>243831.62</v>
      </c>
      <c r="H17" s="232">
        <v>3</v>
      </c>
      <c r="J17" s="232">
        <v>80</v>
      </c>
      <c r="K17" s="250">
        <v>281635</v>
      </c>
      <c r="M17" s="250">
        <v>197524.95</v>
      </c>
      <c r="N17" s="250">
        <v>2696435.34</v>
      </c>
      <c r="O17" s="73">
        <v>612035.57999999996</v>
      </c>
      <c r="P17" s="73">
        <v>150000</v>
      </c>
      <c r="Q17" s="73">
        <v>1372.77</v>
      </c>
      <c r="S17" s="73">
        <v>1090237.2</v>
      </c>
      <c r="T17" s="73">
        <v>148439</v>
      </c>
      <c r="U17" s="90">
        <v>1268036.2</v>
      </c>
      <c r="X17" s="90">
        <v>378160.01</v>
      </c>
      <c r="Y17" s="90">
        <v>104171.93</v>
      </c>
      <c r="AB17" s="90">
        <v>65089.599999999999</v>
      </c>
    </row>
    <row r="18" spans="1:28" x14ac:dyDescent="0.2">
      <c r="A18" s="250" t="s">
        <v>2833</v>
      </c>
      <c r="B18" s="89">
        <v>822627.78</v>
      </c>
      <c r="C18" s="89">
        <v>9800</v>
      </c>
      <c r="D18" s="89">
        <v>96923.7</v>
      </c>
      <c r="E18" s="250">
        <v>798243.87</v>
      </c>
      <c r="F18" s="250">
        <v>364311.5</v>
      </c>
      <c r="G18" s="232">
        <v>1000</v>
      </c>
      <c r="H18" s="232">
        <v>7480</v>
      </c>
      <c r="J18" s="232">
        <v>169.04</v>
      </c>
      <c r="K18" s="250">
        <v>289090</v>
      </c>
      <c r="M18" s="250">
        <v>163185.09</v>
      </c>
      <c r="N18" s="250">
        <v>2510757.66</v>
      </c>
      <c r="O18" s="73">
        <v>715493.93</v>
      </c>
      <c r="Q18" s="73">
        <v>657.04</v>
      </c>
      <c r="S18" s="73">
        <v>1171847</v>
      </c>
      <c r="T18" s="73">
        <v>288530</v>
      </c>
      <c r="U18" s="90">
        <v>1543183</v>
      </c>
      <c r="X18" s="90">
        <v>475607.39</v>
      </c>
      <c r="Y18" s="90">
        <v>145841.94</v>
      </c>
      <c r="AB18" s="90">
        <v>500</v>
      </c>
    </row>
    <row r="19" spans="1:28" x14ac:dyDescent="0.2">
      <c r="A19" s="250" t="s">
        <v>2834</v>
      </c>
      <c r="B19" s="89">
        <v>1189972.44</v>
      </c>
      <c r="D19" s="89">
        <v>72740.14</v>
      </c>
      <c r="E19" s="250">
        <v>1023007.94</v>
      </c>
      <c r="F19" s="250">
        <v>856723.19</v>
      </c>
      <c r="G19" s="232">
        <v>0</v>
      </c>
      <c r="J19" s="232">
        <v>2745.13</v>
      </c>
      <c r="K19" s="250">
        <v>361453</v>
      </c>
      <c r="M19" s="250">
        <v>239594.69</v>
      </c>
      <c r="N19" s="250">
        <v>684118.79</v>
      </c>
      <c r="O19" s="73">
        <v>547002.71</v>
      </c>
      <c r="Q19" s="73">
        <v>1377.45</v>
      </c>
      <c r="S19" s="73">
        <v>609737</v>
      </c>
      <c r="T19" s="73">
        <v>221690</v>
      </c>
      <c r="U19" s="90">
        <v>850445</v>
      </c>
      <c r="X19" s="90">
        <v>393195.18</v>
      </c>
      <c r="Y19" s="90">
        <v>181300.59</v>
      </c>
      <c r="AB19" s="90">
        <v>65000</v>
      </c>
    </row>
    <row r="20" spans="1:28" x14ac:dyDescent="0.2">
      <c r="A20" s="250" t="s">
        <v>2835</v>
      </c>
      <c r="B20" s="89">
        <v>648402.69999999995</v>
      </c>
      <c r="D20" s="89">
        <v>72452.81</v>
      </c>
      <c r="E20" s="250">
        <v>414191.1</v>
      </c>
      <c r="F20" s="250">
        <v>124006.1</v>
      </c>
      <c r="I20" s="232">
        <v>220710</v>
      </c>
      <c r="J20" s="232">
        <v>83.53</v>
      </c>
      <c r="M20" s="250">
        <v>54004.05</v>
      </c>
      <c r="N20" s="250">
        <v>865361.67</v>
      </c>
      <c r="O20" s="73">
        <v>560958.18999999994</v>
      </c>
      <c r="P20" s="73">
        <v>19350</v>
      </c>
      <c r="Q20" s="73">
        <v>403.76</v>
      </c>
      <c r="S20" s="73">
        <v>849424</v>
      </c>
      <c r="T20" s="73">
        <v>88800</v>
      </c>
      <c r="U20" s="90">
        <v>983581</v>
      </c>
      <c r="X20" s="90">
        <v>250823.39</v>
      </c>
      <c r="Y20" s="90">
        <v>53019.31</v>
      </c>
      <c r="AB20" s="90">
        <v>500</v>
      </c>
    </row>
    <row r="21" spans="1:28" x14ac:dyDescent="0.2">
      <c r="A21" s="250" t="s">
        <v>2836</v>
      </c>
      <c r="B21" s="89">
        <v>556486.89</v>
      </c>
      <c r="D21" s="89">
        <v>36016.769999999997</v>
      </c>
      <c r="E21" s="250">
        <v>485207.15</v>
      </c>
      <c r="F21" s="250">
        <v>302987.86</v>
      </c>
      <c r="H21" s="232">
        <v>250</v>
      </c>
      <c r="J21" s="232">
        <v>75</v>
      </c>
      <c r="M21" s="250">
        <v>117880.36</v>
      </c>
      <c r="N21" s="250">
        <v>1709584.67</v>
      </c>
      <c r="O21" s="73">
        <v>371722.36</v>
      </c>
      <c r="Q21" s="73">
        <v>538.9</v>
      </c>
      <c r="S21" s="73">
        <v>843360</v>
      </c>
      <c r="T21" s="73">
        <v>56000</v>
      </c>
      <c r="U21" s="90">
        <v>969726</v>
      </c>
      <c r="X21" s="90">
        <v>182910.68</v>
      </c>
      <c r="Y21" s="90">
        <v>103962.25</v>
      </c>
      <c r="AB21" s="90">
        <v>20500</v>
      </c>
    </row>
    <row r="22" spans="1:28" x14ac:dyDescent="0.2">
      <c r="A22" s="250" t="s">
        <v>2940</v>
      </c>
      <c r="B22" s="89">
        <v>502179.96</v>
      </c>
      <c r="D22" s="89">
        <v>114134.98</v>
      </c>
      <c r="E22" s="250">
        <v>601683.13</v>
      </c>
      <c r="F22" s="250">
        <v>302586.03999999998</v>
      </c>
      <c r="H22" s="232">
        <v>0</v>
      </c>
      <c r="J22" s="232">
        <v>148</v>
      </c>
      <c r="M22" s="250">
        <v>244497.17</v>
      </c>
      <c r="N22" s="250">
        <v>2287426.9300000002</v>
      </c>
      <c r="O22" s="73">
        <v>598041.05000000005</v>
      </c>
      <c r="Q22" s="73">
        <v>358.2</v>
      </c>
      <c r="S22" s="73">
        <v>600769</v>
      </c>
      <c r="T22" s="73">
        <v>73610</v>
      </c>
      <c r="U22" s="90">
        <v>689279</v>
      </c>
      <c r="W22" s="90">
        <v>15296.59</v>
      </c>
      <c r="X22" s="90">
        <v>258382.45</v>
      </c>
      <c r="Y22" s="90">
        <v>112108.3</v>
      </c>
    </row>
    <row r="23" spans="1:28" x14ac:dyDescent="0.2">
      <c r="A23" s="250" t="s">
        <v>2837</v>
      </c>
      <c r="B23" s="89">
        <v>323276.01</v>
      </c>
      <c r="D23" s="89">
        <v>41741.589999999997</v>
      </c>
      <c r="E23" s="250">
        <v>726791.35</v>
      </c>
      <c r="F23" s="250">
        <v>179182.36</v>
      </c>
      <c r="G23" s="232">
        <v>0</v>
      </c>
      <c r="I23" s="232">
        <v>80000</v>
      </c>
      <c r="J23" s="232">
        <v>77</v>
      </c>
      <c r="N23" s="250">
        <v>2091979.99</v>
      </c>
      <c r="O23" s="73">
        <v>468877.84</v>
      </c>
      <c r="Q23" s="73">
        <v>347.74</v>
      </c>
      <c r="S23" s="73">
        <v>258128</v>
      </c>
      <c r="T23" s="73">
        <v>9000</v>
      </c>
      <c r="U23" s="90">
        <v>355778</v>
      </c>
      <c r="X23" s="90">
        <v>212448.78</v>
      </c>
      <c r="Y23" s="90">
        <v>125826.75</v>
      </c>
    </row>
    <row r="24" spans="1:28" x14ac:dyDescent="0.2">
      <c r="A24" s="250" t="s">
        <v>2838</v>
      </c>
      <c r="B24" s="89">
        <v>1319678.8400000001</v>
      </c>
      <c r="D24" s="89">
        <v>46625.19</v>
      </c>
      <c r="E24" s="250">
        <v>589713.97</v>
      </c>
      <c r="F24" s="250">
        <v>174266.95</v>
      </c>
      <c r="G24" s="232">
        <v>0</v>
      </c>
      <c r="H24" s="232">
        <v>25063.72</v>
      </c>
      <c r="I24" s="232">
        <v>15744</v>
      </c>
      <c r="J24" s="232">
        <v>307.7</v>
      </c>
      <c r="K24" s="250">
        <v>64445</v>
      </c>
      <c r="M24" s="250">
        <v>91410</v>
      </c>
      <c r="O24" s="73">
        <v>907726.74</v>
      </c>
      <c r="Q24" s="73">
        <v>1220.71</v>
      </c>
      <c r="S24" s="73">
        <v>891988.7</v>
      </c>
      <c r="T24" s="73">
        <v>458056.65</v>
      </c>
      <c r="U24" s="90">
        <v>1057476.7</v>
      </c>
      <c r="V24" s="90">
        <v>1400</v>
      </c>
      <c r="X24" s="90">
        <v>475586.27</v>
      </c>
      <c r="Y24" s="90">
        <v>125457.94</v>
      </c>
    </row>
    <row r="25" spans="1:28" x14ac:dyDescent="0.2">
      <c r="A25" s="250" t="s">
        <v>2839</v>
      </c>
      <c r="B25" s="89">
        <v>298531.52</v>
      </c>
      <c r="C25" s="89">
        <v>17420</v>
      </c>
      <c r="D25" s="89">
        <v>43110.71</v>
      </c>
      <c r="E25" s="250">
        <v>931189</v>
      </c>
      <c r="F25" s="250">
        <v>207501.68</v>
      </c>
      <c r="G25" s="232">
        <v>37216</v>
      </c>
      <c r="H25" s="232">
        <v>1589.24</v>
      </c>
      <c r="J25" s="232">
        <v>232.32</v>
      </c>
      <c r="M25" s="250">
        <v>25588.38</v>
      </c>
      <c r="N25" s="250">
        <v>1967042.37</v>
      </c>
      <c r="O25" s="73">
        <v>513809.37</v>
      </c>
      <c r="Q25" s="73">
        <v>251.18</v>
      </c>
      <c r="S25" s="73">
        <v>1260957</v>
      </c>
      <c r="T25" s="73">
        <v>9000</v>
      </c>
      <c r="U25" s="90">
        <v>1514757</v>
      </c>
      <c r="X25" s="90">
        <v>279747.84000000003</v>
      </c>
      <c r="Y25" s="90">
        <v>145923.95000000001</v>
      </c>
    </row>
    <row r="26" spans="1:28" x14ac:dyDescent="0.2">
      <c r="A26" s="250" t="s">
        <v>2840</v>
      </c>
      <c r="B26" s="89">
        <v>465520.62</v>
      </c>
      <c r="D26" s="89">
        <v>58498.62</v>
      </c>
      <c r="E26" s="250">
        <v>562354.96</v>
      </c>
      <c r="F26" s="250">
        <v>793441.26</v>
      </c>
      <c r="G26" s="232">
        <v>0</v>
      </c>
      <c r="H26" s="232">
        <v>80956.570000000007</v>
      </c>
      <c r="I26" s="232">
        <v>259444</v>
      </c>
      <c r="J26" s="232">
        <v>1483</v>
      </c>
      <c r="N26" s="250">
        <v>1301651.56</v>
      </c>
      <c r="O26" s="73">
        <v>490228.04</v>
      </c>
      <c r="Q26" s="73">
        <v>525.45000000000005</v>
      </c>
      <c r="T26" s="73">
        <v>18004</v>
      </c>
      <c r="U26" s="90">
        <v>98567</v>
      </c>
      <c r="X26" s="90">
        <v>296892.89</v>
      </c>
      <c r="Y26" s="90">
        <v>5711.45</v>
      </c>
    </row>
    <row r="27" spans="1:28" x14ac:dyDescent="0.2">
      <c r="A27" s="250" t="s">
        <v>2841</v>
      </c>
      <c r="B27" s="89">
        <v>603714.88</v>
      </c>
      <c r="D27" s="89">
        <v>6547.07</v>
      </c>
      <c r="E27" s="250">
        <v>1663284.24</v>
      </c>
      <c r="F27" s="250">
        <v>213228.43</v>
      </c>
      <c r="G27" s="232">
        <v>0</v>
      </c>
      <c r="H27" s="232">
        <v>0</v>
      </c>
      <c r="J27" s="232">
        <v>97.2</v>
      </c>
      <c r="K27" s="250">
        <v>150117</v>
      </c>
      <c r="M27" s="250">
        <v>2238.5</v>
      </c>
      <c r="N27" s="250">
        <v>1776680.82</v>
      </c>
      <c r="O27" s="73">
        <v>515086.63</v>
      </c>
      <c r="Q27" s="73">
        <v>507.55</v>
      </c>
      <c r="S27" s="73">
        <v>590247</v>
      </c>
      <c r="T27" s="73">
        <v>9500</v>
      </c>
      <c r="U27" s="90">
        <v>761013.08</v>
      </c>
      <c r="X27" s="90">
        <v>227776.57</v>
      </c>
      <c r="Y27" s="90">
        <v>142540.76999999999</v>
      </c>
    </row>
    <row r="28" spans="1:28" x14ac:dyDescent="0.2">
      <c r="A28" s="250" t="s">
        <v>2842</v>
      </c>
      <c r="B28" s="89">
        <v>1180555.93</v>
      </c>
      <c r="D28" s="89">
        <v>61073.5</v>
      </c>
      <c r="E28" s="250">
        <v>1156457.29</v>
      </c>
      <c r="F28" s="250">
        <v>456851.92</v>
      </c>
      <c r="G28" s="232">
        <v>900</v>
      </c>
      <c r="H28" s="232">
        <v>56195</v>
      </c>
      <c r="J28" s="232">
        <v>537.70000000000005</v>
      </c>
      <c r="K28" s="250">
        <v>328742.82</v>
      </c>
      <c r="M28" s="250">
        <v>30790</v>
      </c>
      <c r="N28" s="250">
        <v>2074982.75</v>
      </c>
      <c r="O28" s="73">
        <v>1318004.3700000001</v>
      </c>
      <c r="Q28" s="73">
        <v>1191.76</v>
      </c>
      <c r="S28" s="73">
        <v>1604431.4</v>
      </c>
      <c r="T28" s="73">
        <v>21000</v>
      </c>
      <c r="U28" s="90">
        <v>1871606.4</v>
      </c>
      <c r="X28" s="90">
        <v>427315.39</v>
      </c>
      <c r="Y28" s="90">
        <v>250916.39</v>
      </c>
      <c r="AB28" s="90">
        <v>30400</v>
      </c>
    </row>
    <row r="29" spans="1:28" x14ac:dyDescent="0.2">
      <c r="A29" s="250" t="s">
        <v>2843</v>
      </c>
      <c r="B29" s="89">
        <v>711117.92</v>
      </c>
      <c r="D29" s="89">
        <v>93271.67</v>
      </c>
      <c r="E29" s="250">
        <v>612014.9</v>
      </c>
      <c r="F29" s="250">
        <v>113754.18</v>
      </c>
      <c r="G29" s="232">
        <v>0</v>
      </c>
      <c r="H29" s="232">
        <v>22368.15</v>
      </c>
      <c r="I29" s="232">
        <v>98160.16</v>
      </c>
      <c r="J29" s="232">
        <v>582.55999999999995</v>
      </c>
      <c r="M29" s="250">
        <v>158749.57999999999</v>
      </c>
      <c r="N29" s="250">
        <v>1942599.48</v>
      </c>
      <c r="O29" s="73">
        <v>624732.28</v>
      </c>
      <c r="Q29" s="73">
        <v>737.02</v>
      </c>
      <c r="S29" s="73">
        <v>520188</v>
      </c>
      <c r="T29" s="73">
        <v>12000</v>
      </c>
      <c r="U29" s="90">
        <v>638388</v>
      </c>
      <c r="X29" s="90">
        <v>217039.79</v>
      </c>
      <c r="Y29" s="90">
        <v>208933.7</v>
      </c>
      <c r="AB29" s="90">
        <v>11400</v>
      </c>
    </row>
    <row r="30" spans="1:28" x14ac:dyDescent="0.2">
      <c r="A30" s="250" t="s">
        <v>2844</v>
      </c>
      <c r="B30" s="89">
        <v>1063826.19</v>
      </c>
      <c r="D30" s="89">
        <v>48208.52</v>
      </c>
      <c r="E30" s="250">
        <v>790413.91</v>
      </c>
      <c r="F30" s="250">
        <v>200573.37</v>
      </c>
      <c r="H30" s="232">
        <v>24590.26</v>
      </c>
      <c r="J30" s="232">
        <v>1348.3</v>
      </c>
      <c r="K30" s="250">
        <v>82600</v>
      </c>
      <c r="M30" s="250">
        <v>-5335.15</v>
      </c>
      <c r="N30" s="250">
        <v>1357301.45</v>
      </c>
      <c r="O30" s="73">
        <v>869147.32</v>
      </c>
      <c r="Q30" s="73">
        <v>1116.1099999999999</v>
      </c>
      <c r="S30" s="73">
        <v>513553.1</v>
      </c>
      <c r="T30" s="73">
        <v>18500</v>
      </c>
      <c r="U30" s="90">
        <v>686205.1</v>
      </c>
      <c r="X30" s="90">
        <v>391216.89</v>
      </c>
      <c r="Y30" s="90">
        <v>135256.26999999999</v>
      </c>
      <c r="AA30" s="90">
        <v>1</v>
      </c>
      <c r="AB30" s="90">
        <v>15200</v>
      </c>
    </row>
    <row r="31" spans="1:28" x14ac:dyDescent="0.2">
      <c r="A31" s="250" t="s">
        <v>2845</v>
      </c>
      <c r="B31" s="89">
        <v>1087562.21</v>
      </c>
      <c r="D31" s="89">
        <v>63087.41</v>
      </c>
      <c r="E31" s="250">
        <v>416550.89</v>
      </c>
      <c r="F31" s="250">
        <v>198747.18</v>
      </c>
      <c r="G31" s="232">
        <v>0</v>
      </c>
      <c r="H31" s="232">
        <v>29440.44</v>
      </c>
      <c r="I31" s="232">
        <v>0.19</v>
      </c>
      <c r="J31" s="232">
        <v>578.47</v>
      </c>
      <c r="K31" s="250">
        <v>9040.66</v>
      </c>
      <c r="M31" s="250">
        <v>16858.13</v>
      </c>
      <c r="N31" s="250">
        <v>1339755.76</v>
      </c>
      <c r="O31" s="73">
        <v>1113798.97</v>
      </c>
      <c r="P31" s="73">
        <v>115282</v>
      </c>
      <c r="Q31" s="73">
        <v>942.41</v>
      </c>
      <c r="S31" s="73">
        <v>984129.06</v>
      </c>
      <c r="T31" s="73">
        <v>16000</v>
      </c>
      <c r="U31" s="90">
        <v>1240672.06</v>
      </c>
      <c r="X31" s="90">
        <v>275307.11</v>
      </c>
      <c r="Y31" s="90">
        <v>55732.800000000003</v>
      </c>
      <c r="AB31" s="90">
        <v>19000</v>
      </c>
    </row>
    <row r="32" spans="1:28" x14ac:dyDescent="0.2">
      <c r="A32" s="250" t="s">
        <v>2846</v>
      </c>
      <c r="B32" s="89">
        <v>656841.03</v>
      </c>
      <c r="D32" s="89">
        <v>53817.35</v>
      </c>
      <c r="E32" s="250">
        <v>892783.36</v>
      </c>
      <c r="F32" s="250">
        <v>287971.92</v>
      </c>
      <c r="G32" s="232">
        <v>0</v>
      </c>
      <c r="H32" s="232">
        <v>30011.98</v>
      </c>
      <c r="J32" s="232">
        <v>280.64999999999998</v>
      </c>
      <c r="K32" s="250">
        <v>60000</v>
      </c>
      <c r="M32" s="250">
        <v>254941.63</v>
      </c>
      <c r="N32" s="250">
        <v>2103448.6</v>
      </c>
      <c r="O32" s="73">
        <v>722941.45</v>
      </c>
      <c r="Q32" s="73">
        <v>640.84</v>
      </c>
      <c r="S32" s="73">
        <v>747776</v>
      </c>
      <c r="T32" s="73">
        <v>249800</v>
      </c>
      <c r="U32" s="90">
        <v>900703</v>
      </c>
      <c r="X32" s="90">
        <v>227805.62</v>
      </c>
      <c r="Y32" s="90">
        <v>347393.25</v>
      </c>
    </row>
    <row r="33" spans="1:28" x14ac:dyDescent="0.2">
      <c r="A33" s="250" t="s">
        <v>2847</v>
      </c>
      <c r="B33" s="89">
        <v>1046895.9</v>
      </c>
      <c r="D33" s="89">
        <v>88275.46</v>
      </c>
      <c r="E33" s="250">
        <v>257085.56</v>
      </c>
      <c r="F33" s="250">
        <v>47021.7</v>
      </c>
      <c r="G33" s="232">
        <v>0</v>
      </c>
      <c r="H33" s="232">
        <v>20971.47</v>
      </c>
      <c r="J33" s="232">
        <v>782.61</v>
      </c>
      <c r="K33" s="250">
        <v>103809.81</v>
      </c>
      <c r="M33" s="250">
        <v>21260</v>
      </c>
      <c r="N33" s="250">
        <v>1634028.2</v>
      </c>
      <c r="O33" s="73">
        <v>971992.85</v>
      </c>
      <c r="Q33" s="73">
        <v>918.47</v>
      </c>
      <c r="S33" s="73">
        <v>477968.7</v>
      </c>
      <c r="T33" s="73">
        <v>6000</v>
      </c>
      <c r="U33" s="90">
        <v>617099.69999999995</v>
      </c>
      <c r="X33" s="90">
        <v>224269.04</v>
      </c>
      <c r="Y33" s="90">
        <v>334569.5</v>
      </c>
      <c r="AA33" s="90">
        <v>8</v>
      </c>
      <c r="AB33" s="90">
        <v>11400</v>
      </c>
    </row>
    <row r="34" spans="1:28" x14ac:dyDescent="0.2">
      <c r="A34" s="250" t="s">
        <v>2848</v>
      </c>
      <c r="B34" s="89">
        <v>576935.81000000006</v>
      </c>
      <c r="D34" s="89">
        <v>14851.17</v>
      </c>
      <c r="E34" s="250">
        <v>523351.72</v>
      </c>
      <c r="F34" s="250">
        <v>273136.8</v>
      </c>
      <c r="G34" s="232">
        <v>0</v>
      </c>
      <c r="J34" s="232">
        <v>156.58000000000001</v>
      </c>
      <c r="M34" s="250">
        <v>77628.88</v>
      </c>
      <c r="N34" s="250">
        <v>391756.52</v>
      </c>
      <c r="O34" s="73">
        <v>695639.47</v>
      </c>
      <c r="Q34" s="73">
        <v>514.74</v>
      </c>
      <c r="S34" s="73">
        <v>1374024.5</v>
      </c>
      <c r="T34" s="73">
        <v>26700</v>
      </c>
      <c r="U34" s="90">
        <v>1531372.16</v>
      </c>
      <c r="V34" s="90">
        <v>8366.5</v>
      </c>
      <c r="X34" s="90">
        <v>225968.41</v>
      </c>
      <c r="Y34" s="90">
        <v>106199.39</v>
      </c>
      <c r="AB34" s="90">
        <v>11400</v>
      </c>
    </row>
    <row r="35" spans="1:28" x14ac:dyDescent="0.2">
      <c r="A35" s="250" t="s">
        <v>2849</v>
      </c>
      <c r="B35" s="89">
        <v>655968.89</v>
      </c>
      <c r="D35" s="89">
        <v>42601.61</v>
      </c>
      <c r="E35" s="250">
        <v>411802.24</v>
      </c>
      <c r="F35" s="250">
        <v>172009.94</v>
      </c>
      <c r="G35" s="232">
        <v>0</v>
      </c>
      <c r="H35" s="232">
        <v>0</v>
      </c>
      <c r="I35" s="232">
        <v>-123344.86</v>
      </c>
      <c r="J35" s="232">
        <v>424.6</v>
      </c>
      <c r="K35" s="250">
        <v>126175</v>
      </c>
      <c r="N35" s="250">
        <v>459399.49</v>
      </c>
      <c r="O35" s="73">
        <v>570794.18999999994</v>
      </c>
      <c r="Q35" s="73">
        <v>581.5</v>
      </c>
      <c r="S35" s="73">
        <v>133240.5</v>
      </c>
      <c r="U35" s="90">
        <v>232120.5</v>
      </c>
      <c r="X35" s="90">
        <v>172172.22</v>
      </c>
      <c r="Y35" s="90">
        <v>56255.06</v>
      </c>
      <c r="AB35" s="90">
        <v>15200</v>
      </c>
    </row>
    <row r="36" spans="1:28" x14ac:dyDescent="0.2">
      <c r="A36" s="250" t="s">
        <v>2850</v>
      </c>
      <c r="B36" s="89">
        <v>623692.02</v>
      </c>
      <c r="D36" s="89">
        <v>65287</v>
      </c>
      <c r="E36" s="250">
        <v>756709.9</v>
      </c>
      <c r="F36" s="250">
        <v>352695.07</v>
      </c>
      <c r="G36" s="232">
        <v>0</v>
      </c>
      <c r="H36" s="232">
        <v>16835.259999999998</v>
      </c>
      <c r="J36" s="232">
        <v>235.26</v>
      </c>
      <c r="K36" s="250">
        <v>48761.1</v>
      </c>
      <c r="M36" s="250">
        <v>780849.33</v>
      </c>
      <c r="N36" s="250">
        <v>556569.79</v>
      </c>
      <c r="O36" s="73">
        <v>811151.32</v>
      </c>
      <c r="Q36" s="73">
        <v>486.01</v>
      </c>
      <c r="S36" s="73">
        <v>613773.80000000005</v>
      </c>
      <c r="T36" s="73">
        <v>21495</v>
      </c>
      <c r="U36" s="90">
        <v>746838.8</v>
      </c>
      <c r="X36" s="90">
        <v>177476.76</v>
      </c>
      <c r="Y36" s="90">
        <v>93433.05</v>
      </c>
      <c r="AB36" s="90">
        <v>15200</v>
      </c>
    </row>
    <row r="37" spans="1:28" x14ac:dyDescent="0.2">
      <c r="A37" s="250" t="s">
        <v>2851</v>
      </c>
      <c r="B37" s="89">
        <v>692510.11</v>
      </c>
      <c r="D37" s="89">
        <v>131003.95</v>
      </c>
      <c r="E37" s="250">
        <v>356557.98</v>
      </c>
      <c r="F37" s="250">
        <v>146791.37</v>
      </c>
      <c r="G37" s="232">
        <v>0</v>
      </c>
      <c r="H37" s="232">
        <v>24032.44</v>
      </c>
      <c r="J37" s="232">
        <v>321.75</v>
      </c>
      <c r="K37" s="250">
        <v>30000</v>
      </c>
      <c r="M37" s="250">
        <v>77758.77</v>
      </c>
      <c r="N37" s="250">
        <v>1714982.69</v>
      </c>
      <c r="O37" s="73">
        <v>767999.07</v>
      </c>
      <c r="Q37" s="73">
        <v>631.69000000000005</v>
      </c>
      <c r="S37" s="73">
        <v>740409.1</v>
      </c>
      <c r="T37" s="73">
        <v>7500</v>
      </c>
      <c r="U37" s="90">
        <v>888653.1</v>
      </c>
      <c r="X37" s="90">
        <v>330670.90999999997</v>
      </c>
      <c r="Y37" s="90">
        <v>74375.100000000006</v>
      </c>
      <c r="AB37" s="90">
        <v>15200</v>
      </c>
    </row>
    <row r="38" spans="1:28" x14ac:dyDescent="0.2">
      <c r="A38" s="250" t="s">
        <v>2852</v>
      </c>
      <c r="B38" s="89">
        <v>488655.42</v>
      </c>
      <c r="D38" s="89">
        <v>80332.960000000006</v>
      </c>
      <c r="E38" s="250">
        <v>796539.67</v>
      </c>
      <c r="F38" s="250">
        <v>180585.37</v>
      </c>
      <c r="G38" s="232">
        <v>0</v>
      </c>
      <c r="H38" s="232">
        <v>15080</v>
      </c>
      <c r="J38" s="232">
        <v>280.75</v>
      </c>
      <c r="K38" s="250">
        <v>71900</v>
      </c>
      <c r="M38" s="250">
        <v>5797.32</v>
      </c>
      <c r="N38" s="250">
        <v>2179663.7000000002</v>
      </c>
      <c r="O38" s="73">
        <v>709661.8</v>
      </c>
      <c r="Q38" s="73">
        <v>367</v>
      </c>
      <c r="S38" s="73">
        <v>484717</v>
      </c>
      <c r="U38" s="90">
        <v>701581</v>
      </c>
      <c r="X38" s="90">
        <v>202033.67</v>
      </c>
      <c r="Y38" s="90">
        <v>112121.08</v>
      </c>
      <c r="AA38" s="90">
        <v>9</v>
      </c>
      <c r="AB38" s="90">
        <v>15200</v>
      </c>
    </row>
    <row r="39" spans="1:28" x14ac:dyDescent="0.2">
      <c r="A39" s="250" t="s">
        <v>2853</v>
      </c>
      <c r="B39" s="89">
        <v>1225237.01</v>
      </c>
      <c r="D39" s="89">
        <v>12470.96</v>
      </c>
      <c r="E39" s="250">
        <v>326670.17</v>
      </c>
      <c r="F39" s="250">
        <v>346520.62</v>
      </c>
      <c r="G39" s="232">
        <v>0</v>
      </c>
      <c r="H39" s="232">
        <v>26777.45</v>
      </c>
      <c r="J39" s="232">
        <v>488.34</v>
      </c>
      <c r="M39" s="250">
        <v>249917.1</v>
      </c>
      <c r="N39" s="250">
        <v>1994257.35</v>
      </c>
      <c r="O39" s="73">
        <v>771298.7</v>
      </c>
      <c r="Q39" s="73">
        <v>1295.01</v>
      </c>
      <c r="S39" s="73">
        <v>595170.6</v>
      </c>
      <c r="T39" s="73">
        <v>4500</v>
      </c>
      <c r="U39" s="90">
        <v>744312.6</v>
      </c>
      <c r="X39" s="90">
        <v>223183.49</v>
      </c>
      <c r="Y39" s="90">
        <v>241150.54</v>
      </c>
      <c r="AB39" s="90">
        <v>15200</v>
      </c>
    </row>
    <row r="40" spans="1:28" x14ac:dyDescent="0.2">
      <c r="A40" s="250" t="s">
        <v>2854</v>
      </c>
      <c r="B40" s="89">
        <v>761104.22</v>
      </c>
      <c r="D40" s="89">
        <v>71956.08</v>
      </c>
      <c r="E40" s="250">
        <v>603748.56000000006</v>
      </c>
      <c r="F40" s="250">
        <v>419479.25</v>
      </c>
      <c r="G40" s="232">
        <v>0</v>
      </c>
      <c r="H40" s="232">
        <v>25996.49</v>
      </c>
      <c r="I40" s="232">
        <v>310540</v>
      </c>
      <c r="J40" s="232">
        <v>308.43</v>
      </c>
      <c r="K40" s="250">
        <v>105000</v>
      </c>
      <c r="M40" s="250">
        <v>78138.100000000006</v>
      </c>
      <c r="N40" s="250">
        <v>1560653.49</v>
      </c>
      <c r="O40" s="73">
        <v>809789.31</v>
      </c>
      <c r="Q40" s="73">
        <v>767.69</v>
      </c>
      <c r="S40" s="73">
        <v>904446.5</v>
      </c>
      <c r="T40" s="73">
        <v>4500</v>
      </c>
      <c r="U40" s="90">
        <v>1134076.5</v>
      </c>
      <c r="X40" s="90">
        <v>347186.51</v>
      </c>
      <c r="Y40" s="90">
        <v>162145.26</v>
      </c>
      <c r="AB40" s="90">
        <v>15200</v>
      </c>
    </row>
    <row r="41" spans="1:28" x14ac:dyDescent="0.2">
      <c r="A41" s="250" t="s">
        <v>2933</v>
      </c>
      <c r="B41" s="89">
        <v>712848.24</v>
      </c>
      <c r="D41" s="89">
        <v>14630.39</v>
      </c>
      <c r="E41" s="250">
        <v>495504</v>
      </c>
      <c r="F41" s="250">
        <v>336978.2</v>
      </c>
      <c r="G41" s="232">
        <v>0</v>
      </c>
      <c r="H41" s="232">
        <v>24028.41</v>
      </c>
      <c r="I41" s="232">
        <v>35000</v>
      </c>
      <c r="J41" s="232">
        <v>2313.3200000000002</v>
      </c>
      <c r="K41" s="250">
        <v>72600</v>
      </c>
      <c r="N41" s="250">
        <v>1367149.29</v>
      </c>
      <c r="O41" s="73">
        <v>688670.85</v>
      </c>
      <c r="Q41" s="73">
        <v>722.73</v>
      </c>
      <c r="S41" s="73">
        <v>852256.7</v>
      </c>
      <c r="T41" s="73">
        <v>10000</v>
      </c>
      <c r="U41" s="90">
        <v>1015029.7</v>
      </c>
      <c r="X41" s="90">
        <v>253006.14</v>
      </c>
      <c r="Y41" s="90">
        <v>109539.33</v>
      </c>
      <c r="AB41" s="90">
        <v>15200</v>
      </c>
    </row>
    <row r="42" spans="1:28" x14ac:dyDescent="0.2">
      <c r="A42" s="250" t="s">
        <v>2855</v>
      </c>
      <c r="B42" s="89">
        <v>381916.71</v>
      </c>
      <c r="D42" s="89">
        <v>60394.11</v>
      </c>
      <c r="E42" s="250">
        <v>747762.45</v>
      </c>
      <c r="F42" s="250">
        <v>291594.28000000003</v>
      </c>
      <c r="G42" s="232">
        <v>0</v>
      </c>
      <c r="H42" s="232">
        <v>18250</v>
      </c>
      <c r="J42" s="232">
        <v>8685.3700000000008</v>
      </c>
      <c r="K42" s="250">
        <v>208449.35</v>
      </c>
      <c r="M42" s="250">
        <v>62.38</v>
      </c>
      <c r="N42" s="250">
        <v>1747176.74</v>
      </c>
      <c r="O42" s="73">
        <v>878782.28</v>
      </c>
      <c r="P42" s="73">
        <v>24575.759999999998</v>
      </c>
      <c r="Q42" s="73">
        <v>519.49</v>
      </c>
      <c r="S42" s="73">
        <v>577980.9</v>
      </c>
      <c r="T42" s="73">
        <v>15080</v>
      </c>
      <c r="U42" s="90">
        <v>1021192.9</v>
      </c>
      <c r="X42" s="90">
        <v>226684.74</v>
      </c>
      <c r="Y42" s="90">
        <v>74593.62</v>
      </c>
      <c r="AB42" s="90">
        <v>17230</v>
      </c>
    </row>
    <row r="43" spans="1:28" x14ac:dyDescent="0.2">
      <c r="A43" s="250" t="s">
        <v>2856</v>
      </c>
      <c r="B43" s="89">
        <v>605790.63</v>
      </c>
      <c r="C43" s="89">
        <v>13760</v>
      </c>
      <c r="D43" s="89">
        <v>200272.84</v>
      </c>
      <c r="E43" s="250">
        <v>349571.87</v>
      </c>
      <c r="F43" s="250">
        <v>169514.55</v>
      </c>
      <c r="G43" s="232">
        <v>0</v>
      </c>
      <c r="H43" s="232">
        <v>12795</v>
      </c>
      <c r="J43" s="232">
        <v>200</v>
      </c>
      <c r="M43" s="250">
        <v>-4360.2</v>
      </c>
      <c r="N43" s="250">
        <v>2580473.12</v>
      </c>
      <c r="O43" s="73">
        <v>1391733.31</v>
      </c>
      <c r="P43" s="73">
        <v>65000</v>
      </c>
      <c r="Q43" s="73">
        <v>920.71</v>
      </c>
      <c r="S43" s="73">
        <v>772696</v>
      </c>
      <c r="T43" s="73">
        <v>9190</v>
      </c>
      <c r="U43" s="90">
        <v>992586</v>
      </c>
      <c r="X43" s="90">
        <v>868116.15</v>
      </c>
      <c r="Y43" s="90">
        <v>55982.36</v>
      </c>
      <c r="AB43" s="90">
        <v>520</v>
      </c>
    </row>
    <row r="44" spans="1:28" x14ac:dyDescent="0.2">
      <c r="A44" s="250" t="s">
        <v>2857</v>
      </c>
      <c r="B44" s="89">
        <v>654807.05000000005</v>
      </c>
      <c r="C44" s="89">
        <v>13760</v>
      </c>
      <c r="D44" s="89">
        <v>90993.53</v>
      </c>
      <c r="E44" s="250">
        <v>127261.44</v>
      </c>
      <c r="F44" s="250">
        <v>281827.28999999998</v>
      </c>
      <c r="G44" s="232">
        <v>0</v>
      </c>
      <c r="H44" s="232">
        <v>55895.16</v>
      </c>
      <c r="J44" s="232">
        <v>1407.01</v>
      </c>
      <c r="N44" s="250">
        <v>1682922.85</v>
      </c>
      <c r="O44" s="73">
        <v>844731.35</v>
      </c>
      <c r="Q44" s="73">
        <v>976.88</v>
      </c>
      <c r="S44" s="73">
        <v>663237</v>
      </c>
      <c r="T44" s="73">
        <v>7160</v>
      </c>
      <c r="U44" s="90">
        <v>1064397</v>
      </c>
      <c r="X44" s="90">
        <v>308697.51</v>
      </c>
      <c r="Y44" s="90">
        <v>82359.520000000004</v>
      </c>
      <c r="AB44" s="90">
        <v>520</v>
      </c>
    </row>
    <row r="45" spans="1:28" x14ac:dyDescent="0.2">
      <c r="A45" s="250" t="s">
        <v>2858</v>
      </c>
      <c r="B45" s="89">
        <v>863526.41</v>
      </c>
      <c r="D45" s="89">
        <v>127267.07</v>
      </c>
      <c r="E45" s="250">
        <v>293453.24</v>
      </c>
      <c r="F45" s="250">
        <v>121660.57</v>
      </c>
      <c r="H45" s="232">
        <v>16050</v>
      </c>
      <c r="J45" s="232">
        <v>45</v>
      </c>
      <c r="M45" s="250">
        <v>0.99</v>
      </c>
      <c r="N45" s="250">
        <v>1664645.88</v>
      </c>
      <c r="O45" s="73">
        <v>585883.63</v>
      </c>
      <c r="P45" s="73">
        <v>260075</v>
      </c>
      <c r="Q45" s="73">
        <v>828.21</v>
      </c>
      <c r="S45" s="73">
        <v>478079.3</v>
      </c>
      <c r="T45" s="73">
        <v>3650</v>
      </c>
      <c r="U45" s="90">
        <v>755163.3</v>
      </c>
      <c r="X45" s="90">
        <v>146238.20000000001</v>
      </c>
      <c r="Y45" s="90">
        <v>81061.56</v>
      </c>
    </row>
    <row r="46" spans="1:28" x14ac:dyDescent="0.2">
      <c r="A46" s="250" t="s">
        <v>2859</v>
      </c>
      <c r="B46" s="89">
        <v>693092.54</v>
      </c>
      <c r="C46" s="89">
        <v>13760</v>
      </c>
      <c r="D46" s="89">
        <v>90626.33</v>
      </c>
      <c r="E46" s="250">
        <v>2843857.36</v>
      </c>
      <c r="F46" s="250">
        <v>272649.69</v>
      </c>
      <c r="G46" s="232">
        <v>0</v>
      </c>
      <c r="H46" s="232">
        <v>28139.62</v>
      </c>
      <c r="I46" s="232">
        <v>258000</v>
      </c>
      <c r="M46" s="250">
        <v>154990</v>
      </c>
      <c r="N46" s="250">
        <v>349948.56</v>
      </c>
      <c r="O46" s="73">
        <v>1297962.0900000001</v>
      </c>
      <c r="Q46" s="73">
        <v>678.52</v>
      </c>
      <c r="S46" s="73">
        <v>801464.6</v>
      </c>
      <c r="T46" s="73">
        <v>9360</v>
      </c>
      <c r="U46" s="90">
        <v>1126159.6000000001</v>
      </c>
      <c r="X46" s="90">
        <v>332643.76</v>
      </c>
      <c r="Y46" s="90">
        <v>165606.07</v>
      </c>
      <c r="AB46" s="90">
        <v>520</v>
      </c>
    </row>
    <row r="47" spans="1:28" x14ac:dyDescent="0.2">
      <c r="A47" s="250" t="s">
        <v>2860</v>
      </c>
      <c r="B47" s="89">
        <v>826198.37</v>
      </c>
      <c r="C47" s="89">
        <v>13760</v>
      </c>
      <c r="D47" s="89">
        <v>66919.75</v>
      </c>
      <c r="E47" s="250">
        <v>825781.96</v>
      </c>
      <c r="F47" s="250">
        <v>142436.07</v>
      </c>
      <c r="G47" s="232">
        <v>0</v>
      </c>
      <c r="H47" s="232">
        <v>20550</v>
      </c>
      <c r="J47" s="232">
        <v>0</v>
      </c>
      <c r="M47" s="250">
        <v>508359</v>
      </c>
      <c r="N47" s="250">
        <v>1610762.41</v>
      </c>
      <c r="O47" s="73">
        <v>819267.48</v>
      </c>
      <c r="Q47" s="73">
        <v>998.57</v>
      </c>
      <c r="S47" s="73">
        <v>635960.1</v>
      </c>
      <c r="T47" s="73">
        <v>4560</v>
      </c>
      <c r="U47" s="90">
        <v>852326.1</v>
      </c>
      <c r="X47" s="90">
        <v>219967.13</v>
      </c>
      <c r="Y47" s="90">
        <v>190277.56</v>
      </c>
      <c r="AA47" s="90">
        <v>1</v>
      </c>
      <c r="AB47" s="90">
        <v>520</v>
      </c>
    </row>
    <row r="48" spans="1:28" x14ac:dyDescent="0.2">
      <c r="A48" s="250" t="s">
        <v>2861</v>
      </c>
      <c r="B48" s="89">
        <v>734136.18</v>
      </c>
      <c r="D48" s="89">
        <v>78939.429999999993</v>
      </c>
      <c r="E48" s="250">
        <v>397886.47</v>
      </c>
      <c r="F48" s="250">
        <v>120795.01</v>
      </c>
      <c r="G48" s="232">
        <v>0</v>
      </c>
      <c r="H48" s="232">
        <v>17871</v>
      </c>
      <c r="J48" s="232">
        <v>60</v>
      </c>
      <c r="N48" s="250">
        <v>2707380.46</v>
      </c>
      <c r="O48" s="73">
        <v>769497.55</v>
      </c>
      <c r="P48" s="73">
        <v>72000</v>
      </c>
      <c r="Q48" s="73">
        <v>924.52</v>
      </c>
      <c r="S48" s="73">
        <v>663262</v>
      </c>
      <c r="T48" s="73">
        <v>10680</v>
      </c>
      <c r="U48" s="90">
        <v>983212</v>
      </c>
      <c r="X48" s="90">
        <v>251534.57</v>
      </c>
      <c r="Y48" s="90">
        <v>103854.45</v>
      </c>
      <c r="AB48" s="90">
        <v>520</v>
      </c>
    </row>
    <row r="49" spans="1:28" x14ac:dyDescent="0.2">
      <c r="A49" s="250" t="s">
        <v>2934</v>
      </c>
      <c r="B49" s="89">
        <v>512176.68</v>
      </c>
      <c r="D49" s="89">
        <v>18850.830000000002</v>
      </c>
      <c r="E49" s="250">
        <v>415906.83</v>
      </c>
      <c r="F49" s="250">
        <v>206884.45</v>
      </c>
      <c r="H49" s="232">
        <v>19250</v>
      </c>
      <c r="J49" s="232">
        <v>225</v>
      </c>
      <c r="K49" s="250">
        <v>94385</v>
      </c>
      <c r="M49" s="250">
        <v>10</v>
      </c>
      <c r="N49" s="250">
        <v>2321309.19</v>
      </c>
      <c r="O49" s="73">
        <v>434335.23</v>
      </c>
      <c r="Q49" s="73">
        <v>579.57000000000005</v>
      </c>
      <c r="S49" s="73">
        <v>265161.8</v>
      </c>
      <c r="T49" s="73">
        <v>3390</v>
      </c>
      <c r="U49" s="90">
        <v>403641.8</v>
      </c>
      <c r="W49" s="90">
        <v>1350</v>
      </c>
      <c r="X49" s="90">
        <v>160958.6</v>
      </c>
      <c r="Y49" s="90">
        <v>98332.36</v>
      </c>
      <c r="AB49" s="90">
        <v>260</v>
      </c>
    </row>
    <row r="50" spans="1:28" x14ac:dyDescent="0.2">
      <c r="A50" s="250" t="s">
        <v>2944</v>
      </c>
      <c r="B50" s="89">
        <v>597398.19999999995</v>
      </c>
      <c r="D50" s="89">
        <v>124600.45</v>
      </c>
      <c r="E50" s="250">
        <v>1291412.02</v>
      </c>
      <c r="F50" s="250">
        <v>236427.91</v>
      </c>
      <c r="H50" s="232">
        <v>17149.7</v>
      </c>
      <c r="J50" s="232">
        <v>0</v>
      </c>
      <c r="K50" s="250">
        <v>25900</v>
      </c>
      <c r="M50" s="250">
        <v>317.81</v>
      </c>
      <c r="N50" s="250">
        <v>991778.49</v>
      </c>
      <c r="O50" s="73">
        <v>603718.81999999995</v>
      </c>
      <c r="Q50" s="73">
        <v>736.74</v>
      </c>
      <c r="S50" s="73">
        <v>237819</v>
      </c>
      <c r="T50" s="73">
        <v>26500</v>
      </c>
      <c r="U50" s="90">
        <v>382850</v>
      </c>
      <c r="X50" s="90">
        <v>202698.54</v>
      </c>
      <c r="Y50" s="90">
        <v>84291.38</v>
      </c>
      <c r="AB50" s="90">
        <v>520</v>
      </c>
    </row>
    <row r="51" spans="1:28" x14ac:dyDescent="0.2">
      <c r="A51" s="250" t="s">
        <v>2945</v>
      </c>
      <c r="B51" s="89">
        <v>487560.92</v>
      </c>
      <c r="D51" s="89">
        <v>85442.36</v>
      </c>
      <c r="E51" s="250">
        <v>2659723.36</v>
      </c>
      <c r="F51" s="250">
        <v>122625.7</v>
      </c>
      <c r="G51" s="232">
        <v>0</v>
      </c>
      <c r="H51" s="232">
        <v>22563.85</v>
      </c>
      <c r="I51" s="232">
        <v>500</v>
      </c>
      <c r="J51" s="232">
        <v>235.52</v>
      </c>
      <c r="K51" s="250">
        <v>88630</v>
      </c>
      <c r="M51" s="250">
        <v>69824</v>
      </c>
      <c r="N51" s="250">
        <v>667821.93000000005</v>
      </c>
      <c r="O51" s="73">
        <v>353407.64</v>
      </c>
      <c r="Q51" s="73">
        <v>510.98</v>
      </c>
      <c r="S51" s="73">
        <v>685619.8</v>
      </c>
      <c r="T51" s="73">
        <v>2000</v>
      </c>
      <c r="U51" s="90">
        <v>767479.8</v>
      </c>
      <c r="X51" s="90">
        <v>133316.5</v>
      </c>
      <c r="Y51" s="90">
        <v>103574.26</v>
      </c>
    </row>
    <row r="52" spans="1:28" x14ac:dyDescent="0.2">
      <c r="A52" s="250" t="s">
        <v>2862</v>
      </c>
      <c r="B52" s="89">
        <v>571690.65</v>
      </c>
      <c r="D52" s="89">
        <v>14603.54</v>
      </c>
      <c r="E52" s="250">
        <v>716871.81</v>
      </c>
      <c r="F52" s="250">
        <v>186732.16</v>
      </c>
      <c r="G52" s="232">
        <v>11000</v>
      </c>
      <c r="H52" s="232">
        <v>8360.01</v>
      </c>
      <c r="J52" s="232">
        <v>2717.19</v>
      </c>
      <c r="N52" s="250">
        <v>2139773.89</v>
      </c>
      <c r="O52" s="73">
        <v>309768.33</v>
      </c>
      <c r="Q52" s="73">
        <v>666.11</v>
      </c>
      <c r="S52" s="73">
        <v>373401</v>
      </c>
      <c r="U52" s="90">
        <v>373401</v>
      </c>
      <c r="X52" s="90">
        <v>162852.95000000001</v>
      </c>
      <c r="Y52" s="90">
        <v>118887.84</v>
      </c>
      <c r="Z52" s="90">
        <v>524</v>
      </c>
    </row>
    <row r="53" spans="1:28" x14ac:dyDescent="0.2">
      <c r="A53" s="250" t="s">
        <v>2863</v>
      </c>
      <c r="B53" s="89">
        <v>461278.64</v>
      </c>
      <c r="C53" s="89">
        <v>13760</v>
      </c>
      <c r="D53" s="89">
        <v>23836</v>
      </c>
      <c r="E53" s="250">
        <v>361364.35</v>
      </c>
      <c r="F53" s="250">
        <v>72822.009999999995</v>
      </c>
      <c r="G53" s="232">
        <v>6500</v>
      </c>
      <c r="H53" s="232">
        <v>7298.41</v>
      </c>
      <c r="J53" s="232">
        <v>972</v>
      </c>
      <c r="N53" s="250">
        <v>293207.49</v>
      </c>
      <c r="O53" s="73">
        <v>300125.03999999998</v>
      </c>
      <c r="Q53" s="73">
        <v>537.89</v>
      </c>
      <c r="S53" s="73">
        <v>261198</v>
      </c>
      <c r="U53" s="90">
        <v>261198</v>
      </c>
      <c r="X53" s="90">
        <v>132971.76</v>
      </c>
      <c r="Y53" s="90">
        <v>52480.06</v>
      </c>
      <c r="Z53" s="90">
        <v>9764</v>
      </c>
      <c r="AB53" s="90">
        <v>30000</v>
      </c>
    </row>
    <row r="54" spans="1:28" x14ac:dyDescent="0.2">
      <c r="A54" s="250" t="s">
        <v>2864</v>
      </c>
      <c r="B54" s="89">
        <v>242552.15</v>
      </c>
      <c r="D54" s="89">
        <v>39131.79</v>
      </c>
      <c r="E54" s="250">
        <v>729281.31</v>
      </c>
      <c r="F54" s="250">
        <v>163401.28</v>
      </c>
      <c r="G54" s="232">
        <v>3365</v>
      </c>
      <c r="H54" s="232">
        <v>18842.48</v>
      </c>
      <c r="J54" s="232">
        <v>9357.6</v>
      </c>
      <c r="M54" s="250">
        <v>-151.01</v>
      </c>
      <c r="N54" s="250">
        <v>1946315.03</v>
      </c>
      <c r="O54" s="73">
        <v>532534.93999999994</v>
      </c>
      <c r="P54" s="73">
        <v>-20300</v>
      </c>
      <c r="Q54" s="73">
        <v>334.83</v>
      </c>
      <c r="S54" s="73">
        <v>544966.5</v>
      </c>
      <c r="U54" s="90">
        <v>667606.5</v>
      </c>
      <c r="X54" s="90">
        <v>245105.76</v>
      </c>
      <c r="Y54" s="90">
        <v>112905.51</v>
      </c>
      <c r="Z54" s="90">
        <v>10458</v>
      </c>
    </row>
    <row r="55" spans="1:28" ht="15" customHeight="1" x14ac:dyDescent="0.2">
      <c r="A55" s="250" t="s">
        <v>2865</v>
      </c>
      <c r="B55" s="89">
        <v>912792.55</v>
      </c>
      <c r="D55" s="89">
        <v>96480.57</v>
      </c>
      <c r="E55" s="250">
        <v>790242.56</v>
      </c>
      <c r="F55" s="250">
        <v>282911.65999999997</v>
      </c>
      <c r="G55" s="232">
        <v>60951</v>
      </c>
      <c r="H55" s="232">
        <v>34954.839999999997</v>
      </c>
      <c r="J55" s="232">
        <v>6227</v>
      </c>
      <c r="N55" s="250">
        <v>2217512.62</v>
      </c>
      <c r="O55" s="73">
        <v>690752</v>
      </c>
      <c r="Q55" s="73">
        <v>999.08</v>
      </c>
      <c r="S55" s="73">
        <v>844299</v>
      </c>
      <c r="U55" s="90">
        <v>867339</v>
      </c>
      <c r="X55" s="90">
        <v>376307.11</v>
      </c>
      <c r="Y55" s="90">
        <v>98048.47</v>
      </c>
      <c r="Z55" s="90">
        <v>160</v>
      </c>
    </row>
    <row r="56" spans="1:28" x14ac:dyDescent="0.2">
      <c r="A56" s="250" t="s">
        <v>2866</v>
      </c>
      <c r="B56" s="89">
        <v>711521.1</v>
      </c>
      <c r="D56" s="89">
        <v>53717.36</v>
      </c>
      <c r="E56" s="250">
        <v>640344.55000000005</v>
      </c>
      <c r="F56" s="250">
        <v>126257.44</v>
      </c>
      <c r="G56" s="232">
        <v>5900</v>
      </c>
      <c r="H56" s="232">
        <v>24309.1</v>
      </c>
      <c r="J56" s="232">
        <v>7665</v>
      </c>
      <c r="M56" s="250">
        <v>-95.71</v>
      </c>
      <c r="N56" s="250">
        <v>1921030.3</v>
      </c>
      <c r="O56" s="73">
        <v>690116.25</v>
      </c>
      <c r="Q56" s="73">
        <v>685.23</v>
      </c>
      <c r="S56" s="73">
        <v>641469</v>
      </c>
      <c r="U56" s="90">
        <v>738309</v>
      </c>
      <c r="X56" s="90">
        <v>423347.69</v>
      </c>
      <c r="Y56" s="90">
        <v>121580.79</v>
      </c>
      <c r="Z56" s="90">
        <v>1276</v>
      </c>
    </row>
    <row r="57" spans="1:28" x14ac:dyDescent="0.2">
      <c r="A57" s="250" t="s">
        <v>2867</v>
      </c>
      <c r="B57" s="89">
        <v>317566.46999999997</v>
      </c>
      <c r="C57" s="89">
        <v>13760</v>
      </c>
      <c r="D57" s="89">
        <v>41238.61</v>
      </c>
      <c r="E57" s="250">
        <v>592477.57999999996</v>
      </c>
      <c r="F57" s="250">
        <v>134244.26999999999</v>
      </c>
      <c r="G57" s="232">
        <v>11826</v>
      </c>
      <c r="H57" s="232">
        <v>21710</v>
      </c>
      <c r="J57" s="232">
        <v>1218</v>
      </c>
      <c r="M57" s="250">
        <v>412.88</v>
      </c>
      <c r="N57" s="250">
        <v>1915444.77</v>
      </c>
      <c r="O57" s="73">
        <v>587973.74</v>
      </c>
      <c r="P57" s="73">
        <v>-43.84</v>
      </c>
      <c r="Q57" s="73">
        <v>402.7</v>
      </c>
      <c r="S57" s="73">
        <v>569973.6</v>
      </c>
      <c r="U57" s="90">
        <v>779709.6</v>
      </c>
      <c r="X57" s="90">
        <v>283729.28000000003</v>
      </c>
      <c r="Y57" s="90">
        <v>96583.9</v>
      </c>
      <c r="Z57" s="90">
        <v>12364.5</v>
      </c>
    </row>
    <row r="58" spans="1:28" x14ac:dyDescent="0.2">
      <c r="A58" s="250" t="s">
        <v>2868</v>
      </c>
      <c r="B58" s="89">
        <v>289297.96000000002</v>
      </c>
      <c r="D58" s="89">
        <v>13454.79</v>
      </c>
      <c r="E58" s="250">
        <v>568291.09</v>
      </c>
      <c r="F58" s="250">
        <v>124294</v>
      </c>
      <c r="G58" s="232">
        <v>11712</v>
      </c>
      <c r="H58" s="232">
        <v>17150</v>
      </c>
      <c r="J58" s="232">
        <v>1809</v>
      </c>
      <c r="N58" s="250">
        <v>1650781.62</v>
      </c>
      <c r="O58" s="73">
        <v>490675.04</v>
      </c>
      <c r="P58" s="73">
        <v>-30.35</v>
      </c>
      <c r="Q58" s="73">
        <v>403.65</v>
      </c>
      <c r="S58" s="73">
        <v>107534.7</v>
      </c>
      <c r="U58" s="90">
        <v>306144.7</v>
      </c>
      <c r="X58" s="90">
        <v>236417.44</v>
      </c>
      <c r="Y58" s="90">
        <v>86262.61</v>
      </c>
      <c r="Z58" s="90">
        <v>1915</v>
      </c>
    </row>
    <row r="59" spans="1:28" x14ac:dyDescent="0.2">
      <c r="A59" s="250" t="s">
        <v>2869</v>
      </c>
      <c r="B59" s="89">
        <v>434563.02</v>
      </c>
      <c r="D59" s="89">
        <v>47373.72</v>
      </c>
      <c r="E59" s="250">
        <v>769612.82</v>
      </c>
      <c r="F59" s="250">
        <v>121278.51</v>
      </c>
      <c r="G59" s="232">
        <v>792</v>
      </c>
      <c r="H59" s="232">
        <v>19854.46</v>
      </c>
      <c r="J59" s="232">
        <v>2213.87</v>
      </c>
      <c r="N59" s="250">
        <v>2032099.69</v>
      </c>
      <c r="O59" s="73">
        <v>504711.93</v>
      </c>
      <c r="P59" s="73">
        <v>57482.400000000001</v>
      </c>
      <c r="Q59" s="73">
        <v>444.74</v>
      </c>
      <c r="S59" s="73">
        <v>334025.2</v>
      </c>
      <c r="U59" s="90">
        <v>436607.2</v>
      </c>
      <c r="X59" s="90">
        <v>255089.69</v>
      </c>
      <c r="Y59" s="90">
        <v>105770.9</v>
      </c>
      <c r="Z59" s="90">
        <v>5671</v>
      </c>
    </row>
    <row r="60" spans="1:28" x14ac:dyDescent="0.2">
      <c r="A60" s="250" t="s">
        <v>2870</v>
      </c>
      <c r="B60" s="89">
        <v>538733.12</v>
      </c>
      <c r="C60" s="89">
        <v>13760</v>
      </c>
      <c r="D60" s="89">
        <v>45000</v>
      </c>
      <c r="E60" s="250">
        <v>1403394.88</v>
      </c>
      <c r="F60" s="250">
        <v>101239.35</v>
      </c>
      <c r="G60" s="232">
        <v>15200</v>
      </c>
      <c r="H60" s="232">
        <v>35151.040000000001</v>
      </c>
      <c r="J60" s="232">
        <v>7178</v>
      </c>
      <c r="M60" s="250">
        <v>439</v>
      </c>
      <c r="N60" s="250">
        <v>1174038.5</v>
      </c>
      <c r="O60" s="73">
        <v>1828356.13</v>
      </c>
      <c r="P60" s="73">
        <v>151970</v>
      </c>
      <c r="Q60" s="73">
        <v>584.91999999999996</v>
      </c>
      <c r="S60" s="73">
        <v>845934.2</v>
      </c>
      <c r="T60" s="73">
        <v>40783</v>
      </c>
      <c r="U60" s="90">
        <v>939534.2</v>
      </c>
      <c r="X60" s="90">
        <v>1504984.99</v>
      </c>
      <c r="Y60" s="90">
        <v>85324.72</v>
      </c>
      <c r="Z60" s="90">
        <v>28346</v>
      </c>
    </row>
    <row r="61" spans="1:28" x14ac:dyDescent="0.2">
      <c r="A61" s="250" t="s">
        <v>2871</v>
      </c>
      <c r="B61" s="89">
        <v>1261165.8799999999</v>
      </c>
      <c r="D61" s="89">
        <v>89538.96</v>
      </c>
      <c r="E61" s="250">
        <v>812274.62</v>
      </c>
      <c r="F61" s="250">
        <v>364386.22</v>
      </c>
      <c r="G61" s="232">
        <v>14400</v>
      </c>
      <c r="H61" s="232">
        <v>77396.62</v>
      </c>
      <c r="J61" s="232">
        <v>8596.2999999999993</v>
      </c>
      <c r="N61" s="250">
        <v>3795531.45</v>
      </c>
      <c r="O61" s="73">
        <v>1164532.98</v>
      </c>
      <c r="Q61" s="73">
        <v>1397.87</v>
      </c>
      <c r="S61" s="73">
        <v>836871.4</v>
      </c>
      <c r="U61" s="90">
        <v>1065917.3999999999</v>
      </c>
      <c r="X61" s="90">
        <v>577613.54</v>
      </c>
      <c r="Y61" s="90">
        <v>195775.13</v>
      </c>
      <c r="Z61" s="90">
        <v>100</v>
      </c>
    </row>
    <row r="62" spans="1:28" x14ac:dyDescent="0.2">
      <c r="A62" s="250" t="s">
        <v>2872</v>
      </c>
      <c r="B62" s="89">
        <v>364274.39</v>
      </c>
      <c r="C62" s="89">
        <v>13760</v>
      </c>
      <c r="D62" s="89">
        <v>51515</v>
      </c>
      <c r="E62" s="250">
        <v>395939.16</v>
      </c>
      <c r="F62" s="250">
        <v>151893.16</v>
      </c>
      <c r="G62" s="232">
        <v>6710</v>
      </c>
      <c r="H62" s="232">
        <v>26781</v>
      </c>
      <c r="J62" s="232">
        <v>4927</v>
      </c>
      <c r="N62" s="250">
        <v>1606269.64</v>
      </c>
      <c r="O62" s="73">
        <v>621081.28</v>
      </c>
      <c r="Q62" s="73">
        <v>365.96</v>
      </c>
      <c r="S62" s="73">
        <v>558401.69999999995</v>
      </c>
      <c r="T62" s="73">
        <v>30000</v>
      </c>
      <c r="U62" s="90">
        <v>633473.54</v>
      </c>
      <c r="X62" s="90">
        <v>368836.05</v>
      </c>
      <c r="Y62" s="90">
        <v>104909.23</v>
      </c>
    </row>
    <row r="63" spans="1:28" x14ac:dyDescent="0.2">
      <c r="A63" s="250" t="s">
        <v>2873</v>
      </c>
      <c r="B63" s="89">
        <v>378911.2</v>
      </c>
      <c r="D63" s="89">
        <v>17123</v>
      </c>
      <c r="E63" s="250">
        <v>471920.13</v>
      </c>
      <c r="F63" s="250">
        <v>147061.18</v>
      </c>
      <c r="G63" s="232">
        <v>12000</v>
      </c>
      <c r="H63" s="232">
        <v>24973.88</v>
      </c>
      <c r="J63" s="232">
        <v>11510.24</v>
      </c>
      <c r="M63" s="250">
        <v>-6600</v>
      </c>
      <c r="N63" s="250">
        <v>2640334.33</v>
      </c>
      <c r="O63" s="73">
        <v>477558.15</v>
      </c>
      <c r="P63" s="73">
        <v>146642.4</v>
      </c>
      <c r="Q63" s="73">
        <v>105.48</v>
      </c>
      <c r="S63" s="73">
        <v>541458</v>
      </c>
      <c r="U63" s="90">
        <v>541458</v>
      </c>
      <c r="X63" s="90">
        <v>352753.84</v>
      </c>
      <c r="Y63" s="90">
        <v>63572.56</v>
      </c>
      <c r="Z63" s="90">
        <v>5785</v>
      </c>
    </row>
    <row r="64" spans="1:28" x14ac:dyDescent="0.2">
      <c r="A64" s="250" t="s">
        <v>2935</v>
      </c>
      <c r="B64" s="89">
        <v>380270.34</v>
      </c>
      <c r="D64" s="89">
        <v>10087.280000000001</v>
      </c>
      <c r="E64" s="250">
        <v>1424035.77</v>
      </c>
      <c r="F64" s="250">
        <v>69416.820000000007</v>
      </c>
      <c r="G64" s="232">
        <v>7500</v>
      </c>
      <c r="H64" s="232">
        <v>19867.61</v>
      </c>
      <c r="J64" s="232">
        <v>2288</v>
      </c>
      <c r="N64" s="250">
        <v>2029021.21</v>
      </c>
      <c r="O64" s="73">
        <v>411274.93</v>
      </c>
      <c r="P64" s="73">
        <v>66641</v>
      </c>
      <c r="Q64" s="73">
        <v>376.18</v>
      </c>
      <c r="S64" s="73">
        <v>385969.2</v>
      </c>
      <c r="U64" s="90">
        <v>493184.72</v>
      </c>
      <c r="X64" s="90">
        <v>228447.28</v>
      </c>
      <c r="Y64" s="90">
        <v>129361.38</v>
      </c>
      <c r="Z64" s="90">
        <v>9513</v>
      </c>
    </row>
    <row r="65" spans="1:28" x14ac:dyDescent="0.2">
      <c r="A65" s="250" t="s">
        <v>2874</v>
      </c>
      <c r="B65" s="89">
        <v>562391.44999999995</v>
      </c>
      <c r="D65" s="89">
        <v>42347.25</v>
      </c>
      <c r="E65" s="250">
        <v>2229239.39</v>
      </c>
      <c r="F65" s="250">
        <v>17028</v>
      </c>
      <c r="G65" s="232">
        <v>15314</v>
      </c>
      <c r="H65" s="232">
        <v>24950</v>
      </c>
      <c r="J65" s="232">
        <v>0</v>
      </c>
      <c r="K65" s="250">
        <v>20900</v>
      </c>
      <c r="N65" s="250">
        <v>849648.43</v>
      </c>
      <c r="O65" s="73">
        <v>436289.43</v>
      </c>
      <c r="Q65" s="73">
        <v>584.78</v>
      </c>
      <c r="S65" s="73">
        <v>750669</v>
      </c>
      <c r="T65" s="73">
        <v>36000</v>
      </c>
      <c r="U65" s="90">
        <v>787323</v>
      </c>
      <c r="X65" s="90">
        <v>255448.7</v>
      </c>
      <c r="Y65" s="90">
        <v>71348.95</v>
      </c>
    </row>
    <row r="66" spans="1:28" x14ac:dyDescent="0.2">
      <c r="A66" s="250" t="s">
        <v>2875</v>
      </c>
      <c r="B66" s="89">
        <v>748963.86</v>
      </c>
      <c r="D66" s="89">
        <v>12201.94</v>
      </c>
      <c r="E66" s="250">
        <v>452721.02</v>
      </c>
      <c r="F66" s="250">
        <v>37126.480000000003</v>
      </c>
      <c r="J66" s="232">
        <v>0</v>
      </c>
      <c r="K66" s="250">
        <v>77400</v>
      </c>
      <c r="M66" s="250">
        <v>-66174.59</v>
      </c>
      <c r="N66" s="250">
        <v>236925.61</v>
      </c>
      <c r="O66" s="73">
        <v>330715.86</v>
      </c>
      <c r="Q66" s="73">
        <v>87.55</v>
      </c>
      <c r="S66" s="73">
        <v>661266</v>
      </c>
      <c r="T66" s="73">
        <v>36000</v>
      </c>
      <c r="U66" s="90">
        <v>667266</v>
      </c>
      <c r="X66" s="90">
        <v>185608.73</v>
      </c>
      <c r="Y66" s="90">
        <v>84958.57</v>
      </c>
    </row>
    <row r="67" spans="1:28" x14ac:dyDescent="0.2">
      <c r="A67" s="250" t="s">
        <v>2876</v>
      </c>
      <c r="B67" s="89">
        <v>613902.39</v>
      </c>
      <c r="D67" s="89">
        <v>65775.73</v>
      </c>
      <c r="E67" s="250">
        <v>517287.56</v>
      </c>
      <c r="F67" s="250">
        <v>22929.279999999999</v>
      </c>
      <c r="G67" s="232">
        <v>13470</v>
      </c>
      <c r="H67" s="232">
        <v>27077.919999999998</v>
      </c>
      <c r="J67" s="232">
        <v>0</v>
      </c>
      <c r="K67" s="250">
        <v>54125</v>
      </c>
      <c r="M67" s="250">
        <v>-35695.760000000002</v>
      </c>
      <c r="N67" s="250">
        <v>1982889.72</v>
      </c>
      <c r="O67" s="73">
        <v>423364.74</v>
      </c>
      <c r="Q67" s="73">
        <v>599.30999999999995</v>
      </c>
      <c r="S67" s="73">
        <v>709933.5</v>
      </c>
      <c r="T67" s="73">
        <v>36000</v>
      </c>
      <c r="U67" s="90">
        <v>746155.5</v>
      </c>
      <c r="X67" s="90">
        <v>265727.78000000003</v>
      </c>
      <c r="Y67" s="90">
        <v>66627.649999999994</v>
      </c>
    </row>
    <row r="68" spans="1:28" x14ac:dyDescent="0.2">
      <c r="A68" s="250" t="s">
        <v>2877</v>
      </c>
      <c r="B68" s="89">
        <v>357267.92</v>
      </c>
      <c r="D68" s="89">
        <v>58620.43</v>
      </c>
      <c r="E68" s="250">
        <v>629460.01</v>
      </c>
      <c r="F68" s="250">
        <v>27827.34</v>
      </c>
      <c r="G68" s="232">
        <v>15145</v>
      </c>
      <c r="H68" s="232">
        <v>19972.810000000001</v>
      </c>
      <c r="J68" s="232">
        <v>0</v>
      </c>
      <c r="M68" s="250">
        <v>-20500</v>
      </c>
      <c r="N68" s="250">
        <v>2283492.7400000002</v>
      </c>
      <c r="O68" s="73">
        <v>576933.27</v>
      </c>
      <c r="P68" s="73">
        <v>-28000</v>
      </c>
      <c r="S68" s="73">
        <v>635730</v>
      </c>
      <c r="T68" s="73">
        <v>36000</v>
      </c>
      <c r="U68" s="90">
        <v>854610</v>
      </c>
      <c r="X68" s="90">
        <v>234044.32</v>
      </c>
      <c r="Y68" s="90">
        <v>91327.71</v>
      </c>
    </row>
    <row r="69" spans="1:28" x14ac:dyDescent="0.2">
      <c r="A69" s="250" t="s">
        <v>2932</v>
      </c>
      <c r="B69" s="89">
        <v>316186.82</v>
      </c>
      <c r="D69" s="89">
        <v>22516.79</v>
      </c>
      <c r="E69" s="250">
        <v>504556.61</v>
      </c>
      <c r="F69" s="250">
        <v>46325.57</v>
      </c>
      <c r="G69" s="232">
        <v>14757</v>
      </c>
      <c r="H69" s="232">
        <v>13822.8</v>
      </c>
      <c r="N69" s="250">
        <v>355552.49</v>
      </c>
      <c r="O69" s="73">
        <v>284886.3</v>
      </c>
      <c r="Q69" s="73">
        <v>335.09</v>
      </c>
      <c r="S69" s="73">
        <v>444361.67</v>
      </c>
      <c r="T69" s="73">
        <v>33516</v>
      </c>
      <c r="U69" s="90">
        <v>456083.67</v>
      </c>
      <c r="X69" s="90">
        <v>204607.5</v>
      </c>
      <c r="Y69" s="90">
        <v>67887.179999999993</v>
      </c>
    </row>
    <row r="70" spans="1:28" x14ac:dyDescent="0.2">
      <c r="A70" s="250" t="s">
        <v>2878</v>
      </c>
      <c r="B70" s="89">
        <v>350049.54</v>
      </c>
      <c r="D70" s="89">
        <v>28151.75</v>
      </c>
      <c r="E70" s="250">
        <v>160087.1</v>
      </c>
      <c r="F70" s="250">
        <v>171304.43</v>
      </c>
      <c r="G70" s="232">
        <v>0</v>
      </c>
      <c r="I70" s="232">
        <v>71979</v>
      </c>
      <c r="J70" s="232">
        <v>268.36</v>
      </c>
      <c r="M70" s="250">
        <v>-106786.04</v>
      </c>
      <c r="N70" s="250">
        <v>547255.34</v>
      </c>
      <c r="O70" s="73">
        <v>719178.47</v>
      </c>
      <c r="P70" s="73">
        <v>3300</v>
      </c>
      <c r="Q70" s="73">
        <v>263.89</v>
      </c>
      <c r="S70" s="73">
        <v>595308</v>
      </c>
      <c r="T70" s="73">
        <v>68950</v>
      </c>
      <c r="U70" s="90">
        <v>642968</v>
      </c>
      <c r="X70" s="90">
        <v>585484.13</v>
      </c>
      <c r="Y70" s="90">
        <v>49382.43</v>
      </c>
    </row>
    <row r="71" spans="1:28" x14ac:dyDescent="0.2">
      <c r="A71" s="250" t="s">
        <v>2879</v>
      </c>
      <c r="B71" s="89">
        <v>803515.78</v>
      </c>
      <c r="D71" s="89">
        <v>84823.69</v>
      </c>
      <c r="E71" s="250">
        <v>525578.68000000005</v>
      </c>
      <c r="F71" s="250">
        <v>270008.13</v>
      </c>
      <c r="G71" s="232">
        <v>23500</v>
      </c>
      <c r="H71" s="232">
        <v>137810</v>
      </c>
      <c r="J71" s="232">
        <v>783.12</v>
      </c>
      <c r="K71" s="250">
        <v>0</v>
      </c>
      <c r="M71" s="250">
        <v>-344515.1</v>
      </c>
      <c r="N71" s="250">
        <v>2767861</v>
      </c>
      <c r="O71" s="73">
        <v>1386757.84</v>
      </c>
      <c r="P71" s="73">
        <v>42000</v>
      </c>
      <c r="Q71" s="73">
        <v>951.74</v>
      </c>
      <c r="S71" s="73">
        <v>954263.3</v>
      </c>
      <c r="T71" s="73">
        <v>12500</v>
      </c>
      <c r="U71" s="90">
        <v>1299287.1399999999</v>
      </c>
      <c r="X71" s="90">
        <v>581296.73</v>
      </c>
      <c r="Y71" s="90">
        <v>96530.5</v>
      </c>
      <c r="AB71" s="90">
        <v>172950</v>
      </c>
    </row>
    <row r="72" spans="1:28" x14ac:dyDescent="0.2">
      <c r="A72" s="250" t="s">
        <v>2880</v>
      </c>
      <c r="B72" s="89">
        <v>444912.63</v>
      </c>
      <c r="D72" s="89">
        <v>38132.300000000003</v>
      </c>
      <c r="E72" s="250">
        <v>54181.29</v>
      </c>
      <c r="F72" s="250">
        <v>79122.210000000006</v>
      </c>
      <c r="G72" s="232">
        <v>0</v>
      </c>
      <c r="H72" s="232">
        <v>28198.959999999999</v>
      </c>
      <c r="I72" s="232">
        <v>33000</v>
      </c>
      <c r="J72" s="232">
        <v>110.97</v>
      </c>
      <c r="M72" s="250">
        <v>-103196</v>
      </c>
      <c r="N72" s="250">
        <v>432862.99</v>
      </c>
      <c r="O72" s="73">
        <v>527755.05000000005</v>
      </c>
      <c r="P72" s="73">
        <v>50754</v>
      </c>
      <c r="Q72" s="73">
        <v>458.13</v>
      </c>
      <c r="S72" s="73">
        <v>254404.5</v>
      </c>
      <c r="T72" s="73">
        <v>37500</v>
      </c>
      <c r="U72" s="90">
        <v>306904.5</v>
      </c>
      <c r="X72" s="90">
        <v>380970.65</v>
      </c>
      <c r="Y72" s="90">
        <v>43094.19</v>
      </c>
    </row>
    <row r="73" spans="1:28" x14ac:dyDescent="0.2">
      <c r="A73" s="250" t="s">
        <v>2881</v>
      </c>
      <c r="B73" s="89">
        <v>356780.69</v>
      </c>
      <c r="D73" s="89">
        <v>24189.360000000001</v>
      </c>
      <c r="E73" s="250">
        <v>333703.76</v>
      </c>
      <c r="F73" s="250">
        <v>83388.27</v>
      </c>
      <c r="G73" s="232">
        <v>19100</v>
      </c>
      <c r="H73" s="232">
        <v>26077.8</v>
      </c>
      <c r="I73" s="232">
        <v>16500</v>
      </c>
      <c r="J73" s="232">
        <v>182.3</v>
      </c>
      <c r="M73" s="250">
        <v>-27974</v>
      </c>
      <c r="N73" s="250">
        <v>923490.75</v>
      </c>
      <c r="O73" s="73">
        <v>475303.74</v>
      </c>
      <c r="P73" s="73">
        <v>48500</v>
      </c>
      <c r="Q73" s="73">
        <v>253.46</v>
      </c>
      <c r="S73" s="73">
        <v>741760.8</v>
      </c>
      <c r="T73" s="73">
        <v>216885</v>
      </c>
      <c r="U73" s="90">
        <v>787256.8</v>
      </c>
      <c r="X73" s="90">
        <v>378490.04</v>
      </c>
      <c r="Y73" s="90">
        <v>45737.73</v>
      </c>
    </row>
    <row r="74" spans="1:28" x14ac:dyDescent="0.2">
      <c r="A74" s="250" t="s">
        <v>2882</v>
      </c>
      <c r="B74" s="89">
        <v>574936.5</v>
      </c>
      <c r="D74" s="89">
        <v>18998.490000000002</v>
      </c>
      <c r="E74" s="250">
        <v>87314.1</v>
      </c>
      <c r="F74" s="250">
        <v>53962.36</v>
      </c>
      <c r="G74" s="232">
        <v>3900</v>
      </c>
      <c r="H74" s="232">
        <v>28799.32</v>
      </c>
      <c r="I74" s="232">
        <v>35000</v>
      </c>
      <c r="J74" s="232">
        <v>273.98</v>
      </c>
      <c r="M74" s="250">
        <v>-93315</v>
      </c>
      <c r="N74" s="250">
        <v>606181.84</v>
      </c>
      <c r="O74" s="73">
        <v>622670.43999999994</v>
      </c>
      <c r="Q74" s="73">
        <v>262.17</v>
      </c>
      <c r="S74" s="73">
        <v>620455.5</v>
      </c>
      <c r="T74" s="73">
        <v>307560</v>
      </c>
      <c r="U74" s="90">
        <v>706539.34</v>
      </c>
      <c r="X74" s="90">
        <v>437394.13</v>
      </c>
      <c r="Y74" s="90">
        <v>41533.01</v>
      </c>
      <c r="Z74" s="90">
        <v>2041</v>
      </c>
    </row>
    <row r="75" spans="1:28" x14ac:dyDescent="0.2">
      <c r="A75" s="250" t="s">
        <v>2883</v>
      </c>
      <c r="B75" s="89">
        <v>1108590.31</v>
      </c>
      <c r="D75" s="89">
        <v>53702.16</v>
      </c>
      <c r="E75" s="250">
        <v>281111.98</v>
      </c>
      <c r="F75" s="250">
        <v>199044.06</v>
      </c>
      <c r="G75" s="232">
        <v>22000</v>
      </c>
      <c r="H75" s="232">
        <v>42875.37</v>
      </c>
      <c r="I75" s="232">
        <v>64195</v>
      </c>
      <c r="J75" s="232">
        <v>297.35000000000002</v>
      </c>
      <c r="K75" s="250">
        <v>30000</v>
      </c>
      <c r="M75" s="250">
        <v>-350056.6</v>
      </c>
      <c r="N75" s="250">
        <v>1832865.74</v>
      </c>
      <c r="O75" s="73">
        <v>910166.33</v>
      </c>
      <c r="P75" s="73">
        <v>90000</v>
      </c>
      <c r="Q75" s="73">
        <v>887.52</v>
      </c>
      <c r="S75" s="73">
        <v>824776.8</v>
      </c>
      <c r="T75" s="73">
        <v>332010</v>
      </c>
      <c r="U75" s="90">
        <v>974458.56</v>
      </c>
      <c r="X75" s="90">
        <v>554806.43999999994</v>
      </c>
      <c r="Y75" s="90">
        <v>81073.009999999995</v>
      </c>
    </row>
    <row r="76" spans="1:28" x14ac:dyDescent="0.2">
      <c r="A76" s="250" t="s">
        <v>2884</v>
      </c>
      <c r="B76" s="89">
        <v>417486.44</v>
      </c>
      <c r="D76" s="89">
        <v>49863.91</v>
      </c>
      <c r="E76" s="250">
        <v>687220.89</v>
      </c>
      <c r="F76" s="250">
        <v>-51959.94</v>
      </c>
      <c r="H76" s="232">
        <v>23461.9</v>
      </c>
      <c r="I76" s="232">
        <v>69200</v>
      </c>
      <c r="J76" s="232">
        <v>67.900000000000006</v>
      </c>
      <c r="N76" s="250">
        <v>1701541.88</v>
      </c>
      <c r="O76" s="73">
        <v>526756.5</v>
      </c>
      <c r="P76" s="73">
        <v>50520</v>
      </c>
      <c r="Q76" s="73">
        <v>469.33</v>
      </c>
      <c r="S76" s="73">
        <v>238890</v>
      </c>
      <c r="U76" s="90">
        <v>323127.67</v>
      </c>
      <c r="W76" s="90">
        <v>2942</v>
      </c>
      <c r="X76" s="90">
        <v>230331.29</v>
      </c>
      <c r="Y76" s="90">
        <v>47036.61</v>
      </c>
    </row>
    <row r="77" spans="1:28" x14ac:dyDescent="0.2">
      <c r="A77" s="250" t="s">
        <v>2885</v>
      </c>
      <c r="B77" s="89">
        <v>581300.03</v>
      </c>
      <c r="D77" s="89">
        <v>71746.740000000005</v>
      </c>
      <c r="E77" s="250">
        <v>1107957.96</v>
      </c>
      <c r="F77" s="250">
        <v>103530.82</v>
      </c>
      <c r="G77" s="232">
        <v>-50400</v>
      </c>
      <c r="H77" s="232">
        <v>39408.14</v>
      </c>
      <c r="I77" s="232">
        <v>187215</v>
      </c>
      <c r="J77" s="232">
        <v>21.15</v>
      </c>
      <c r="N77" s="250">
        <v>2052419.41</v>
      </c>
      <c r="O77" s="73">
        <v>1251915.28</v>
      </c>
      <c r="Q77" s="73">
        <v>502.02</v>
      </c>
      <c r="S77" s="73">
        <v>7278</v>
      </c>
      <c r="U77" s="90">
        <v>114104.59</v>
      </c>
      <c r="X77" s="90">
        <v>223273.56</v>
      </c>
      <c r="Y77" s="90">
        <v>7690.84</v>
      </c>
      <c r="AB77" s="90">
        <v>79</v>
      </c>
    </row>
    <row r="78" spans="1:28" x14ac:dyDescent="0.2">
      <c r="A78" s="250" t="s">
        <v>2886</v>
      </c>
      <c r="B78" s="89">
        <v>552471.5</v>
      </c>
      <c r="D78" s="89">
        <v>11198.31</v>
      </c>
      <c r="E78" s="250">
        <v>275568.5</v>
      </c>
      <c r="F78" s="250">
        <v>-30288.54</v>
      </c>
      <c r="H78" s="232">
        <v>51912.57</v>
      </c>
      <c r="I78" s="232">
        <v>217000</v>
      </c>
      <c r="J78" s="232">
        <v>0</v>
      </c>
      <c r="N78" s="250">
        <v>2038156.59</v>
      </c>
      <c r="O78" s="73">
        <v>591911.71</v>
      </c>
      <c r="P78" s="73">
        <v>63280</v>
      </c>
      <c r="Q78" s="73">
        <v>381.41</v>
      </c>
      <c r="S78" s="73">
        <v>378960</v>
      </c>
      <c r="U78" s="90">
        <v>528558.32999999996</v>
      </c>
      <c r="X78" s="90">
        <v>238919.97</v>
      </c>
      <c r="Y78" s="90">
        <v>38186.1</v>
      </c>
    </row>
    <row r="79" spans="1:28" x14ac:dyDescent="0.2">
      <c r="A79" s="250" t="s">
        <v>2887</v>
      </c>
      <c r="B79" s="89">
        <v>786028.46</v>
      </c>
      <c r="D79" s="89">
        <v>72481.02</v>
      </c>
      <c r="E79" s="250">
        <v>716964.92</v>
      </c>
      <c r="F79" s="250">
        <v>54668.46</v>
      </c>
      <c r="H79" s="232">
        <v>47050.33</v>
      </c>
      <c r="I79" s="232">
        <v>57830</v>
      </c>
      <c r="J79" s="232">
        <v>10</v>
      </c>
      <c r="M79" s="250">
        <v>-48900.66</v>
      </c>
      <c r="N79" s="250">
        <v>2089445.48</v>
      </c>
      <c r="O79" s="73">
        <v>560154.18999999994</v>
      </c>
      <c r="Q79" s="73">
        <v>861.71</v>
      </c>
      <c r="S79" s="73">
        <v>576530</v>
      </c>
      <c r="U79" s="90">
        <v>624890</v>
      </c>
      <c r="W79" s="90">
        <v>540</v>
      </c>
      <c r="X79" s="90">
        <v>245668.48000000001</v>
      </c>
      <c r="Y79" s="90">
        <v>82765.3</v>
      </c>
    </row>
    <row r="80" spans="1:28" x14ac:dyDescent="0.2">
      <c r="A80" s="250" t="s">
        <v>2888</v>
      </c>
      <c r="B80" s="89">
        <v>898610.27</v>
      </c>
      <c r="D80" s="89">
        <v>14377</v>
      </c>
      <c r="E80" s="250">
        <v>289857.39</v>
      </c>
      <c r="F80" s="250">
        <v>115573.08</v>
      </c>
      <c r="G80" s="232">
        <v>14000</v>
      </c>
      <c r="H80" s="232">
        <v>-8000</v>
      </c>
      <c r="J80" s="232">
        <v>359</v>
      </c>
      <c r="N80" s="250">
        <v>1725194.64</v>
      </c>
      <c r="O80" s="73">
        <v>447142.01</v>
      </c>
      <c r="Q80" s="73">
        <v>1111.23</v>
      </c>
      <c r="T80" s="73">
        <v>166400</v>
      </c>
      <c r="U80" s="90">
        <v>128892</v>
      </c>
      <c r="X80" s="90">
        <v>297587.5</v>
      </c>
      <c r="Y80" s="90">
        <v>62066.400000000001</v>
      </c>
    </row>
    <row r="81" spans="1:28" x14ac:dyDescent="0.2">
      <c r="A81" s="250" t="s">
        <v>2889</v>
      </c>
      <c r="B81" s="89">
        <v>690527.38</v>
      </c>
      <c r="D81" s="89">
        <v>33995.68</v>
      </c>
      <c r="E81" s="250">
        <v>134432.39000000001</v>
      </c>
      <c r="F81" s="250">
        <v>25197.64</v>
      </c>
      <c r="H81" s="232">
        <v>29644.75</v>
      </c>
      <c r="J81" s="232">
        <v>10.39</v>
      </c>
      <c r="M81" s="250">
        <v>660</v>
      </c>
      <c r="N81" s="250">
        <v>613262.28</v>
      </c>
      <c r="O81" s="73">
        <v>432874.41</v>
      </c>
      <c r="Q81" s="73">
        <v>827.8</v>
      </c>
      <c r="S81" s="73">
        <v>720270</v>
      </c>
      <c r="U81" s="90">
        <v>787448</v>
      </c>
      <c r="W81" s="90">
        <v>1500</v>
      </c>
      <c r="X81" s="90">
        <v>220310.28</v>
      </c>
      <c r="Y81" s="90">
        <v>13053.28</v>
      </c>
    </row>
    <row r="82" spans="1:28" x14ac:dyDescent="0.2">
      <c r="A82" s="250" t="s">
        <v>2890</v>
      </c>
      <c r="B82" s="89">
        <v>166066.26</v>
      </c>
      <c r="D82" s="89">
        <v>29471.61</v>
      </c>
      <c r="E82" s="250">
        <v>189998.25</v>
      </c>
      <c r="F82" s="250">
        <v>42760.800000000003</v>
      </c>
      <c r="G82" s="232">
        <v>4300</v>
      </c>
      <c r="H82" s="232">
        <v>34083.97</v>
      </c>
      <c r="I82" s="232">
        <v>8700</v>
      </c>
      <c r="J82" s="232">
        <v>29.97</v>
      </c>
      <c r="M82" s="250">
        <v>-1858.66</v>
      </c>
      <c r="N82" s="250">
        <v>788047.76</v>
      </c>
      <c r="O82" s="73">
        <v>358446.82</v>
      </c>
      <c r="Q82" s="73">
        <v>198.56</v>
      </c>
      <c r="S82" s="73">
        <v>296470</v>
      </c>
      <c r="U82" s="90">
        <v>379984</v>
      </c>
      <c r="W82" s="90">
        <v>2160</v>
      </c>
      <c r="X82" s="90">
        <v>175396.82</v>
      </c>
      <c r="Y82" s="90">
        <v>22609.68</v>
      </c>
      <c r="AB82" s="90">
        <v>500</v>
      </c>
    </row>
    <row r="83" spans="1:28" x14ac:dyDescent="0.2">
      <c r="A83" s="250" t="s">
        <v>2891</v>
      </c>
      <c r="B83" s="89">
        <v>582863.23</v>
      </c>
      <c r="D83" s="89">
        <v>2412.08</v>
      </c>
      <c r="E83" s="250">
        <v>-1529530.47</v>
      </c>
      <c r="F83" s="250">
        <v>50716.51</v>
      </c>
      <c r="H83" s="232">
        <v>25178.06</v>
      </c>
      <c r="I83" s="232">
        <v>33000</v>
      </c>
      <c r="J83" s="232">
        <v>3</v>
      </c>
      <c r="K83" s="250">
        <v>-11150</v>
      </c>
      <c r="N83" s="250">
        <v>123193.16</v>
      </c>
      <c r="O83" s="73">
        <v>293870.82</v>
      </c>
      <c r="Q83" s="73">
        <v>637.99</v>
      </c>
      <c r="S83" s="73">
        <v>85158.1</v>
      </c>
      <c r="T83" s="73">
        <v>1290</v>
      </c>
      <c r="U83" s="90">
        <v>133507.1</v>
      </c>
      <c r="X83" s="90">
        <v>104855.17</v>
      </c>
      <c r="Y83" s="90">
        <v>28650.240000000002</v>
      </c>
    </row>
    <row r="84" spans="1:28" x14ac:dyDescent="0.2">
      <c r="A84" s="250" t="s">
        <v>2936</v>
      </c>
      <c r="B84" s="89">
        <v>467544.45</v>
      </c>
      <c r="D84" s="89">
        <v>31415</v>
      </c>
      <c r="E84" s="250">
        <v>237213.28</v>
      </c>
      <c r="F84" s="250">
        <v>19192.78</v>
      </c>
      <c r="H84" s="232">
        <v>35247.17</v>
      </c>
      <c r="I84" s="232">
        <v>85515</v>
      </c>
      <c r="J84" s="232">
        <v>10</v>
      </c>
      <c r="N84" s="250">
        <v>2101746.27</v>
      </c>
      <c r="O84" s="73">
        <v>309510.71999999997</v>
      </c>
      <c r="Q84" s="73">
        <v>524.12</v>
      </c>
      <c r="S84" s="73">
        <v>435120</v>
      </c>
      <c r="U84" s="90">
        <v>513848</v>
      </c>
      <c r="W84" s="90">
        <v>1780</v>
      </c>
      <c r="X84" s="90">
        <v>146426.74</v>
      </c>
      <c r="Y84" s="90">
        <v>53729.22</v>
      </c>
      <c r="AB84" s="90">
        <v>21049</v>
      </c>
    </row>
    <row r="85" spans="1:28" x14ac:dyDescent="0.2">
      <c r="A85" s="250" t="s">
        <v>2892</v>
      </c>
      <c r="B85" s="89">
        <v>505504</v>
      </c>
      <c r="D85" s="89">
        <v>43150.61</v>
      </c>
      <c r="E85" s="250">
        <v>1107892.8400000001</v>
      </c>
      <c r="F85" s="250">
        <v>68913.23</v>
      </c>
      <c r="G85" s="232">
        <v>0</v>
      </c>
      <c r="I85" s="232">
        <v>21</v>
      </c>
      <c r="M85" s="250">
        <v>5069.12</v>
      </c>
      <c r="N85" s="250">
        <v>1047464</v>
      </c>
      <c r="O85" s="73">
        <v>318421.62</v>
      </c>
      <c r="P85" s="73">
        <v>318050</v>
      </c>
      <c r="S85" s="73">
        <v>686520</v>
      </c>
      <c r="U85" s="90">
        <v>824850</v>
      </c>
      <c r="X85" s="90">
        <v>375333.9</v>
      </c>
      <c r="Y85" s="90">
        <v>67885.070000000007</v>
      </c>
    </row>
    <row r="86" spans="1:28" x14ac:dyDescent="0.2">
      <c r="A86" s="250" t="s">
        <v>2893</v>
      </c>
      <c r="B86" s="89">
        <v>1105682.1499999999</v>
      </c>
      <c r="C86" s="89">
        <v>63760</v>
      </c>
      <c r="D86" s="89">
        <v>134664.22</v>
      </c>
      <c r="E86" s="250">
        <v>3513161.76</v>
      </c>
      <c r="F86" s="250">
        <v>408414.89</v>
      </c>
      <c r="G86" s="232">
        <v>-420</v>
      </c>
      <c r="J86" s="232">
        <v>0</v>
      </c>
      <c r="K86" s="250">
        <v>466365</v>
      </c>
      <c r="M86" s="250">
        <v>97756.07</v>
      </c>
      <c r="N86" s="250">
        <v>14214425</v>
      </c>
      <c r="O86" s="73">
        <v>1246352.99</v>
      </c>
      <c r="Q86" s="73">
        <v>791.19</v>
      </c>
      <c r="U86" s="90">
        <v>517831</v>
      </c>
      <c r="X86" s="90">
        <v>687173.64</v>
      </c>
      <c r="Y86" s="90">
        <v>185786.2</v>
      </c>
    </row>
    <row r="87" spans="1:28" x14ac:dyDescent="0.2">
      <c r="A87" s="250" t="s">
        <v>2894</v>
      </c>
      <c r="B87" s="89">
        <v>1430141.43</v>
      </c>
      <c r="D87" s="89">
        <v>117331.47</v>
      </c>
      <c r="E87" s="250">
        <v>1054206.96</v>
      </c>
      <c r="F87" s="250">
        <v>308073.45</v>
      </c>
      <c r="H87" s="232">
        <v>75</v>
      </c>
      <c r="N87" s="250">
        <v>1212550.31</v>
      </c>
      <c r="O87" s="73">
        <v>991321.61</v>
      </c>
      <c r="Q87" s="73">
        <v>1636.55</v>
      </c>
      <c r="S87" s="73">
        <v>1135302</v>
      </c>
      <c r="U87" s="90">
        <v>1635806</v>
      </c>
      <c r="X87" s="90">
        <v>452262.07</v>
      </c>
      <c r="Y87" s="90">
        <v>28446.21</v>
      </c>
    </row>
    <row r="88" spans="1:28" x14ac:dyDescent="0.2">
      <c r="A88" s="250" t="s">
        <v>2895</v>
      </c>
      <c r="B88" s="89">
        <v>791779.86</v>
      </c>
      <c r="D88" s="89">
        <v>72699.649999999994</v>
      </c>
      <c r="E88" s="250">
        <v>3077447.34</v>
      </c>
      <c r="F88" s="250">
        <v>106521.22</v>
      </c>
      <c r="I88" s="232">
        <v>259079</v>
      </c>
      <c r="N88" s="250">
        <v>1047464</v>
      </c>
      <c r="O88" s="73">
        <v>606908.67000000004</v>
      </c>
      <c r="Q88" s="73">
        <v>812.2</v>
      </c>
      <c r="S88" s="73">
        <v>893587.5</v>
      </c>
      <c r="U88" s="90">
        <v>1151286.5</v>
      </c>
      <c r="X88" s="90">
        <v>137333.18</v>
      </c>
      <c r="Y88" s="90">
        <v>129278.72</v>
      </c>
      <c r="AB88" s="90">
        <v>5260</v>
      </c>
    </row>
    <row r="89" spans="1:28" x14ac:dyDescent="0.2">
      <c r="A89" s="250" t="s">
        <v>2896</v>
      </c>
      <c r="B89" s="89">
        <v>487904.17</v>
      </c>
      <c r="D89" s="89">
        <v>404805.54</v>
      </c>
      <c r="E89" s="250">
        <v>1670775.33</v>
      </c>
      <c r="F89" s="250">
        <v>277475.24</v>
      </c>
      <c r="G89" s="232">
        <v>0</v>
      </c>
      <c r="I89" s="232">
        <v>132335</v>
      </c>
      <c r="K89" s="250">
        <v>124684</v>
      </c>
      <c r="M89" s="250">
        <v>-1156</v>
      </c>
      <c r="N89" s="250">
        <v>2617329.11</v>
      </c>
      <c r="O89" s="73">
        <v>308787.34000000003</v>
      </c>
      <c r="Q89" s="73">
        <v>450.01</v>
      </c>
      <c r="S89" s="73">
        <v>577880</v>
      </c>
      <c r="U89" s="90">
        <v>765475</v>
      </c>
      <c r="W89" s="90">
        <v>11618</v>
      </c>
      <c r="X89" s="90">
        <v>213666.91</v>
      </c>
      <c r="Y89" s="90">
        <v>93451.99</v>
      </c>
    </row>
    <row r="90" spans="1:28" x14ac:dyDescent="0.2">
      <c r="A90" s="250" t="s">
        <v>2897</v>
      </c>
      <c r="B90" s="89">
        <v>324060.21999999997</v>
      </c>
      <c r="D90" s="89">
        <v>8076.26</v>
      </c>
      <c r="E90" s="250">
        <v>472028.25</v>
      </c>
      <c r="F90" s="250">
        <v>79099.33</v>
      </c>
      <c r="G90" s="232">
        <v>257045</v>
      </c>
      <c r="K90" s="250">
        <v>53140</v>
      </c>
      <c r="N90" s="250">
        <v>1047464</v>
      </c>
      <c r="O90" s="73">
        <v>273131.01</v>
      </c>
      <c r="Q90" s="73">
        <v>719.62</v>
      </c>
      <c r="S90" s="73">
        <v>300120</v>
      </c>
      <c r="U90" s="90">
        <v>440045</v>
      </c>
      <c r="V90" s="90">
        <v>12371</v>
      </c>
      <c r="X90" s="90">
        <v>158449.32</v>
      </c>
      <c r="Y90" s="90">
        <v>49487.98</v>
      </c>
    </row>
    <row r="91" spans="1:28" x14ac:dyDescent="0.2">
      <c r="A91" s="250" t="s">
        <v>2898</v>
      </c>
      <c r="B91" s="89">
        <v>270205</v>
      </c>
      <c r="C91" s="89">
        <v>15200</v>
      </c>
      <c r="D91" s="89">
        <v>748941.24</v>
      </c>
      <c r="E91" s="250">
        <v>8623598.1500000004</v>
      </c>
      <c r="F91" s="250">
        <v>331098.11</v>
      </c>
      <c r="G91" s="232">
        <v>31913.25</v>
      </c>
      <c r="H91" s="232">
        <v>46654</v>
      </c>
      <c r="I91" s="232">
        <v>447143</v>
      </c>
      <c r="J91" s="232">
        <v>-564.38</v>
      </c>
      <c r="M91" s="250">
        <v>-1185</v>
      </c>
      <c r="N91" s="250">
        <v>1215671.21</v>
      </c>
      <c r="O91" s="73">
        <v>860306.4</v>
      </c>
      <c r="Q91" s="73">
        <v>473.6</v>
      </c>
      <c r="S91" s="73">
        <v>1061310</v>
      </c>
      <c r="U91" s="90">
        <v>1606114</v>
      </c>
      <c r="W91" s="90">
        <v>8200</v>
      </c>
      <c r="X91" s="90">
        <v>168884.72</v>
      </c>
      <c r="Y91" s="90">
        <v>67481.58</v>
      </c>
    </row>
    <row r="92" spans="1:28" x14ac:dyDescent="0.2">
      <c r="A92" s="250" t="s">
        <v>2899</v>
      </c>
      <c r="B92" s="89">
        <v>228762.21</v>
      </c>
      <c r="D92" s="89">
        <v>58301</v>
      </c>
      <c r="E92" s="250">
        <v>1033959.88</v>
      </c>
      <c r="F92" s="250">
        <v>225373.45</v>
      </c>
      <c r="G92" s="232">
        <v>221498.77</v>
      </c>
      <c r="H92" s="232">
        <v>14010.26</v>
      </c>
      <c r="I92" s="232">
        <v>18</v>
      </c>
      <c r="J92" s="232">
        <v>2786.63</v>
      </c>
      <c r="K92" s="250">
        <v>23615</v>
      </c>
      <c r="L92" s="250">
        <v>-134642.35</v>
      </c>
      <c r="M92" s="250">
        <v>-371339.13</v>
      </c>
      <c r="N92" s="250">
        <v>1849378.08</v>
      </c>
      <c r="O92" s="73">
        <v>871375.75</v>
      </c>
      <c r="Q92" s="73">
        <v>264.42</v>
      </c>
      <c r="S92" s="73">
        <v>761710</v>
      </c>
      <c r="U92" s="90">
        <v>896465</v>
      </c>
      <c r="X92" s="90">
        <v>603129.67000000004</v>
      </c>
      <c r="Y92" s="90">
        <v>69057.91</v>
      </c>
    </row>
    <row r="93" spans="1:28" x14ac:dyDescent="0.2">
      <c r="A93" s="250" t="s">
        <v>2900</v>
      </c>
      <c r="B93" s="89">
        <v>450792.5</v>
      </c>
      <c r="D93" s="89">
        <v>34125.56</v>
      </c>
      <c r="E93" s="250">
        <v>1349003.97</v>
      </c>
      <c r="F93" s="250">
        <v>104253.91</v>
      </c>
      <c r="G93" s="232">
        <v>226580</v>
      </c>
      <c r="J93" s="232">
        <v>129.91</v>
      </c>
      <c r="L93" s="250">
        <v>111.4</v>
      </c>
      <c r="M93" s="250">
        <v>-192361.27</v>
      </c>
      <c r="N93" s="250">
        <v>281440</v>
      </c>
      <c r="O93" s="73">
        <v>365910.62</v>
      </c>
      <c r="Q93" s="73">
        <v>692.45</v>
      </c>
      <c r="U93" s="90">
        <v>249576</v>
      </c>
      <c r="X93" s="90">
        <v>279740.61</v>
      </c>
      <c r="Y93" s="90">
        <v>155500.97</v>
      </c>
    </row>
    <row r="94" spans="1:28" x14ac:dyDescent="0.2">
      <c r="A94" s="250" t="s">
        <v>2901</v>
      </c>
      <c r="B94" s="89">
        <v>268977.78000000003</v>
      </c>
      <c r="D94" s="89">
        <v>31567.57</v>
      </c>
      <c r="E94" s="250">
        <v>3589119.55</v>
      </c>
      <c r="F94" s="250">
        <v>302761.73</v>
      </c>
      <c r="I94" s="232">
        <v>72670</v>
      </c>
      <c r="J94" s="232">
        <v>-320</v>
      </c>
      <c r="M94" s="250">
        <v>218231.48</v>
      </c>
      <c r="N94" s="250">
        <v>2812906.16</v>
      </c>
      <c r="O94" s="73">
        <v>422353.1</v>
      </c>
      <c r="Q94" s="73">
        <v>466.53</v>
      </c>
      <c r="S94" s="73">
        <v>725580</v>
      </c>
      <c r="U94" s="90">
        <v>863143</v>
      </c>
      <c r="X94" s="90">
        <v>371495.54</v>
      </c>
      <c r="Y94" s="90">
        <v>177767.31</v>
      </c>
    </row>
    <row r="95" spans="1:28" x14ac:dyDescent="0.2">
      <c r="A95" s="250" t="s">
        <v>2902</v>
      </c>
      <c r="B95" s="89">
        <v>374875.77</v>
      </c>
      <c r="D95" s="89">
        <v>14251.41</v>
      </c>
      <c r="E95" s="250">
        <v>2890277.61</v>
      </c>
      <c r="F95" s="250">
        <v>17418.900000000001</v>
      </c>
      <c r="K95" s="250">
        <v>86380</v>
      </c>
      <c r="M95" s="250">
        <v>443</v>
      </c>
      <c r="N95" s="250">
        <v>1047464</v>
      </c>
      <c r="O95" s="73">
        <v>284387.15999999997</v>
      </c>
      <c r="Q95" s="73">
        <v>401.99</v>
      </c>
      <c r="S95" s="73">
        <v>509850</v>
      </c>
      <c r="U95" s="90">
        <v>698788</v>
      </c>
      <c r="X95" s="90">
        <v>90884.53</v>
      </c>
      <c r="Y95" s="90">
        <v>110401.4</v>
      </c>
    </row>
    <row r="96" spans="1:28" x14ac:dyDescent="0.2">
      <c r="A96" s="250" t="s">
        <v>2903</v>
      </c>
      <c r="B96" s="89">
        <v>744158.9</v>
      </c>
      <c r="D96" s="89">
        <v>39038.75</v>
      </c>
      <c r="E96" s="250">
        <v>906732.36</v>
      </c>
      <c r="F96" s="250">
        <v>817111.74</v>
      </c>
      <c r="I96" s="232">
        <v>23615</v>
      </c>
      <c r="K96" s="250">
        <v>216480</v>
      </c>
      <c r="M96" s="250">
        <v>397427.28</v>
      </c>
      <c r="N96" s="250">
        <v>1334838.29</v>
      </c>
      <c r="O96" s="73">
        <v>761931.08</v>
      </c>
      <c r="Q96" s="73">
        <v>597.73</v>
      </c>
      <c r="U96" s="90">
        <v>242832</v>
      </c>
      <c r="W96" s="90">
        <v>1640</v>
      </c>
      <c r="X96" s="90">
        <v>253000.44</v>
      </c>
      <c r="Y96" s="90">
        <v>149117.68</v>
      </c>
    </row>
    <row r="97" spans="1:28" x14ac:dyDescent="0.2">
      <c r="A97" s="250" t="s">
        <v>2904</v>
      </c>
      <c r="B97" s="89">
        <v>341653.38</v>
      </c>
      <c r="D97" s="89">
        <v>141500.49</v>
      </c>
      <c r="E97" s="250">
        <v>1286795.19</v>
      </c>
      <c r="F97" s="250">
        <v>1185131.94</v>
      </c>
      <c r="H97" s="232">
        <v>924</v>
      </c>
      <c r="N97" s="250">
        <v>613325.81999999995</v>
      </c>
      <c r="O97" s="73">
        <v>207623.79</v>
      </c>
      <c r="Q97" s="73">
        <v>749.18</v>
      </c>
      <c r="S97" s="73">
        <v>321000</v>
      </c>
      <c r="T97" s="73">
        <v>-13746</v>
      </c>
      <c r="U97" s="90">
        <v>553439</v>
      </c>
      <c r="X97" s="90">
        <v>262481.49</v>
      </c>
      <c r="Y97" s="90">
        <v>826</v>
      </c>
      <c r="AB97" s="90">
        <v>27370</v>
      </c>
    </row>
    <row r="98" spans="1:28" x14ac:dyDescent="0.2">
      <c r="A98" s="250" t="s">
        <v>2905</v>
      </c>
      <c r="B98" s="89">
        <v>282017.93</v>
      </c>
      <c r="D98" s="89">
        <v>142183.1</v>
      </c>
      <c r="E98" s="250">
        <v>906925.28</v>
      </c>
      <c r="F98" s="250">
        <v>-250536.35</v>
      </c>
      <c r="M98" s="250">
        <v>-397645.44</v>
      </c>
      <c r="N98" s="250">
        <v>1790978.12</v>
      </c>
      <c r="O98" s="73">
        <v>605549.31000000006</v>
      </c>
      <c r="Q98" s="73">
        <v>397.65</v>
      </c>
      <c r="S98" s="73">
        <v>787606.2</v>
      </c>
      <c r="U98" s="90">
        <v>1014361.2</v>
      </c>
      <c r="X98" s="90">
        <v>235261.47</v>
      </c>
      <c r="Y98" s="90">
        <v>82979.56</v>
      </c>
      <c r="AB98" s="90">
        <v>210389</v>
      </c>
    </row>
    <row r="99" spans="1:28" x14ac:dyDescent="0.2">
      <c r="A99" s="250" t="s">
        <v>2906</v>
      </c>
      <c r="B99" s="89">
        <v>1449179.64</v>
      </c>
      <c r="D99" s="89">
        <v>83020.070000000007</v>
      </c>
      <c r="E99" s="250">
        <v>4087921.58</v>
      </c>
      <c r="F99" s="250">
        <v>1091849.78</v>
      </c>
      <c r="G99" s="232">
        <v>0</v>
      </c>
      <c r="J99" s="232">
        <v>0</v>
      </c>
      <c r="K99" s="250">
        <v>164284</v>
      </c>
      <c r="M99" s="250">
        <v>349645.78</v>
      </c>
      <c r="N99" s="250">
        <v>1047464</v>
      </c>
      <c r="O99" s="73">
        <v>558079.21</v>
      </c>
      <c r="P99" s="73">
        <v>268710</v>
      </c>
      <c r="S99" s="73">
        <v>1339030</v>
      </c>
      <c r="T99" s="73">
        <v>73500</v>
      </c>
      <c r="U99" s="90">
        <v>1648951</v>
      </c>
      <c r="X99" s="90">
        <v>458656.32</v>
      </c>
      <c r="Y99" s="90">
        <v>331798.15000000002</v>
      </c>
    </row>
    <row r="100" spans="1:28" x14ac:dyDescent="0.2">
      <c r="A100" s="250" t="s">
        <v>2907</v>
      </c>
      <c r="B100" s="89">
        <v>204576.21</v>
      </c>
      <c r="C100" s="89">
        <v>14800</v>
      </c>
      <c r="D100" s="89">
        <v>62726.16</v>
      </c>
      <c r="E100" s="250">
        <v>1085812.51</v>
      </c>
      <c r="F100" s="250">
        <v>90724.1</v>
      </c>
      <c r="G100" s="232">
        <v>0</v>
      </c>
      <c r="I100" s="232">
        <v>109500</v>
      </c>
      <c r="J100" s="232">
        <v>-245.46</v>
      </c>
      <c r="M100" s="250">
        <v>12404</v>
      </c>
      <c r="N100" s="250">
        <v>1768225.65</v>
      </c>
      <c r="O100" s="73">
        <v>340257.97</v>
      </c>
      <c r="Q100" s="73">
        <v>227.49</v>
      </c>
      <c r="U100" s="90">
        <v>171223</v>
      </c>
      <c r="X100" s="90">
        <v>366051.73</v>
      </c>
      <c r="Y100" s="90">
        <v>85806.43</v>
      </c>
    </row>
    <row r="101" spans="1:28" x14ac:dyDescent="0.2">
      <c r="A101" s="250" t="s">
        <v>2937</v>
      </c>
      <c r="B101" s="89">
        <v>55550.5</v>
      </c>
      <c r="D101" s="89">
        <v>41646.29</v>
      </c>
      <c r="E101" s="250">
        <v>640106.11</v>
      </c>
      <c r="F101" s="250">
        <v>141896.19</v>
      </c>
      <c r="M101" s="250">
        <v>220000</v>
      </c>
      <c r="N101" s="250">
        <v>1440650.38</v>
      </c>
      <c r="O101" s="73">
        <v>447758.51</v>
      </c>
      <c r="Q101" s="73">
        <v>190.12</v>
      </c>
      <c r="S101" s="73">
        <v>1048020</v>
      </c>
      <c r="U101" s="90">
        <v>1289685</v>
      </c>
      <c r="V101" s="90">
        <v>800</v>
      </c>
      <c r="X101" s="90">
        <v>521490.61</v>
      </c>
      <c r="Y101" s="90">
        <v>105005.66</v>
      </c>
    </row>
    <row r="102" spans="1:28" x14ac:dyDescent="0.2">
      <c r="A102" s="250" t="s">
        <v>2908</v>
      </c>
      <c r="B102" s="89">
        <v>486486.91</v>
      </c>
      <c r="D102" s="89">
        <v>81727</v>
      </c>
      <c r="E102" s="250">
        <v>1324971.9099999999</v>
      </c>
      <c r="F102" s="250">
        <v>451312.31</v>
      </c>
      <c r="G102" s="232">
        <v>118120</v>
      </c>
      <c r="H102" s="232">
        <v>27200</v>
      </c>
      <c r="J102" s="232">
        <v>4248.82</v>
      </c>
      <c r="M102" s="250">
        <v>-27120</v>
      </c>
      <c r="N102" s="250">
        <v>2439714</v>
      </c>
      <c r="O102" s="73">
        <v>758121.59</v>
      </c>
      <c r="Q102" s="73">
        <v>473.43</v>
      </c>
      <c r="S102" s="73">
        <v>721680</v>
      </c>
      <c r="U102" s="90">
        <v>766368</v>
      </c>
      <c r="X102" s="90">
        <v>333295.92</v>
      </c>
      <c r="Y102" s="90">
        <v>161852.35999999999</v>
      </c>
    </row>
    <row r="103" spans="1:28" x14ac:dyDescent="0.2">
      <c r="A103" s="250" t="s">
        <v>2909</v>
      </c>
      <c r="B103" s="89">
        <v>313927.44</v>
      </c>
      <c r="D103" s="89">
        <v>100375.12</v>
      </c>
      <c r="E103" s="250">
        <v>947415.63</v>
      </c>
      <c r="F103" s="250">
        <v>216925.99</v>
      </c>
      <c r="G103" s="232">
        <v>0</v>
      </c>
      <c r="H103" s="232">
        <v>32200</v>
      </c>
      <c r="J103" s="232">
        <v>783.17</v>
      </c>
      <c r="N103" s="250">
        <v>3137825</v>
      </c>
      <c r="O103" s="73">
        <v>530982.44999999995</v>
      </c>
      <c r="Q103" s="73">
        <v>411.04</v>
      </c>
      <c r="U103" s="90">
        <v>91670</v>
      </c>
      <c r="W103" s="90">
        <v>712</v>
      </c>
      <c r="X103" s="90">
        <v>220722.38</v>
      </c>
      <c r="Y103" s="90">
        <v>125914.74</v>
      </c>
    </row>
    <row r="104" spans="1:28" x14ac:dyDescent="0.2">
      <c r="A104" s="250" t="s">
        <v>2912</v>
      </c>
      <c r="B104" s="89">
        <v>146012.5</v>
      </c>
      <c r="D104" s="89">
        <v>22199.81</v>
      </c>
      <c r="E104" s="250">
        <v>1205807.26</v>
      </c>
      <c r="F104" s="250">
        <v>348155.5</v>
      </c>
      <c r="G104" s="232">
        <v>0</v>
      </c>
      <c r="H104" s="232">
        <v>30701.040000000001</v>
      </c>
      <c r="J104" s="232">
        <v>4814.63</v>
      </c>
      <c r="M104" s="250">
        <v>34000</v>
      </c>
      <c r="N104" s="250">
        <v>1499736.2</v>
      </c>
      <c r="O104" s="73">
        <v>517589.85</v>
      </c>
      <c r="Q104" s="73">
        <v>152.19</v>
      </c>
      <c r="S104" s="73">
        <v>699600</v>
      </c>
      <c r="T104" s="73">
        <v>9000</v>
      </c>
      <c r="U104" s="90">
        <v>790550</v>
      </c>
      <c r="X104" s="90">
        <v>262238.08000000002</v>
      </c>
      <c r="Y104" s="90">
        <v>75715.520000000004</v>
      </c>
      <c r="Z104" s="90">
        <v>9665.9500000000007</v>
      </c>
    </row>
    <row r="105" spans="1:28" x14ac:dyDescent="0.2">
      <c r="A105" s="250" t="s">
        <v>2913</v>
      </c>
      <c r="B105" s="89">
        <v>405309.59</v>
      </c>
      <c r="D105" s="89">
        <v>41311.11</v>
      </c>
      <c r="E105" s="250">
        <v>672622.91</v>
      </c>
      <c r="F105" s="250">
        <v>321492.46000000002</v>
      </c>
      <c r="G105" s="232">
        <v>0</v>
      </c>
      <c r="H105" s="232">
        <v>26830</v>
      </c>
      <c r="J105" s="232">
        <v>5026.54</v>
      </c>
      <c r="M105" s="250">
        <v>27171</v>
      </c>
      <c r="N105" s="250">
        <v>2219622</v>
      </c>
      <c r="O105" s="73">
        <v>582663.19999999995</v>
      </c>
      <c r="Q105" s="73">
        <v>463.22</v>
      </c>
      <c r="S105" s="73">
        <v>480360</v>
      </c>
      <c r="T105" s="73">
        <v>7500</v>
      </c>
      <c r="U105" s="90">
        <v>653595</v>
      </c>
      <c r="X105" s="90">
        <v>234810.67</v>
      </c>
      <c r="Y105" s="90">
        <v>105410.88</v>
      </c>
    </row>
    <row r="106" spans="1:28" x14ac:dyDescent="0.2">
      <c r="A106" s="250" t="s">
        <v>2915</v>
      </c>
      <c r="B106" s="89">
        <v>428236.91</v>
      </c>
      <c r="D106" s="89">
        <v>20703.37</v>
      </c>
      <c r="E106" s="250">
        <v>850778.95</v>
      </c>
      <c r="F106" s="250">
        <v>374274.61</v>
      </c>
      <c r="G106" s="232">
        <v>0</v>
      </c>
      <c r="H106" s="232">
        <v>63807.16</v>
      </c>
      <c r="J106" s="232">
        <v>1281.5899999999999</v>
      </c>
      <c r="K106" s="250">
        <v>2000</v>
      </c>
      <c r="N106" s="250">
        <v>57641</v>
      </c>
      <c r="O106" s="73">
        <v>648283.93000000005</v>
      </c>
      <c r="Q106" s="73">
        <v>458.49</v>
      </c>
      <c r="S106" s="73">
        <v>259220</v>
      </c>
      <c r="T106" s="73">
        <v>7000</v>
      </c>
      <c r="U106" s="90">
        <v>430634</v>
      </c>
      <c r="X106" s="90">
        <v>204677.09</v>
      </c>
      <c r="Y106" s="90">
        <v>86732.61</v>
      </c>
    </row>
    <row r="107" spans="1:28" x14ac:dyDescent="0.2">
      <c r="A107" s="250" t="s">
        <v>2917</v>
      </c>
      <c r="B107" s="89">
        <v>1075218.98</v>
      </c>
      <c r="D107" s="89">
        <v>34146.17</v>
      </c>
      <c r="E107" s="250">
        <v>934556.21</v>
      </c>
      <c r="F107" s="250">
        <v>176493.37</v>
      </c>
      <c r="J107" s="232">
        <v>153</v>
      </c>
      <c r="N107" s="250">
        <v>4303318.3099999996</v>
      </c>
      <c r="O107" s="73">
        <v>932559.15</v>
      </c>
      <c r="P107" s="73">
        <v>128000</v>
      </c>
      <c r="Q107" s="73">
        <v>1255.82</v>
      </c>
      <c r="S107" s="73">
        <v>1226919</v>
      </c>
      <c r="U107" s="90">
        <v>1435607</v>
      </c>
      <c r="X107" s="90">
        <v>311145.57</v>
      </c>
      <c r="Y107" s="90">
        <v>58451.1</v>
      </c>
    </row>
    <row r="108" spans="1:28" x14ac:dyDescent="0.2">
      <c r="A108" s="250" t="s">
        <v>2918</v>
      </c>
      <c r="B108" s="89">
        <v>336449.71</v>
      </c>
      <c r="D108" s="89">
        <v>22995.439999999999</v>
      </c>
      <c r="E108" s="250">
        <v>564246.85</v>
      </c>
      <c r="F108" s="250">
        <v>239819.64</v>
      </c>
      <c r="H108" s="232">
        <v>19594</v>
      </c>
      <c r="J108" s="232">
        <v>156</v>
      </c>
      <c r="N108" s="250">
        <v>2346487</v>
      </c>
      <c r="O108" s="73">
        <v>483972.13</v>
      </c>
      <c r="Q108" s="73">
        <v>406.81</v>
      </c>
      <c r="S108" s="73">
        <v>758026.8</v>
      </c>
      <c r="U108" s="90">
        <v>875226.8</v>
      </c>
      <c r="X108" s="90">
        <v>242270.23</v>
      </c>
      <c r="Y108" s="90">
        <v>101870.45</v>
      </c>
    </row>
    <row r="109" spans="1:28" x14ac:dyDescent="0.2">
      <c r="A109" s="250" t="s">
        <v>2919</v>
      </c>
      <c r="B109" s="89">
        <v>655231.18999999994</v>
      </c>
      <c r="C109" s="89">
        <v>16636</v>
      </c>
      <c r="D109" s="89">
        <v>95549.52</v>
      </c>
      <c r="E109" s="250">
        <v>884644.15</v>
      </c>
      <c r="F109" s="250">
        <v>251759.35999999999</v>
      </c>
      <c r="G109" s="232">
        <v>0</v>
      </c>
      <c r="H109" s="232">
        <v>30293.19</v>
      </c>
      <c r="J109" s="232">
        <v>933.72</v>
      </c>
      <c r="N109" s="250">
        <v>2125037.4300000002</v>
      </c>
      <c r="O109" s="73">
        <v>791633.42</v>
      </c>
      <c r="Q109" s="73">
        <v>945.35</v>
      </c>
      <c r="S109" s="73">
        <v>766401</v>
      </c>
      <c r="T109" s="73">
        <v>70924</v>
      </c>
      <c r="U109" s="90">
        <v>883027</v>
      </c>
      <c r="X109" s="90">
        <v>708296.93</v>
      </c>
      <c r="Y109" s="90">
        <v>94298.68</v>
      </c>
    </row>
    <row r="110" spans="1:28" x14ac:dyDescent="0.2">
      <c r="A110" s="250" t="s">
        <v>2920</v>
      </c>
      <c r="B110" s="89">
        <v>1033666.54</v>
      </c>
      <c r="C110" s="89">
        <v>15180</v>
      </c>
      <c r="D110" s="89">
        <v>52001.65</v>
      </c>
      <c r="E110" s="250">
        <v>3003905.31</v>
      </c>
      <c r="F110" s="250">
        <v>239184.2</v>
      </c>
      <c r="G110" s="232">
        <v>0</v>
      </c>
      <c r="H110" s="232">
        <v>31120</v>
      </c>
      <c r="J110" s="232">
        <v>753.78</v>
      </c>
      <c r="N110" s="250">
        <v>1196485.3400000001</v>
      </c>
      <c r="O110" s="73">
        <v>1034441.89</v>
      </c>
      <c r="Q110" s="73">
        <v>1161.44</v>
      </c>
      <c r="S110" s="73">
        <v>544005</v>
      </c>
      <c r="T110" s="73">
        <v>94983.67</v>
      </c>
      <c r="U110" s="90">
        <v>703609</v>
      </c>
      <c r="X110" s="90">
        <v>293415.25</v>
      </c>
      <c r="Y110" s="90">
        <v>127405.34</v>
      </c>
      <c r="AB110" s="90">
        <v>500</v>
      </c>
    </row>
    <row r="111" spans="1:28" x14ac:dyDescent="0.2">
      <c r="A111" s="250" t="s">
        <v>2938</v>
      </c>
      <c r="B111" s="89">
        <v>399951.34</v>
      </c>
      <c r="D111" s="89">
        <v>52859.98</v>
      </c>
      <c r="E111" s="250">
        <v>442663.34</v>
      </c>
      <c r="F111" s="250">
        <v>193402.71</v>
      </c>
      <c r="H111" s="232">
        <v>19540</v>
      </c>
      <c r="J111" s="232">
        <v>156</v>
      </c>
      <c r="N111" s="250">
        <v>1169693.49</v>
      </c>
      <c r="O111" s="73">
        <v>458359.15</v>
      </c>
      <c r="Q111" s="73">
        <v>490.73</v>
      </c>
      <c r="S111" s="73">
        <v>481836</v>
      </c>
      <c r="U111" s="90">
        <v>623556</v>
      </c>
      <c r="X111" s="90">
        <v>156245.25</v>
      </c>
      <c r="Y111" s="90">
        <v>96339.77</v>
      </c>
      <c r="AB111" s="90">
        <v>500</v>
      </c>
    </row>
    <row r="112" spans="1:28" x14ac:dyDescent="0.2">
      <c r="A112" s="250" t="s">
        <v>2921</v>
      </c>
      <c r="B112" s="89">
        <v>1642509.17</v>
      </c>
      <c r="D112" s="89">
        <v>77789.850000000006</v>
      </c>
      <c r="E112" s="250">
        <v>1257984.3</v>
      </c>
      <c r="F112" s="250">
        <v>272435.61</v>
      </c>
      <c r="G112" s="232">
        <v>0</v>
      </c>
      <c r="H112" s="232">
        <v>56295</v>
      </c>
      <c r="I112" s="232">
        <v>170000</v>
      </c>
      <c r="J112" s="232">
        <v>307.47000000000003</v>
      </c>
      <c r="M112" s="250">
        <v>73090.990000000005</v>
      </c>
      <c r="N112" s="250">
        <v>620039.24</v>
      </c>
      <c r="O112" s="73">
        <v>814881.28000000003</v>
      </c>
      <c r="Q112" s="73">
        <v>1452.69</v>
      </c>
      <c r="R112" s="73">
        <v>630</v>
      </c>
      <c r="S112" s="73">
        <v>668709.69999999995</v>
      </c>
      <c r="T112" s="73">
        <v>849866.16</v>
      </c>
      <c r="U112" s="90">
        <v>798525.38</v>
      </c>
      <c r="X112" s="90">
        <v>809412.29</v>
      </c>
      <c r="Y112" s="90">
        <v>141683.38</v>
      </c>
      <c r="AA112" s="90">
        <v>6</v>
      </c>
    </row>
    <row r="113" spans="1:25" x14ac:dyDescent="0.2">
      <c r="A113" s="250" t="s">
        <v>2922</v>
      </c>
      <c r="B113" s="89">
        <v>1573853</v>
      </c>
      <c r="D113" s="89">
        <v>136525.26</v>
      </c>
      <c r="E113" s="250">
        <v>1010274.75</v>
      </c>
      <c r="F113" s="250">
        <v>250869.51</v>
      </c>
      <c r="G113" s="232">
        <v>3000</v>
      </c>
      <c r="H113" s="232">
        <v>86929</v>
      </c>
      <c r="I113" s="232">
        <v>129080</v>
      </c>
      <c r="J113" s="232">
        <v>193.02</v>
      </c>
      <c r="N113" s="250">
        <v>3271774.09</v>
      </c>
      <c r="O113" s="73">
        <v>1801826.53</v>
      </c>
      <c r="Q113" s="73">
        <v>1335.82</v>
      </c>
      <c r="R113" s="73">
        <v>860</v>
      </c>
      <c r="S113" s="73">
        <v>914619</v>
      </c>
      <c r="U113" s="90">
        <v>1359258</v>
      </c>
      <c r="X113" s="90">
        <v>759868.88</v>
      </c>
      <c r="Y113" s="90">
        <v>134491.01999999999</v>
      </c>
    </row>
    <row r="114" spans="1:25" x14ac:dyDescent="0.2">
      <c r="A114" s="250" t="s">
        <v>2923</v>
      </c>
      <c r="B114" s="89">
        <v>769054.97</v>
      </c>
      <c r="C114" s="89">
        <v>6500</v>
      </c>
      <c r="D114" s="89">
        <v>44574</v>
      </c>
      <c r="E114" s="250">
        <v>768980.62</v>
      </c>
      <c r="F114" s="250">
        <v>-17495.82</v>
      </c>
      <c r="G114" s="232">
        <v>-51475</v>
      </c>
      <c r="I114" s="232">
        <v>9000</v>
      </c>
      <c r="N114" s="250">
        <v>1131001.29</v>
      </c>
      <c r="O114" s="73">
        <v>663274.55000000005</v>
      </c>
      <c r="Q114" s="73">
        <v>771.05</v>
      </c>
      <c r="R114" s="73">
        <v>830</v>
      </c>
      <c r="S114" s="73">
        <v>456060</v>
      </c>
      <c r="U114" s="90">
        <v>603811</v>
      </c>
      <c r="X114" s="90">
        <v>281935.07</v>
      </c>
      <c r="Y114" s="90">
        <v>44648.88</v>
      </c>
    </row>
    <row r="115" spans="1:25" x14ac:dyDescent="0.2">
      <c r="A115" s="250" t="s">
        <v>2924</v>
      </c>
      <c r="B115" s="89">
        <v>664664.18999999994</v>
      </c>
      <c r="C115" s="89">
        <v>6600</v>
      </c>
      <c r="D115" s="89">
        <v>28538.37</v>
      </c>
      <c r="E115" s="250">
        <v>833612.81</v>
      </c>
      <c r="F115" s="250">
        <v>474101.1</v>
      </c>
      <c r="J115" s="232">
        <v>-658.02</v>
      </c>
      <c r="N115" s="250">
        <v>1731639.01</v>
      </c>
      <c r="O115" s="73">
        <v>1025867.82</v>
      </c>
      <c r="P115" s="73">
        <v>9600</v>
      </c>
      <c r="Q115" s="73">
        <v>660.56</v>
      </c>
      <c r="R115" s="73">
        <v>1140</v>
      </c>
      <c r="S115" s="73">
        <v>935400</v>
      </c>
      <c r="T115" s="73">
        <v>135600</v>
      </c>
      <c r="U115" s="90">
        <v>1227603</v>
      </c>
      <c r="X115" s="90">
        <v>446552.57</v>
      </c>
      <c r="Y115" s="90">
        <v>128904.11</v>
      </c>
    </row>
    <row r="116" spans="1:25" x14ac:dyDescent="0.2">
      <c r="A116" s="250" t="s">
        <v>2925</v>
      </c>
      <c r="B116" s="89">
        <v>367432.63</v>
      </c>
      <c r="C116" s="89">
        <v>12500</v>
      </c>
      <c r="D116" s="89">
        <v>24299.55</v>
      </c>
      <c r="E116" s="250">
        <v>535719.74</v>
      </c>
      <c r="F116" s="250">
        <v>208162.57</v>
      </c>
      <c r="G116" s="232">
        <v>0</v>
      </c>
      <c r="M116" s="250">
        <v>-3000</v>
      </c>
      <c r="N116" s="250">
        <v>2353915.73</v>
      </c>
      <c r="O116" s="73">
        <v>390991.76</v>
      </c>
      <c r="Q116" s="73">
        <v>352.27</v>
      </c>
      <c r="S116" s="73">
        <v>329650</v>
      </c>
      <c r="U116" s="90">
        <v>401250</v>
      </c>
      <c r="V116" s="90">
        <v>500</v>
      </c>
      <c r="W116" s="90">
        <v>1704</v>
      </c>
      <c r="X116" s="90">
        <v>228942.54</v>
      </c>
      <c r="Y116" s="90">
        <v>86377.74</v>
      </c>
    </row>
    <row r="117" spans="1:25" x14ac:dyDescent="0.2">
      <c r="A117" s="250" t="s">
        <v>2926</v>
      </c>
      <c r="B117" s="89">
        <v>1222419.28</v>
      </c>
      <c r="D117" s="89">
        <v>72531.58</v>
      </c>
      <c r="E117" s="250">
        <v>2332432.09</v>
      </c>
      <c r="F117" s="250">
        <v>591915.61</v>
      </c>
      <c r="G117" s="232">
        <v>0</v>
      </c>
      <c r="H117" s="232">
        <v>2075</v>
      </c>
      <c r="I117" s="232">
        <v>110000</v>
      </c>
      <c r="J117" s="232">
        <v>1616.67</v>
      </c>
      <c r="N117" s="250">
        <v>1221990.08</v>
      </c>
      <c r="O117" s="73">
        <v>1475961.86</v>
      </c>
      <c r="P117" s="73">
        <v>310700</v>
      </c>
      <c r="Q117" s="73">
        <v>1179.18</v>
      </c>
      <c r="R117" s="73">
        <v>1280</v>
      </c>
      <c r="S117" s="73">
        <v>928200</v>
      </c>
      <c r="U117" s="90">
        <v>1256993</v>
      </c>
      <c r="V117" s="90">
        <v>500</v>
      </c>
      <c r="W117" s="90">
        <v>9408</v>
      </c>
      <c r="X117" s="90">
        <v>1015428.2</v>
      </c>
      <c r="Y117" s="90">
        <v>47047.45</v>
      </c>
    </row>
    <row r="118" spans="1:25" x14ac:dyDescent="0.2">
      <c r="A118" s="250" t="s">
        <v>2927</v>
      </c>
      <c r="B118" s="89">
        <v>818395.46</v>
      </c>
      <c r="D118" s="89">
        <v>129284.08</v>
      </c>
      <c r="E118" s="250">
        <v>849869.5</v>
      </c>
      <c r="F118" s="250">
        <v>86958.09</v>
      </c>
      <c r="H118" s="232">
        <v>39099.800000000003</v>
      </c>
      <c r="I118" s="232">
        <v>40518</v>
      </c>
      <c r="J118" s="232">
        <v>5671</v>
      </c>
      <c r="M118" s="250">
        <v>28634.31</v>
      </c>
      <c r="N118" s="250">
        <v>1488507.55</v>
      </c>
      <c r="O118" s="73">
        <v>548752.16</v>
      </c>
      <c r="Q118" s="73">
        <v>875.97</v>
      </c>
      <c r="S118" s="73">
        <v>658812</v>
      </c>
      <c r="U118" s="90">
        <v>794490</v>
      </c>
      <c r="X118" s="90">
        <v>170529.42</v>
      </c>
      <c r="Y118" s="90">
        <v>77664.850000000006</v>
      </c>
    </row>
    <row r="119" spans="1:25" x14ac:dyDescent="0.2">
      <c r="A119" s="250" t="s">
        <v>2928</v>
      </c>
      <c r="B119" s="89">
        <v>1049396.75</v>
      </c>
      <c r="D119" s="89">
        <v>90595.41</v>
      </c>
      <c r="E119" s="250">
        <v>606385.66</v>
      </c>
      <c r="F119" s="250">
        <v>127160.04</v>
      </c>
      <c r="G119" s="232">
        <v>0</v>
      </c>
      <c r="H119" s="232">
        <v>7200</v>
      </c>
      <c r="J119" s="232">
        <v>0</v>
      </c>
      <c r="M119" s="250">
        <v>36948.51</v>
      </c>
      <c r="N119" s="250">
        <v>1247302.3600000001</v>
      </c>
      <c r="O119" s="73">
        <v>617713.15</v>
      </c>
      <c r="Q119" s="73">
        <v>1123.98</v>
      </c>
      <c r="S119" s="73">
        <v>482454</v>
      </c>
      <c r="U119" s="90">
        <v>717589</v>
      </c>
      <c r="X119" s="90">
        <v>221948.41</v>
      </c>
      <c r="Y119" s="90">
        <v>61153.25</v>
      </c>
    </row>
    <row r="120" spans="1:25" x14ac:dyDescent="0.2">
      <c r="A120" s="250" t="s">
        <v>2929</v>
      </c>
      <c r="B120" s="89">
        <v>993589.26</v>
      </c>
      <c r="D120" s="89">
        <v>27867.71</v>
      </c>
      <c r="E120" s="250">
        <v>524254.86</v>
      </c>
      <c r="F120" s="250">
        <v>86104.66</v>
      </c>
      <c r="G120" s="232">
        <v>0</v>
      </c>
      <c r="H120" s="232">
        <v>67063.600000000006</v>
      </c>
      <c r="J120" s="232">
        <v>6340.4</v>
      </c>
      <c r="K120" s="250">
        <v>112518.9</v>
      </c>
      <c r="M120" s="250">
        <v>7789.09</v>
      </c>
      <c r="N120" s="250">
        <v>1693308.65</v>
      </c>
      <c r="O120" s="73">
        <v>559618.17000000004</v>
      </c>
      <c r="Q120" s="73">
        <v>929.76</v>
      </c>
      <c r="S120" s="73">
        <v>494871.5</v>
      </c>
      <c r="U120" s="90">
        <v>696895.5</v>
      </c>
      <c r="W120" s="90">
        <v>1008</v>
      </c>
      <c r="X120" s="90">
        <v>198350.96</v>
      </c>
      <c r="Y120" s="90">
        <v>52918.15</v>
      </c>
    </row>
    <row r="121" spans="1:25" x14ac:dyDescent="0.2">
      <c r="A121" s="250" t="s">
        <v>2930</v>
      </c>
      <c r="B121" s="89">
        <v>703510</v>
      </c>
      <c r="C121" s="89">
        <v>20000</v>
      </c>
      <c r="D121" s="89">
        <v>201978.34</v>
      </c>
      <c r="E121" s="250">
        <v>866927.21</v>
      </c>
      <c r="F121" s="250">
        <v>277289.51</v>
      </c>
      <c r="G121" s="232">
        <v>0</v>
      </c>
      <c r="H121" s="232">
        <v>145900</v>
      </c>
      <c r="I121" s="232">
        <v>51444</v>
      </c>
      <c r="J121" s="232">
        <v>0</v>
      </c>
      <c r="M121" s="250">
        <v>50000</v>
      </c>
      <c r="O121" s="73">
        <v>553050.56999999995</v>
      </c>
      <c r="Q121" s="73">
        <v>854.14</v>
      </c>
      <c r="S121" s="73">
        <v>984666</v>
      </c>
      <c r="U121" s="90">
        <v>1279346</v>
      </c>
      <c r="V121" s="90">
        <v>4304</v>
      </c>
      <c r="X121" s="90">
        <v>208430.19</v>
      </c>
      <c r="Y121" s="90">
        <v>117786.68</v>
      </c>
    </row>
    <row r="122" spans="1:25" x14ac:dyDescent="0.2">
      <c r="A122" s="250" t="s">
        <v>2931</v>
      </c>
      <c r="B122" s="89">
        <v>368191.91</v>
      </c>
      <c r="D122" s="89">
        <v>130899.76</v>
      </c>
      <c r="E122" s="250">
        <v>308835.8</v>
      </c>
      <c r="F122" s="250">
        <v>76919.33</v>
      </c>
      <c r="G122" s="232">
        <v>0</v>
      </c>
      <c r="H122" s="232">
        <v>18728.64</v>
      </c>
      <c r="I122" s="232">
        <v>46200</v>
      </c>
      <c r="J122" s="232">
        <v>2449</v>
      </c>
      <c r="M122" s="250">
        <v>24381.4</v>
      </c>
      <c r="N122" s="250">
        <v>345503.07</v>
      </c>
      <c r="O122" s="73">
        <v>454668.21</v>
      </c>
      <c r="Q122" s="73">
        <v>428.9</v>
      </c>
      <c r="S122" s="73">
        <v>387240</v>
      </c>
      <c r="U122" s="90">
        <v>525745</v>
      </c>
      <c r="X122" s="90">
        <v>160026.57</v>
      </c>
      <c r="Y122" s="90">
        <v>28972.33</v>
      </c>
    </row>
    <row r="123" spans="1:25" x14ac:dyDescent="0.2">
      <c r="A123" s="250" t="s">
        <v>2939</v>
      </c>
      <c r="B123" s="89">
        <v>513888.57</v>
      </c>
      <c r="D123" s="89">
        <v>86022.84</v>
      </c>
      <c r="E123" s="250">
        <v>463818.93</v>
      </c>
      <c r="F123" s="250">
        <v>101233.06</v>
      </c>
      <c r="G123" s="232">
        <v>0</v>
      </c>
      <c r="H123" s="232">
        <v>12452.56</v>
      </c>
      <c r="J123" s="232">
        <v>0</v>
      </c>
      <c r="N123" s="250">
        <v>2439641.09</v>
      </c>
      <c r="O123" s="73">
        <v>414643.1</v>
      </c>
      <c r="Q123" s="73">
        <v>577.29999999999995</v>
      </c>
      <c r="S123" s="73">
        <v>495780</v>
      </c>
      <c r="U123" s="90">
        <v>592180</v>
      </c>
      <c r="X123" s="90">
        <v>198333.91</v>
      </c>
      <c r="Y123" s="90">
        <v>81709.13</v>
      </c>
    </row>
    <row r="124" spans="1:25" x14ac:dyDescent="0.2">
      <c r="A124" s="250" t="s">
        <v>2941</v>
      </c>
      <c r="B124" s="89">
        <v>591627.75</v>
      </c>
      <c r="D124" s="89">
        <v>226354.73</v>
      </c>
      <c r="E124" s="250">
        <v>589440.03</v>
      </c>
      <c r="F124" s="250">
        <v>131302.78</v>
      </c>
      <c r="G124" s="232">
        <v>0</v>
      </c>
      <c r="H124" s="232">
        <v>32200</v>
      </c>
      <c r="I124" s="232">
        <v>57550</v>
      </c>
      <c r="J124" s="232">
        <v>3868.01</v>
      </c>
      <c r="M124" s="250">
        <v>450</v>
      </c>
      <c r="N124" s="250">
        <v>3028722.67</v>
      </c>
      <c r="O124" s="73">
        <v>463891.14</v>
      </c>
      <c r="Q124" s="73">
        <v>736.47</v>
      </c>
      <c r="S124" s="73">
        <v>605753.19999999995</v>
      </c>
      <c r="U124" s="90">
        <v>719359.2</v>
      </c>
      <c r="X124" s="90">
        <v>158763.68</v>
      </c>
      <c r="Y124" s="90">
        <v>128164.72</v>
      </c>
    </row>
    <row r="125" spans="1:25" x14ac:dyDescent="0.2">
      <c r="A125" s="250" t="s">
        <v>2943</v>
      </c>
      <c r="B125" s="89">
        <v>451617.67</v>
      </c>
      <c r="C125" s="89">
        <v>25152</v>
      </c>
      <c r="D125" s="89">
        <v>27213.06</v>
      </c>
      <c r="E125" s="250">
        <v>836712.95</v>
      </c>
      <c r="F125" s="250">
        <v>53685.59</v>
      </c>
      <c r="G125" s="232">
        <v>0</v>
      </c>
      <c r="H125" s="232">
        <v>41551.800000000003</v>
      </c>
      <c r="J125" s="232">
        <v>0</v>
      </c>
      <c r="M125" s="250">
        <v>750</v>
      </c>
      <c r="O125" s="73">
        <v>562905.80000000005</v>
      </c>
      <c r="Q125" s="73">
        <v>369.12</v>
      </c>
      <c r="S125" s="73">
        <v>718510.82</v>
      </c>
      <c r="U125" s="90">
        <v>893237.82</v>
      </c>
      <c r="X125" s="90">
        <v>177255.07</v>
      </c>
      <c r="Y125" s="90">
        <v>126396.21</v>
      </c>
    </row>
    <row r="126" spans="1:25" x14ac:dyDescent="0.2">
      <c r="A126" s="250" t="s">
        <v>2910</v>
      </c>
      <c r="B126" s="89">
        <v>537727.81999999995</v>
      </c>
      <c r="C126" s="89">
        <v>0</v>
      </c>
      <c r="D126" s="89">
        <v>8301.93</v>
      </c>
      <c r="E126" s="250">
        <v>764852.26</v>
      </c>
      <c r="F126" s="250">
        <v>285356.55</v>
      </c>
      <c r="G126" s="232">
        <v>0</v>
      </c>
      <c r="H126" s="232">
        <v>69529</v>
      </c>
      <c r="J126" s="232">
        <v>2883.59</v>
      </c>
      <c r="K126" s="250">
        <v>85640</v>
      </c>
      <c r="M126" s="250">
        <v>-38319.11</v>
      </c>
      <c r="N126" s="250">
        <v>2656385</v>
      </c>
      <c r="O126" s="73">
        <v>936603.17</v>
      </c>
      <c r="Q126" s="73">
        <v>669.82</v>
      </c>
      <c r="S126" s="73">
        <v>1035634.5</v>
      </c>
      <c r="U126" s="90">
        <v>1408287.5</v>
      </c>
      <c r="X126" s="90">
        <v>262775.59999999998</v>
      </c>
      <c r="Y126" s="90">
        <v>120104.44</v>
      </c>
    </row>
    <row r="127" spans="1:25" x14ac:dyDescent="0.2">
      <c r="A127" s="250" t="s">
        <v>2911</v>
      </c>
      <c r="B127" s="89">
        <v>668016.63</v>
      </c>
      <c r="C127" s="89">
        <v>17600</v>
      </c>
      <c r="D127" s="89">
        <v>29368.06</v>
      </c>
      <c r="E127" s="250">
        <v>219183.56</v>
      </c>
      <c r="F127" s="250">
        <v>206143.54</v>
      </c>
      <c r="G127" s="232">
        <v>0</v>
      </c>
      <c r="H127" s="232">
        <v>59088.72</v>
      </c>
      <c r="J127" s="232">
        <v>722.58</v>
      </c>
      <c r="M127" s="250">
        <v>-4920.6000000000004</v>
      </c>
      <c r="N127" s="250">
        <v>2668500</v>
      </c>
      <c r="O127" s="73">
        <v>537688.30000000005</v>
      </c>
      <c r="Q127" s="73">
        <v>827.78</v>
      </c>
      <c r="S127" s="73">
        <v>947646</v>
      </c>
      <c r="U127" s="90">
        <v>1155377</v>
      </c>
      <c r="X127" s="90">
        <v>228056.72</v>
      </c>
      <c r="Y127" s="90">
        <v>107862.02</v>
      </c>
    </row>
    <row r="128" spans="1:25" x14ac:dyDescent="0.2">
      <c r="A128" s="250" t="s">
        <v>2914</v>
      </c>
      <c r="B128" s="89">
        <v>917342.77</v>
      </c>
      <c r="C128" s="89">
        <v>0</v>
      </c>
      <c r="D128" s="89">
        <v>46434.76</v>
      </c>
      <c r="E128" s="250">
        <v>-4011367</v>
      </c>
      <c r="F128" s="250">
        <v>-8753530.4499999993</v>
      </c>
      <c r="G128" s="232">
        <v>0</v>
      </c>
      <c r="H128" s="232">
        <v>76357</v>
      </c>
      <c r="J128" s="232">
        <v>5702.78</v>
      </c>
      <c r="M128" s="250">
        <v>-5845.42</v>
      </c>
      <c r="N128" s="250">
        <v>9526566.6699999999</v>
      </c>
      <c r="O128" s="73">
        <v>1599210.74</v>
      </c>
      <c r="P128" s="73">
        <v>100000</v>
      </c>
      <c r="Q128" s="73">
        <v>1193.8399999999999</v>
      </c>
      <c r="S128" s="73">
        <v>1674066.3</v>
      </c>
      <c r="U128" s="90">
        <v>1978961.3</v>
      </c>
      <c r="X128" s="90">
        <v>384700.21</v>
      </c>
      <c r="Y128" s="90">
        <v>18105396.710000001</v>
      </c>
    </row>
    <row r="129" spans="1:25" x14ac:dyDescent="0.2">
      <c r="A129" s="250" t="s">
        <v>2916</v>
      </c>
      <c r="B129" s="89">
        <v>823482.39</v>
      </c>
      <c r="D129" s="89">
        <v>0</v>
      </c>
      <c r="E129" s="250">
        <v>361270.52</v>
      </c>
      <c r="F129" s="250">
        <v>239794.31</v>
      </c>
      <c r="G129" s="232">
        <v>0</v>
      </c>
      <c r="H129" s="232">
        <v>42620.53</v>
      </c>
      <c r="J129" s="232">
        <v>754.06</v>
      </c>
      <c r="K129" s="250">
        <v>155940</v>
      </c>
      <c r="M129" s="250">
        <v>-8514.4</v>
      </c>
      <c r="N129" s="250">
        <v>2647000</v>
      </c>
      <c r="O129" s="73">
        <v>528836.97</v>
      </c>
      <c r="Q129" s="73">
        <v>988.47</v>
      </c>
      <c r="S129" s="73">
        <v>839805</v>
      </c>
      <c r="U129" s="90">
        <v>975245.08</v>
      </c>
      <c r="X129" s="90">
        <v>174450.58</v>
      </c>
      <c r="Y129" s="90">
        <v>66151.520000000004</v>
      </c>
    </row>
    <row r="130" spans="1:25" x14ac:dyDescent="0.2">
      <c r="A130" s="250" t="s">
        <v>2942</v>
      </c>
      <c r="B130" s="89">
        <v>252263.77</v>
      </c>
      <c r="C130" s="89">
        <v>0</v>
      </c>
      <c r="D130" s="89">
        <v>5038.79</v>
      </c>
      <c r="E130" s="250">
        <v>335919.47</v>
      </c>
      <c r="F130" s="250">
        <v>174829.83</v>
      </c>
      <c r="G130" s="232">
        <v>0</v>
      </c>
      <c r="H130" s="232">
        <v>44364</v>
      </c>
      <c r="J130" s="232">
        <v>786.97</v>
      </c>
      <c r="M130" s="250">
        <v>-7687.93</v>
      </c>
      <c r="N130" s="250">
        <v>1913700</v>
      </c>
      <c r="O130" s="73">
        <v>437355.65</v>
      </c>
      <c r="P130" s="73">
        <v>45000</v>
      </c>
      <c r="Q130" s="73">
        <v>312.89999999999998</v>
      </c>
      <c r="S130" s="73">
        <v>406674</v>
      </c>
      <c r="U130" s="90">
        <v>503368</v>
      </c>
      <c r="X130" s="90">
        <v>195287.06</v>
      </c>
      <c r="Y130" s="90">
        <v>79985.39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AL130"/>
  <sheetViews>
    <sheetView topLeftCell="AB1" zoomScale="70" zoomScaleNormal="70" workbookViewId="0">
      <selection activeCell="AK4" sqref="AK4:AK130"/>
    </sheetView>
  </sheetViews>
  <sheetFormatPr defaultColWidth="9" defaultRowHeight="14.25" x14ac:dyDescent="0.2"/>
  <cols>
    <col min="1" max="1" width="6.5" style="38" customWidth="1"/>
    <col min="2" max="2" width="8.625" style="38" customWidth="1"/>
    <col min="3" max="3" width="6.5" style="45" customWidth="1"/>
    <col min="4" max="4" width="26.625" style="45" customWidth="1"/>
    <col min="5" max="5" width="20.625" style="250" customWidth="1"/>
    <col min="6" max="8" width="17.75" style="89"/>
    <col min="9" max="10" width="17.75" style="250"/>
    <col min="11" max="14" width="17.75" style="232"/>
    <col min="15" max="18" width="17.75" style="250"/>
    <col min="19" max="24" width="17.75" style="73"/>
    <col min="25" max="31" width="17.75" style="90"/>
    <col min="32" max="32" width="33.125" style="90" bestFit="1" customWidth="1"/>
    <col min="33" max="33" width="20.5" style="72" bestFit="1" customWidth="1"/>
    <col min="34" max="34" width="17.875" style="50" bestFit="1" customWidth="1"/>
    <col min="35" max="35" width="17.375" style="51" bestFit="1" customWidth="1"/>
    <col min="36" max="36" width="17.625" style="48" bestFit="1" customWidth="1"/>
    <col min="37" max="37" width="19.125" style="47" bestFit="1" customWidth="1"/>
    <col min="38" max="38" width="23.625" style="51" bestFit="1" customWidth="1"/>
    <col min="39" max="16384" width="9" style="55"/>
  </cols>
  <sheetData>
    <row r="1" spans="1:38" x14ac:dyDescent="0.2">
      <c r="A1" s="228"/>
      <c r="B1" s="228"/>
      <c r="E1" s="250" t="s">
        <v>2459</v>
      </c>
      <c r="F1" s="89" t="s">
        <v>2460</v>
      </c>
      <c r="G1" s="89" t="s">
        <v>2461</v>
      </c>
      <c r="H1" s="89" t="s">
        <v>2462</v>
      </c>
      <c r="I1" s="250" t="s">
        <v>2463</v>
      </c>
      <c r="J1" s="250" t="s">
        <v>2464</v>
      </c>
      <c r="K1" s="232" t="s">
        <v>2466</v>
      </c>
      <c r="L1" s="232" t="s">
        <v>2467</v>
      </c>
      <c r="M1" s="232" t="s">
        <v>2469</v>
      </c>
      <c r="N1" s="232" t="s">
        <v>2470</v>
      </c>
      <c r="O1" s="250" t="s">
        <v>2471</v>
      </c>
      <c r="P1" s="250" t="s">
        <v>2472</v>
      </c>
      <c r="Q1" s="250" t="s">
        <v>2473</v>
      </c>
      <c r="R1" s="250" t="s">
        <v>2474</v>
      </c>
      <c r="S1" s="73" t="s">
        <v>2476</v>
      </c>
      <c r="T1" s="73" t="s">
        <v>2477</v>
      </c>
      <c r="U1" s="73" t="s">
        <v>2478</v>
      </c>
      <c r="V1" s="73" t="s">
        <v>2479</v>
      </c>
      <c r="W1" s="73" t="s">
        <v>2480</v>
      </c>
      <c r="X1" s="73" t="s">
        <v>2482</v>
      </c>
      <c r="Y1" s="90" t="s">
        <v>2483</v>
      </c>
      <c r="Z1" s="90" t="s">
        <v>2484</v>
      </c>
      <c r="AA1" s="90" t="s">
        <v>2485</v>
      </c>
      <c r="AB1" s="90" t="s">
        <v>2486</v>
      </c>
      <c r="AC1" s="90" t="s">
        <v>2487</v>
      </c>
      <c r="AD1" s="90" t="s">
        <v>2612</v>
      </c>
      <c r="AE1" s="90" t="s">
        <v>2613</v>
      </c>
      <c r="AF1" s="90" t="s">
        <v>2489</v>
      </c>
      <c r="AG1" s="72" t="s">
        <v>6</v>
      </c>
      <c r="AH1" s="50" t="s">
        <v>7</v>
      </c>
      <c r="AI1" s="51" t="s">
        <v>8</v>
      </c>
      <c r="AJ1" s="52" t="s">
        <v>9</v>
      </c>
      <c r="AK1" s="53" t="s">
        <v>10</v>
      </c>
      <c r="AL1" s="54" t="s">
        <v>11</v>
      </c>
    </row>
    <row r="2" spans="1:38" x14ac:dyDescent="0.2">
      <c r="A2" s="228"/>
      <c r="B2" s="228"/>
      <c r="C2" s="45" t="s">
        <v>810</v>
      </c>
      <c r="E2" s="250" t="s">
        <v>2490</v>
      </c>
      <c r="F2" s="89" t="s">
        <v>2491</v>
      </c>
      <c r="G2" s="89" t="s">
        <v>2492</v>
      </c>
      <c r="H2" s="89" t="s">
        <v>2493</v>
      </c>
      <c r="I2" s="250" t="s">
        <v>2494</v>
      </c>
      <c r="J2" s="250" t="s">
        <v>2495</v>
      </c>
      <c r="K2" s="232" t="s">
        <v>2497</v>
      </c>
      <c r="L2" s="232" t="s">
        <v>2498</v>
      </c>
      <c r="M2" s="232" t="s">
        <v>2500</v>
      </c>
      <c r="N2" s="232" t="s">
        <v>2501</v>
      </c>
      <c r="O2" s="250" t="s">
        <v>2502</v>
      </c>
      <c r="P2" s="250" t="s">
        <v>2503</v>
      </c>
      <c r="Q2" s="250" t="s">
        <v>2504</v>
      </c>
      <c r="R2" s="250" t="s">
        <v>2505</v>
      </c>
      <c r="S2" s="73" t="s">
        <v>2507</v>
      </c>
      <c r="T2" s="73" t="s">
        <v>2508</v>
      </c>
      <c r="U2" s="73" t="s">
        <v>2509</v>
      </c>
      <c r="V2" s="73" t="s">
        <v>2510</v>
      </c>
      <c r="W2" s="73" t="s">
        <v>2511</v>
      </c>
      <c r="X2" s="73" t="s">
        <v>2513</v>
      </c>
      <c r="Y2" s="90" t="s">
        <v>2514</v>
      </c>
      <c r="Z2" s="90" t="s">
        <v>2515</v>
      </c>
      <c r="AA2" s="90" t="s">
        <v>2516</v>
      </c>
      <c r="AB2" s="90" t="s">
        <v>2517</v>
      </c>
      <c r="AC2" s="90" t="s">
        <v>2518</v>
      </c>
      <c r="AD2" s="90" t="s">
        <v>2618</v>
      </c>
      <c r="AE2" s="90" t="s">
        <v>2619</v>
      </c>
      <c r="AF2" s="90" t="s">
        <v>2520</v>
      </c>
    </row>
    <row r="3" spans="1:38" ht="15" thickBot="1" x14ac:dyDescent="0.25">
      <c r="A3" s="228"/>
      <c r="B3" s="228"/>
      <c r="E3" s="250" t="s">
        <v>2521</v>
      </c>
      <c r="F3" s="89">
        <v>85974012.819999993</v>
      </c>
      <c r="G3" s="89">
        <v>463333</v>
      </c>
      <c r="H3" s="89">
        <v>9365857.5500000007</v>
      </c>
      <c r="I3" s="250">
        <v>113509984.01000001</v>
      </c>
      <c r="J3" s="250">
        <v>19471441.59</v>
      </c>
      <c r="K3" s="232">
        <v>1158105.02</v>
      </c>
      <c r="L3" s="232">
        <v>2834977.87</v>
      </c>
      <c r="M3" s="232">
        <v>4741295.49</v>
      </c>
      <c r="N3" s="232">
        <v>153130.04</v>
      </c>
      <c r="O3" s="250">
        <v>5912769.1399999997</v>
      </c>
      <c r="P3" s="250">
        <v>-134530.95000000001</v>
      </c>
      <c r="Q3" s="250">
        <v>5725637.3200000003</v>
      </c>
      <c r="R3" s="250">
        <v>220838199.25999999</v>
      </c>
      <c r="S3" s="73">
        <v>86187762.569999993</v>
      </c>
      <c r="T3" s="73">
        <v>2873259.37</v>
      </c>
      <c r="U3" s="73">
        <v>86447.64</v>
      </c>
      <c r="V3" s="73">
        <v>4740</v>
      </c>
      <c r="W3" s="73">
        <v>83704214.150000006</v>
      </c>
      <c r="X3" s="73">
        <v>6925344.4800000004</v>
      </c>
      <c r="Y3" s="90">
        <v>106995003.63</v>
      </c>
      <c r="Z3" s="90">
        <v>36491.5</v>
      </c>
      <c r="AA3" s="90">
        <v>64978.59</v>
      </c>
      <c r="AB3" s="90">
        <v>41160304.630000003</v>
      </c>
      <c r="AC3" s="90">
        <v>30889000.879999999</v>
      </c>
      <c r="AD3" s="90">
        <v>97583.45</v>
      </c>
      <c r="AE3" s="90">
        <v>25</v>
      </c>
      <c r="AF3" s="90">
        <v>1203536.6000000001</v>
      </c>
      <c r="AG3" s="72">
        <f t="shared" ref="AG3:AL3" si="0">SUM(AG4:AG130)</f>
        <v>95803203.370000005</v>
      </c>
      <c r="AH3" s="50">
        <f t="shared" si="0"/>
        <v>8887508.4200000037</v>
      </c>
      <c r="AI3" s="51">
        <f t="shared" si="0"/>
        <v>86915694.949999943</v>
      </c>
      <c r="AJ3" s="48">
        <f t="shared" si="0"/>
        <v>179781768.21000004</v>
      </c>
      <c r="AK3" s="47">
        <f t="shared" si="0"/>
        <v>180446924.28000009</v>
      </c>
      <c r="AL3" s="56">
        <f t="shared" si="0"/>
        <v>-665156.0700000053</v>
      </c>
    </row>
    <row r="4" spans="1:38" ht="15" thickBot="1" x14ac:dyDescent="0.25">
      <c r="A4" s="38" t="s">
        <v>362</v>
      </c>
      <c r="B4" s="38" t="s">
        <v>364</v>
      </c>
      <c r="C4" s="63">
        <v>6411</v>
      </c>
      <c r="D4" s="64" t="s">
        <v>683</v>
      </c>
      <c r="E4" s="250" t="s">
        <v>2819</v>
      </c>
      <c r="F4" s="89">
        <v>1211238.01</v>
      </c>
      <c r="H4" s="89">
        <v>193219.33</v>
      </c>
      <c r="I4" s="250">
        <v>4773140.33</v>
      </c>
      <c r="J4" s="250">
        <v>506312.49</v>
      </c>
      <c r="K4" s="232">
        <v>0</v>
      </c>
      <c r="L4" s="232">
        <v>3200</v>
      </c>
      <c r="N4" s="232">
        <v>629.44000000000005</v>
      </c>
      <c r="O4" s="250">
        <v>294526</v>
      </c>
      <c r="Q4" s="250">
        <v>204378.05</v>
      </c>
      <c r="R4" s="250">
        <v>1723269</v>
      </c>
      <c r="S4" s="73">
        <v>1249916.49</v>
      </c>
      <c r="T4" s="73">
        <v>1</v>
      </c>
      <c r="U4" s="73">
        <v>2487.65</v>
      </c>
      <c r="W4" s="73">
        <v>946295</v>
      </c>
      <c r="X4" s="73">
        <v>153200</v>
      </c>
      <c r="Y4" s="90">
        <v>1329764.5900000001</v>
      </c>
      <c r="AB4" s="90">
        <v>487621.63</v>
      </c>
      <c r="AC4" s="90">
        <v>172090.68</v>
      </c>
      <c r="AF4" s="90">
        <v>35000</v>
      </c>
      <c r="AG4" s="72">
        <f>SUM(F4:H4)</f>
        <v>1404457.34</v>
      </c>
      <c r="AH4" s="50">
        <f>SUM(K4:N4)</f>
        <v>3829.44</v>
      </c>
      <c r="AI4" s="51">
        <f>AG4-AH4</f>
        <v>1400627.9000000001</v>
      </c>
      <c r="AJ4" s="48">
        <f>SUM(S4:X4)</f>
        <v>2351900.1399999997</v>
      </c>
      <c r="AK4" s="47">
        <f>SUM(Y4:AF4)</f>
        <v>2024476.9000000001</v>
      </c>
      <c r="AL4" s="56">
        <f>AJ4-AK4</f>
        <v>327423.23999999953</v>
      </c>
    </row>
    <row r="5" spans="1:38" ht="15" thickBot="1" x14ac:dyDescent="0.25">
      <c r="A5" s="38" t="s">
        <v>362</v>
      </c>
      <c r="B5" s="38" t="s">
        <v>364</v>
      </c>
      <c r="C5" s="63">
        <v>2059</v>
      </c>
      <c r="D5" s="64" t="s">
        <v>684</v>
      </c>
      <c r="E5" s="250" t="s">
        <v>2820</v>
      </c>
      <c r="F5" s="89">
        <v>297384.37</v>
      </c>
      <c r="H5" s="89">
        <v>87520.5</v>
      </c>
      <c r="I5" s="250">
        <v>501288.65</v>
      </c>
      <c r="J5" s="250">
        <v>244541.94</v>
      </c>
      <c r="N5" s="232">
        <v>697.33</v>
      </c>
      <c r="Q5" s="250">
        <v>387179.35</v>
      </c>
      <c r="R5" s="250">
        <v>1740746.12</v>
      </c>
      <c r="S5" s="73">
        <v>548996.47</v>
      </c>
      <c r="U5" s="73">
        <v>157.6</v>
      </c>
      <c r="W5" s="73">
        <v>664765.1</v>
      </c>
      <c r="X5" s="73">
        <v>80100</v>
      </c>
      <c r="Y5" s="90">
        <v>792213.1</v>
      </c>
      <c r="AB5" s="90">
        <v>285715.93</v>
      </c>
      <c r="AC5" s="90">
        <v>183399.67</v>
      </c>
      <c r="AF5" s="90">
        <v>500</v>
      </c>
      <c r="AG5" s="72">
        <f t="shared" ref="AG5:AG68" si="1">SUM(F5:H5)</f>
        <v>384904.87</v>
      </c>
      <c r="AH5" s="50">
        <f t="shared" ref="AH5:AH68" si="2">SUM(K5:N5)</f>
        <v>697.33</v>
      </c>
      <c r="AI5" s="51">
        <f t="shared" ref="AI5:AI68" si="3">AG5-AH5</f>
        <v>384207.54</v>
      </c>
      <c r="AJ5" s="48">
        <f t="shared" ref="AJ5:AJ68" si="4">SUM(S5:X5)</f>
        <v>1294019.17</v>
      </c>
      <c r="AK5" s="47">
        <f t="shared" ref="AK5:AK68" si="5">SUM(Y5:AF5)</f>
        <v>1261828.7</v>
      </c>
      <c r="AL5" s="56">
        <f t="shared" ref="AL5:AL68" si="6">AJ5-AK5</f>
        <v>32190.469999999972</v>
      </c>
    </row>
    <row r="6" spans="1:38" ht="15" thickBot="1" x14ac:dyDescent="0.25">
      <c r="A6" s="38" t="s">
        <v>362</v>
      </c>
      <c r="B6" s="38" t="s">
        <v>364</v>
      </c>
      <c r="C6" s="63">
        <v>6691</v>
      </c>
      <c r="D6" s="64" t="s">
        <v>685</v>
      </c>
      <c r="E6" s="250" t="s">
        <v>2821</v>
      </c>
      <c r="F6" s="89">
        <v>1121883.08</v>
      </c>
      <c r="H6" s="89">
        <v>126994.01</v>
      </c>
      <c r="I6" s="250">
        <v>512384.07</v>
      </c>
      <c r="J6" s="250">
        <v>388737.03</v>
      </c>
      <c r="K6" s="232">
        <v>0</v>
      </c>
      <c r="L6" s="232">
        <v>866.89</v>
      </c>
      <c r="M6" s="232">
        <v>253780</v>
      </c>
      <c r="N6" s="232">
        <v>22.24</v>
      </c>
      <c r="O6" s="250">
        <v>89300</v>
      </c>
      <c r="Q6" s="250">
        <v>534718.5</v>
      </c>
      <c r="R6" s="250">
        <v>2169071.4500000002</v>
      </c>
      <c r="S6" s="73">
        <v>1254863.3999999999</v>
      </c>
      <c r="U6" s="73">
        <v>694.68</v>
      </c>
      <c r="W6" s="73">
        <v>1104732</v>
      </c>
      <c r="X6" s="73">
        <v>161380</v>
      </c>
      <c r="Y6" s="90">
        <v>1749876</v>
      </c>
      <c r="Z6" s="90">
        <v>5250</v>
      </c>
      <c r="AA6" s="90">
        <v>1288</v>
      </c>
      <c r="AB6" s="90">
        <v>478960.92</v>
      </c>
      <c r="AC6" s="90">
        <v>100768.63</v>
      </c>
      <c r="AF6" s="90">
        <v>500</v>
      </c>
      <c r="AG6" s="72">
        <f t="shared" si="1"/>
        <v>1248877.0900000001</v>
      </c>
      <c r="AH6" s="50">
        <f t="shared" si="2"/>
        <v>254669.13</v>
      </c>
      <c r="AI6" s="51">
        <f t="shared" si="3"/>
        <v>994207.96000000008</v>
      </c>
      <c r="AJ6" s="48">
        <f t="shared" si="4"/>
        <v>2521670.08</v>
      </c>
      <c r="AK6" s="47">
        <f t="shared" si="5"/>
        <v>2336643.5499999998</v>
      </c>
      <c r="AL6" s="56">
        <f t="shared" si="6"/>
        <v>185026.53000000026</v>
      </c>
    </row>
    <row r="7" spans="1:38" ht="15" thickBot="1" x14ac:dyDescent="0.25">
      <c r="A7" s="38" t="s">
        <v>362</v>
      </c>
      <c r="B7" s="38" t="s">
        <v>364</v>
      </c>
      <c r="C7" s="63">
        <v>3434</v>
      </c>
      <c r="D7" s="64" t="s">
        <v>686</v>
      </c>
      <c r="E7" s="250" t="s">
        <v>2822</v>
      </c>
      <c r="F7" s="89">
        <v>696163.68</v>
      </c>
      <c r="H7" s="89">
        <v>200280.95</v>
      </c>
      <c r="I7" s="250">
        <v>358952.88</v>
      </c>
      <c r="J7" s="250">
        <v>323989.84000000003</v>
      </c>
      <c r="L7" s="232">
        <v>0</v>
      </c>
      <c r="N7" s="232">
        <v>113</v>
      </c>
      <c r="Q7" s="250">
        <v>434316.05</v>
      </c>
      <c r="R7" s="250">
        <v>235221.96</v>
      </c>
      <c r="S7" s="73">
        <v>717991.01</v>
      </c>
      <c r="W7" s="73">
        <v>1163877.2</v>
      </c>
      <c r="X7" s="73">
        <v>146554</v>
      </c>
      <c r="Y7" s="90">
        <v>1305351.2</v>
      </c>
      <c r="AA7" s="90">
        <v>3832</v>
      </c>
      <c r="AB7" s="90">
        <v>495738.23</v>
      </c>
      <c r="AC7" s="90">
        <v>97188.23</v>
      </c>
      <c r="AF7" s="90">
        <v>41540</v>
      </c>
      <c r="AG7" s="72">
        <f t="shared" si="1"/>
        <v>896444.63000000012</v>
      </c>
      <c r="AH7" s="50">
        <f t="shared" si="2"/>
        <v>113</v>
      </c>
      <c r="AI7" s="51">
        <f t="shared" si="3"/>
        <v>896331.63000000012</v>
      </c>
      <c r="AJ7" s="48">
        <f t="shared" si="4"/>
        <v>2028422.21</v>
      </c>
      <c r="AK7" s="47">
        <f t="shared" si="5"/>
        <v>1943649.66</v>
      </c>
      <c r="AL7" s="56">
        <f t="shared" si="6"/>
        <v>84772.550000000047</v>
      </c>
    </row>
    <row r="8" spans="1:38" ht="15" thickBot="1" x14ac:dyDescent="0.25">
      <c r="A8" s="38" t="s">
        <v>362</v>
      </c>
      <c r="B8" s="38" t="s">
        <v>364</v>
      </c>
      <c r="C8" s="63">
        <v>3172</v>
      </c>
      <c r="D8" s="64" t="s">
        <v>687</v>
      </c>
      <c r="E8" s="250" t="s">
        <v>2823</v>
      </c>
      <c r="F8" s="89">
        <v>1165368.03</v>
      </c>
      <c r="G8" s="89">
        <v>28825</v>
      </c>
      <c r="H8" s="89">
        <v>73916.7</v>
      </c>
      <c r="I8" s="250">
        <v>32558.799999999999</v>
      </c>
      <c r="J8" s="250">
        <v>53927.32</v>
      </c>
      <c r="K8" s="232">
        <v>4900</v>
      </c>
      <c r="L8" s="232">
        <v>56327.42</v>
      </c>
      <c r="M8" s="232">
        <v>505315</v>
      </c>
      <c r="N8" s="232">
        <v>78</v>
      </c>
      <c r="Q8" s="250">
        <v>140204.87</v>
      </c>
      <c r="R8" s="250">
        <v>1649277.25</v>
      </c>
      <c r="S8" s="73">
        <v>790749.87</v>
      </c>
      <c r="U8" s="73">
        <v>906.26</v>
      </c>
      <c r="W8" s="73">
        <v>502991.6</v>
      </c>
      <c r="X8" s="73">
        <v>59700</v>
      </c>
      <c r="Y8" s="90">
        <v>606491.6</v>
      </c>
      <c r="AB8" s="90">
        <v>475763.89</v>
      </c>
      <c r="AC8" s="90">
        <v>28746.51</v>
      </c>
      <c r="AG8" s="72">
        <f t="shared" si="1"/>
        <v>1268109.73</v>
      </c>
      <c r="AH8" s="50">
        <f t="shared" si="2"/>
        <v>566620.42000000004</v>
      </c>
      <c r="AI8" s="51">
        <f t="shared" si="3"/>
        <v>701489.30999999994</v>
      </c>
      <c r="AJ8" s="48">
        <f t="shared" si="4"/>
        <v>1354347.73</v>
      </c>
      <c r="AK8" s="47">
        <f t="shared" si="5"/>
        <v>1111002</v>
      </c>
      <c r="AL8" s="56">
        <f t="shared" si="6"/>
        <v>243345.72999999998</v>
      </c>
    </row>
    <row r="9" spans="1:38" ht="15" thickBot="1" x14ac:dyDescent="0.25">
      <c r="A9" s="38" t="s">
        <v>362</v>
      </c>
      <c r="B9" s="38" t="s">
        <v>364</v>
      </c>
      <c r="C9" s="63">
        <v>3172</v>
      </c>
      <c r="D9" s="64" t="s">
        <v>688</v>
      </c>
      <c r="E9" s="250" t="s">
        <v>2824</v>
      </c>
      <c r="F9" s="89">
        <v>888304.07</v>
      </c>
      <c r="G9" s="89">
        <v>0</v>
      </c>
      <c r="H9" s="89">
        <v>142429.29999999999</v>
      </c>
      <c r="I9" s="250">
        <v>239773.69</v>
      </c>
      <c r="J9" s="250">
        <v>256910.89</v>
      </c>
      <c r="N9" s="232">
        <v>0</v>
      </c>
      <c r="O9" s="250">
        <v>89250</v>
      </c>
      <c r="R9" s="250">
        <v>991159.3</v>
      </c>
      <c r="S9" s="73">
        <v>716769.24</v>
      </c>
      <c r="T9" s="73">
        <v>18600</v>
      </c>
      <c r="U9" s="73">
        <v>767.4</v>
      </c>
      <c r="W9" s="73">
        <v>662190.9</v>
      </c>
      <c r="X9" s="73">
        <v>136520</v>
      </c>
      <c r="Y9" s="90">
        <v>876267.9</v>
      </c>
      <c r="AB9" s="90">
        <v>195646.58</v>
      </c>
      <c r="AC9" s="90">
        <v>66742.080000000002</v>
      </c>
      <c r="AF9" s="90">
        <v>40500</v>
      </c>
      <c r="AG9" s="72">
        <f t="shared" si="1"/>
        <v>1030733.3699999999</v>
      </c>
      <c r="AH9" s="50">
        <f t="shared" si="2"/>
        <v>0</v>
      </c>
      <c r="AI9" s="51">
        <f t="shared" si="3"/>
        <v>1030733.3699999999</v>
      </c>
      <c r="AJ9" s="48">
        <f t="shared" si="4"/>
        <v>1534847.54</v>
      </c>
      <c r="AK9" s="47">
        <f t="shared" si="5"/>
        <v>1179156.56</v>
      </c>
      <c r="AL9" s="56">
        <f t="shared" si="6"/>
        <v>355690.98</v>
      </c>
    </row>
    <row r="10" spans="1:38" ht="15" thickBot="1" x14ac:dyDescent="0.25">
      <c r="A10" s="38" t="s">
        <v>362</v>
      </c>
      <c r="B10" s="38" t="s">
        <v>364</v>
      </c>
      <c r="C10" s="63">
        <v>1819</v>
      </c>
      <c r="D10" s="64" t="s">
        <v>689</v>
      </c>
      <c r="E10" s="250" t="s">
        <v>2825</v>
      </c>
      <c r="F10" s="89">
        <v>673182.79</v>
      </c>
      <c r="G10" s="89">
        <v>14800</v>
      </c>
      <c r="H10" s="89">
        <v>126805.58</v>
      </c>
      <c r="I10" s="250">
        <v>715725.01</v>
      </c>
      <c r="J10" s="250">
        <v>19621.84</v>
      </c>
      <c r="K10" s="232">
        <v>0</v>
      </c>
      <c r="L10" s="232">
        <v>1713.6</v>
      </c>
      <c r="N10" s="232">
        <v>442.53</v>
      </c>
      <c r="O10" s="250">
        <v>292620</v>
      </c>
      <c r="Q10" s="250">
        <v>45644.45</v>
      </c>
      <c r="R10" s="250">
        <v>169383.81</v>
      </c>
      <c r="S10" s="73">
        <v>454907.71</v>
      </c>
      <c r="U10" s="73">
        <v>530.19000000000005</v>
      </c>
      <c r="W10" s="73">
        <v>799700.2</v>
      </c>
      <c r="X10" s="73">
        <v>102750</v>
      </c>
      <c r="Y10" s="90">
        <v>925950.2</v>
      </c>
      <c r="AB10" s="90">
        <v>214023.26</v>
      </c>
      <c r="AC10" s="90">
        <v>30091.34</v>
      </c>
      <c r="AF10" s="90">
        <v>500</v>
      </c>
      <c r="AG10" s="72">
        <f t="shared" si="1"/>
        <v>814788.37</v>
      </c>
      <c r="AH10" s="50">
        <f t="shared" si="2"/>
        <v>2156.13</v>
      </c>
      <c r="AI10" s="51">
        <f t="shared" si="3"/>
        <v>812632.24</v>
      </c>
      <c r="AJ10" s="48">
        <f t="shared" si="4"/>
        <v>1357888.1</v>
      </c>
      <c r="AK10" s="47">
        <f t="shared" si="5"/>
        <v>1170564.8</v>
      </c>
      <c r="AL10" s="56">
        <f t="shared" si="6"/>
        <v>187323.30000000005</v>
      </c>
    </row>
    <row r="11" spans="1:38" ht="15" thickBot="1" x14ac:dyDescent="0.25">
      <c r="A11" s="38" t="s">
        <v>362</v>
      </c>
      <c r="B11" s="38" t="s">
        <v>364</v>
      </c>
      <c r="C11" s="63">
        <v>6183</v>
      </c>
      <c r="D11" s="64" t="s">
        <v>690</v>
      </c>
      <c r="E11" s="250" t="s">
        <v>2826</v>
      </c>
      <c r="F11" s="89">
        <v>1596615.82</v>
      </c>
      <c r="G11" s="89">
        <v>68480</v>
      </c>
      <c r="H11" s="89">
        <v>41841.870000000003</v>
      </c>
      <c r="I11" s="250">
        <v>739015.11</v>
      </c>
      <c r="J11" s="250">
        <v>830013.57</v>
      </c>
      <c r="K11" s="232">
        <v>0</v>
      </c>
      <c r="N11" s="232">
        <v>3902.95</v>
      </c>
      <c r="O11" s="250">
        <v>267050</v>
      </c>
      <c r="Q11" s="250">
        <v>208610.36</v>
      </c>
      <c r="R11" s="250">
        <v>668274.24</v>
      </c>
      <c r="S11" s="73">
        <v>819557.68</v>
      </c>
      <c r="T11" s="73">
        <v>191700</v>
      </c>
      <c r="U11" s="73">
        <v>2219.52</v>
      </c>
      <c r="W11" s="73">
        <v>1482676.3</v>
      </c>
      <c r="X11" s="73">
        <v>287376</v>
      </c>
      <c r="Y11" s="90">
        <v>1863612.3</v>
      </c>
      <c r="AB11" s="90">
        <v>476236.22</v>
      </c>
      <c r="AC11" s="90">
        <v>87620.34</v>
      </c>
      <c r="AF11" s="90">
        <v>60000</v>
      </c>
      <c r="AG11" s="72">
        <f t="shared" si="1"/>
        <v>1706937.6900000002</v>
      </c>
      <c r="AH11" s="50">
        <f t="shared" si="2"/>
        <v>3902.95</v>
      </c>
      <c r="AI11" s="51">
        <f t="shared" si="3"/>
        <v>1703034.7400000002</v>
      </c>
      <c r="AJ11" s="48">
        <f t="shared" si="4"/>
        <v>2783529.5</v>
      </c>
      <c r="AK11" s="47">
        <f t="shared" si="5"/>
        <v>2487468.86</v>
      </c>
      <c r="AL11" s="56">
        <f t="shared" si="6"/>
        <v>296060.64000000013</v>
      </c>
    </row>
    <row r="12" spans="1:38" ht="15" thickBot="1" x14ac:dyDescent="0.25">
      <c r="A12" s="38" t="s">
        <v>362</v>
      </c>
      <c r="B12" s="38" t="s">
        <v>364</v>
      </c>
      <c r="C12" s="63">
        <v>2360</v>
      </c>
      <c r="D12" s="64" t="s">
        <v>691</v>
      </c>
      <c r="E12" s="250" t="s">
        <v>2827</v>
      </c>
      <c r="F12" s="89">
        <v>886386.85</v>
      </c>
      <c r="H12" s="89">
        <v>80339.47</v>
      </c>
      <c r="I12" s="250">
        <v>763649.09</v>
      </c>
      <c r="J12" s="250">
        <v>242536.48</v>
      </c>
      <c r="K12" s="232">
        <v>0</v>
      </c>
      <c r="M12" s="232">
        <v>29650</v>
      </c>
      <c r="N12" s="232">
        <v>66.8</v>
      </c>
      <c r="O12" s="250">
        <v>8500</v>
      </c>
      <c r="Q12" s="250">
        <v>126841.23</v>
      </c>
      <c r="R12" s="250">
        <v>2102009.77</v>
      </c>
      <c r="S12" s="73">
        <v>591058.93000000005</v>
      </c>
      <c r="U12" s="73">
        <v>869.17</v>
      </c>
      <c r="W12" s="73">
        <v>1083446</v>
      </c>
      <c r="X12" s="73">
        <v>599912</v>
      </c>
      <c r="Y12" s="90">
        <v>1814882</v>
      </c>
      <c r="AB12" s="90">
        <v>198116.36</v>
      </c>
      <c r="AC12" s="90">
        <v>92768.76</v>
      </c>
      <c r="AF12" s="90">
        <v>60500</v>
      </c>
      <c r="AG12" s="72">
        <f t="shared" si="1"/>
        <v>966726.32</v>
      </c>
      <c r="AH12" s="50">
        <f t="shared" si="2"/>
        <v>29716.799999999999</v>
      </c>
      <c r="AI12" s="51">
        <f t="shared" si="3"/>
        <v>937009.5199999999</v>
      </c>
      <c r="AJ12" s="48">
        <f t="shared" si="4"/>
        <v>2275286.1</v>
      </c>
      <c r="AK12" s="47">
        <f t="shared" si="5"/>
        <v>2166267.1199999996</v>
      </c>
      <c r="AL12" s="56">
        <f t="shared" si="6"/>
        <v>109018.98000000045</v>
      </c>
    </row>
    <row r="13" spans="1:38" ht="15" thickBot="1" x14ac:dyDescent="0.25">
      <c r="A13" s="38" t="s">
        <v>362</v>
      </c>
      <c r="B13" s="38" t="s">
        <v>364</v>
      </c>
      <c r="C13" s="63">
        <v>5028</v>
      </c>
      <c r="D13" s="64" t="s">
        <v>692</v>
      </c>
      <c r="E13" s="250" t="s">
        <v>2828</v>
      </c>
      <c r="F13" s="89">
        <v>957382.6</v>
      </c>
      <c r="H13" s="89">
        <v>81281.38</v>
      </c>
      <c r="I13" s="250">
        <v>1141729.1100000001</v>
      </c>
      <c r="J13" s="250">
        <v>284121.36</v>
      </c>
      <c r="K13" s="232">
        <v>0</v>
      </c>
      <c r="L13" s="232">
        <v>0</v>
      </c>
      <c r="N13" s="232">
        <v>683.48</v>
      </c>
      <c r="O13" s="250">
        <v>44011.5</v>
      </c>
      <c r="Q13" s="250">
        <v>167383.15</v>
      </c>
      <c r="R13" s="250">
        <v>1442563.02</v>
      </c>
      <c r="S13" s="73">
        <v>606821.18000000005</v>
      </c>
      <c r="T13" s="73">
        <v>9300</v>
      </c>
      <c r="U13" s="73">
        <v>1042.02</v>
      </c>
      <c r="W13" s="73">
        <v>734600.4</v>
      </c>
      <c r="X13" s="73">
        <v>218310</v>
      </c>
      <c r="Y13" s="90">
        <v>980328.4</v>
      </c>
      <c r="AB13" s="90">
        <v>357580.09</v>
      </c>
      <c r="AC13" s="90">
        <v>93079.27</v>
      </c>
      <c r="AF13" s="90">
        <v>32500</v>
      </c>
      <c r="AG13" s="72">
        <f t="shared" si="1"/>
        <v>1038663.98</v>
      </c>
      <c r="AH13" s="50">
        <f t="shared" si="2"/>
        <v>683.48</v>
      </c>
      <c r="AI13" s="51">
        <f t="shared" si="3"/>
        <v>1037980.5</v>
      </c>
      <c r="AJ13" s="48">
        <f t="shared" si="4"/>
        <v>1570073.6000000001</v>
      </c>
      <c r="AK13" s="47">
        <f t="shared" si="5"/>
        <v>1463487.76</v>
      </c>
      <c r="AL13" s="56">
        <f t="shared" si="6"/>
        <v>106585.84000000008</v>
      </c>
    </row>
    <row r="14" spans="1:38" ht="15" thickBot="1" x14ac:dyDescent="0.25">
      <c r="A14" s="38" t="s">
        <v>362</v>
      </c>
      <c r="B14" s="38" t="s">
        <v>364</v>
      </c>
      <c r="C14" s="63">
        <v>3227</v>
      </c>
      <c r="D14" s="64" t="s">
        <v>693</v>
      </c>
      <c r="E14" s="250" t="s">
        <v>2829</v>
      </c>
      <c r="F14" s="89">
        <v>697551.54</v>
      </c>
      <c r="H14" s="89">
        <v>46393.77</v>
      </c>
      <c r="I14" s="250">
        <v>962340.51</v>
      </c>
      <c r="J14" s="250">
        <v>131412</v>
      </c>
      <c r="K14" s="232">
        <v>0</v>
      </c>
      <c r="L14" s="232">
        <v>0</v>
      </c>
      <c r="M14" s="232">
        <v>170490</v>
      </c>
      <c r="N14" s="232">
        <v>476.45</v>
      </c>
      <c r="O14" s="250">
        <v>150400</v>
      </c>
      <c r="Q14" s="250">
        <v>70158.039999999994</v>
      </c>
      <c r="R14" s="250">
        <v>484200</v>
      </c>
      <c r="S14" s="73">
        <v>589048.93000000005</v>
      </c>
      <c r="T14" s="73">
        <v>44600</v>
      </c>
      <c r="U14" s="73">
        <v>444.28</v>
      </c>
      <c r="W14" s="73">
        <v>997822.1</v>
      </c>
      <c r="X14" s="73">
        <v>199150</v>
      </c>
      <c r="Y14" s="90">
        <v>1153208.1000000001</v>
      </c>
      <c r="AB14" s="90">
        <v>407102.91</v>
      </c>
      <c r="AC14" s="90">
        <v>69984.34</v>
      </c>
      <c r="AF14" s="90">
        <v>500</v>
      </c>
      <c r="AG14" s="72">
        <f t="shared" si="1"/>
        <v>743945.31</v>
      </c>
      <c r="AH14" s="50">
        <f t="shared" si="2"/>
        <v>170966.45</v>
      </c>
      <c r="AI14" s="51">
        <f t="shared" si="3"/>
        <v>572978.8600000001</v>
      </c>
      <c r="AJ14" s="48">
        <f t="shared" si="4"/>
        <v>1831065.31</v>
      </c>
      <c r="AK14" s="47">
        <f t="shared" si="5"/>
        <v>1630795.35</v>
      </c>
      <c r="AL14" s="56">
        <f t="shared" si="6"/>
        <v>200269.95999999996</v>
      </c>
    </row>
    <row r="15" spans="1:38" ht="15" thickBot="1" x14ac:dyDescent="0.25">
      <c r="A15" s="38" t="s">
        <v>362</v>
      </c>
      <c r="B15" s="38" t="s">
        <v>364</v>
      </c>
      <c r="C15" s="63">
        <v>5146</v>
      </c>
      <c r="D15" s="64" t="s">
        <v>694</v>
      </c>
      <c r="E15" s="250" t="s">
        <v>2830</v>
      </c>
      <c r="F15" s="89">
        <v>1572069.83</v>
      </c>
      <c r="H15" s="89">
        <v>85820.800000000003</v>
      </c>
      <c r="I15" s="250">
        <v>472528.47</v>
      </c>
      <c r="J15" s="250">
        <v>309256.58</v>
      </c>
      <c r="K15" s="232">
        <v>44885</v>
      </c>
      <c r="L15" s="232">
        <v>4061.13</v>
      </c>
      <c r="M15" s="232">
        <v>90000</v>
      </c>
      <c r="N15" s="232">
        <v>399.99</v>
      </c>
      <c r="O15" s="250">
        <v>221941</v>
      </c>
      <c r="Q15" s="250">
        <v>447131.93</v>
      </c>
      <c r="R15" s="250">
        <v>1884119.29</v>
      </c>
      <c r="S15" s="73">
        <v>908149.15</v>
      </c>
      <c r="U15" s="73">
        <v>1521.65</v>
      </c>
      <c r="W15" s="73">
        <v>1090280</v>
      </c>
      <c r="X15" s="73">
        <v>130500</v>
      </c>
      <c r="Y15" s="90">
        <v>1287916</v>
      </c>
      <c r="Z15" s="90">
        <v>3000</v>
      </c>
      <c r="AB15" s="90">
        <v>746817.6</v>
      </c>
      <c r="AC15" s="90">
        <v>71322.61</v>
      </c>
      <c r="AF15" s="90">
        <v>60000</v>
      </c>
      <c r="AG15" s="72">
        <f t="shared" si="1"/>
        <v>1657890.6300000001</v>
      </c>
      <c r="AH15" s="50">
        <f t="shared" si="2"/>
        <v>139346.12</v>
      </c>
      <c r="AI15" s="51">
        <f t="shared" si="3"/>
        <v>1518544.5100000002</v>
      </c>
      <c r="AJ15" s="48">
        <f t="shared" si="4"/>
        <v>2130450.7999999998</v>
      </c>
      <c r="AK15" s="47">
        <f t="shared" si="5"/>
        <v>2169056.21</v>
      </c>
      <c r="AL15" s="56">
        <f t="shared" si="6"/>
        <v>-38605.410000000149</v>
      </c>
    </row>
    <row r="16" spans="1:38" ht="15" thickBot="1" x14ac:dyDescent="0.25">
      <c r="A16" s="38" t="s">
        <v>362</v>
      </c>
      <c r="B16" s="38" t="s">
        <v>364</v>
      </c>
      <c r="C16" s="63">
        <v>3255</v>
      </c>
      <c r="D16" s="64" t="s">
        <v>695</v>
      </c>
      <c r="E16" s="250" t="s">
        <v>2831</v>
      </c>
      <c r="F16" s="89">
        <v>467738.36</v>
      </c>
      <c r="H16" s="89">
        <v>105669</v>
      </c>
      <c r="I16" s="250">
        <v>620287.36</v>
      </c>
      <c r="J16" s="250">
        <v>243428.62</v>
      </c>
      <c r="K16" s="232">
        <v>0</v>
      </c>
      <c r="N16" s="232">
        <v>784.52</v>
      </c>
      <c r="O16" s="250">
        <v>190115</v>
      </c>
      <c r="Q16" s="250">
        <v>25800</v>
      </c>
      <c r="R16" s="250">
        <v>2403607</v>
      </c>
      <c r="S16" s="73">
        <v>540140.24</v>
      </c>
      <c r="U16" s="73">
        <v>427.58</v>
      </c>
      <c r="W16" s="73">
        <v>1149554.8</v>
      </c>
      <c r="X16" s="73">
        <v>153676</v>
      </c>
      <c r="Y16" s="90">
        <v>1341302.8</v>
      </c>
      <c r="AB16" s="90">
        <v>385374.12</v>
      </c>
      <c r="AC16" s="90">
        <v>93139.43</v>
      </c>
      <c r="AF16" s="90">
        <v>25500</v>
      </c>
      <c r="AG16" s="72">
        <f t="shared" si="1"/>
        <v>573407.36</v>
      </c>
      <c r="AH16" s="50">
        <f t="shared" si="2"/>
        <v>784.52</v>
      </c>
      <c r="AI16" s="51">
        <f t="shared" si="3"/>
        <v>572622.84</v>
      </c>
      <c r="AJ16" s="48">
        <f t="shared" si="4"/>
        <v>1843798.62</v>
      </c>
      <c r="AK16" s="47">
        <f t="shared" si="5"/>
        <v>1845316.3499999999</v>
      </c>
      <c r="AL16" s="56">
        <f t="shared" si="6"/>
        <v>-1517.7299999997485</v>
      </c>
    </row>
    <row r="17" spans="1:38" ht="15" thickBot="1" x14ac:dyDescent="0.25">
      <c r="A17" s="38" t="s">
        <v>362</v>
      </c>
      <c r="B17" s="38" t="s">
        <v>364</v>
      </c>
      <c r="C17" s="63">
        <v>4631</v>
      </c>
      <c r="D17" s="64" t="s">
        <v>696</v>
      </c>
      <c r="E17" s="250" t="s">
        <v>2832</v>
      </c>
      <c r="F17" s="89">
        <v>1401687.43</v>
      </c>
      <c r="H17" s="89">
        <v>194340.08</v>
      </c>
      <c r="I17" s="250">
        <v>388676.58</v>
      </c>
      <c r="J17" s="250">
        <v>243831.62</v>
      </c>
      <c r="L17" s="232">
        <v>3</v>
      </c>
      <c r="N17" s="232">
        <v>80</v>
      </c>
      <c r="O17" s="250">
        <v>281635</v>
      </c>
      <c r="Q17" s="250">
        <v>197524.95</v>
      </c>
      <c r="R17" s="250">
        <v>2696435.34</v>
      </c>
      <c r="S17" s="73">
        <v>612035.57999999996</v>
      </c>
      <c r="T17" s="73">
        <v>150000</v>
      </c>
      <c r="U17" s="73">
        <v>1372.77</v>
      </c>
      <c r="W17" s="73">
        <v>1090237.2</v>
      </c>
      <c r="X17" s="73">
        <v>148439</v>
      </c>
      <c r="Y17" s="90">
        <v>1268036.2</v>
      </c>
      <c r="AB17" s="90">
        <v>378160.01</v>
      </c>
      <c r="AC17" s="90">
        <v>104171.93</v>
      </c>
      <c r="AF17" s="90">
        <v>65089.599999999999</v>
      </c>
      <c r="AG17" s="72">
        <f t="shared" si="1"/>
        <v>1596027.51</v>
      </c>
      <c r="AH17" s="50">
        <f t="shared" si="2"/>
        <v>83</v>
      </c>
      <c r="AI17" s="51">
        <f t="shared" si="3"/>
        <v>1595944.51</v>
      </c>
      <c r="AJ17" s="48">
        <f t="shared" si="4"/>
        <v>2002084.5499999998</v>
      </c>
      <c r="AK17" s="47">
        <f t="shared" si="5"/>
        <v>1815457.74</v>
      </c>
      <c r="AL17" s="56">
        <f t="shared" si="6"/>
        <v>186626.80999999982</v>
      </c>
    </row>
    <row r="18" spans="1:38" ht="15" thickBot="1" x14ac:dyDescent="0.25">
      <c r="A18" s="38" t="s">
        <v>362</v>
      </c>
      <c r="B18" s="38" t="s">
        <v>364</v>
      </c>
      <c r="C18" s="63">
        <v>4306</v>
      </c>
      <c r="D18" s="64" t="s">
        <v>697</v>
      </c>
      <c r="E18" s="250" t="s">
        <v>2833</v>
      </c>
      <c r="F18" s="89">
        <v>822627.78</v>
      </c>
      <c r="G18" s="89">
        <v>9800</v>
      </c>
      <c r="H18" s="89">
        <v>96923.7</v>
      </c>
      <c r="I18" s="250">
        <v>798243.87</v>
      </c>
      <c r="J18" s="250">
        <v>364311.5</v>
      </c>
      <c r="K18" s="232">
        <v>1000</v>
      </c>
      <c r="L18" s="232">
        <v>7480</v>
      </c>
      <c r="N18" s="232">
        <v>169.04</v>
      </c>
      <c r="O18" s="250">
        <v>289090</v>
      </c>
      <c r="Q18" s="250">
        <v>163185.09</v>
      </c>
      <c r="R18" s="250">
        <v>2510757.66</v>
      </c>
      <c r="S18" s="73">
        <v>715493.93</v>
      </c>
      <c r="U18" s="73">
        <v>657.04</v>
      </c>
      <c r="W18" s="73">
        <v>1171847</v>
      </c>
      <c r="X18" s="73">
        <v>288530</v>
      </c>
      <c r="Y18" s="90">
        <v>1543183</v>
      </c>
      <c r="AB18" s="90">
        <v>475607.39</v>
      </c>
      <c r="AC18" s="90">
        <v>145841.94</v>
      </c>
      <c r="AF18" s="90">
        <v>500</v>
      </c>
      <c r="AG18" s="72">
        <f t="shared" si="1"/>
        <v>929351.48</v>
      </c>
      <c r="AH18" s="50">
        <f t="shared" si="2"/>
        <v>8649.0400000000009</v>
      </c>
      <c r="AI18" s="51">
        <f t="shared" si="3"/>
        <v>920702.44</v>
      </c>
      <c r="AJ18" s="48">
        <f t="shared" si="4"/>
        <v>2176527.9700000002</v>
      </c>
      <c r="AK18" s="47">
        <f t="shared" si="5"/>
        <v>2165132.33</v>
      </c>
      <c r="AL18" s="56">
        <f t="shared" si="6"/>
        <v>11395.64000000013</v>
      </c>
    </row>
    <row r="19" spans="1:38" ht="15" thickBot="1" x14ac:dyDescent="0.25">
      <c r="A19" s="38" t="s">
        <v>362</v>
      </c>
      <c r="B19" s="38" t="s">
        <v>364</v>
      </c>
      <c r="C19" s="63">
        <v>5667</v>
      </c>
      <c r="D19" s="64" t="s">
        <v>698</v>
      </c>
      <c r="E19" s="250" t="s">
        <v>2834</v>
      </c>
      <c r="F19" s="89">
        <v>1189972.44</v>
      </c>
      <c r="H19" s="89">
        <v>72740.14</v>
      </c>
      <c r="I19" s="250">
        <v>1023007.94</v>
      </c>
      <c r="J19" s="250">
        <v>856723.19</v>
      </c>
      <c r="K19" s="232">
        <v>0</v>
      </c>
      <c r="N19" s="232">
        <v>2745.13</v>
      </c>
      <c r="O19" s="250">
        <v>361453</v>
      </c>
      <c r="Q19" s="250">
        <v>239594.69</v>
      </c>
      <c r="R19" s="250">
        <v>684118.79</v>
      </c>
      <c r="S19" s="73">
        <v>547002.71</v>
      </c>
      <c r="U19" s="73">
        <v>1377.45</v>
      </c>
      <c r="W19" s="73">
        <v>609737</v>
      </c>
      <c r="X19" s="73">
        <v>221690</v>
      </c>
      <c r="Y19" s="90">
        <v>850445</v>
      </c>
      <c r="AB19" s="90">
        <v>393195.18</v>
      </c>
      <c r="AC19" s="90">
        <v>181300.59</v>
      </c>
      <c r="AF19" s="90">
        <v>65000</v>
      </c>
      <c r="AG19" s="72">
        <f t="shared" si="1"/>
        <v>1262712.5799999998</v>
      </c>
      <c r="AH19" s="50">
        <f t="shared" si="2"/>
        <v>2745.13</v>
      </c>
      <c r="AI19" s="51">
        <f t="shared" si="3"/>
        <v>1259967.45</v>
      </c>
      <c r="AJ19" s="48">
        <f t="shared" si="4"/>
        <v>1379807.16</v>
      </c>
      <c r="AK19" s="47">
        <f t="shared" si="5"/>
        <v>1489940.77</v>
      </c>
      <c r="AL19" s="56">
        <f t="shared" si="6"/>
        <v>-110133.6100000001</v>
      </c>
    </row>
    <row r="20" spans="1:38" ht="15" thickBot="1" x14ac:dyDescent="0.25">
      <c r="A20" s="38" t="s">
        <v>362</v>
      </c>
      <c r="B20" s="38" t="s">
        <v>364</v>
      </c>
      <c r="C20" s="63">
        <v>1990</v>
      </c>
      <c r="D20" s="64" t="s">
        <v>699</v>
      </c>
      <c r="E20" s="250" t="s">
        <v>2835</v>
      </c>
      <c r="F20" s="89">
        <v>648402.69999999995</v>
      </c>
      <c r="H20" s="89">
        <v>72452.81</v>
      </c>
      <c r="I20" s="250">
        <v>414191.1</v>
      </c>
      <c r="J20" s="250">
        <v>124006.1</v>
      </c>
      <c r="M20" s="232">
        <v>220710</v>
      </c>
      <c r="N20" s="232">
        <v>83.53</v>
      </c>
      <c r="Q20" s="250">
        <v>54004.05</v>
      </c>
      <c r="R20" s="250">
        <v>865361.67</v>
      </c>
      <c r="S20" s="73">
        <v>560958.18999999994</v>
      </c>
      <c r="T20" s="73">
        <v>19350</v>
      </c>
      <c r="U20" s="73">
        <v>403.76</v>
      </c>
      <c r="W20" s="73">
        <v>849424</v>
      </c>
      <c r="X20" s="73">
        <v>88800</v>
      </c>
      <c r="Y20" s="90">
        <v>983581</v>
      </c>
      <c r="AB20" s="90">
        <v>250823.39</v>
      </c>
      <c r="AC20" s="90">
        <v>53019.31</v>
      </c>
      <c r="AF20" s="90">
        <v>500</v>
      </c>
      <c r="AG20" s="72">
        <f t="shared" si="1"/>
        <v>720855.51</v>
      </c>
      <c r="AH20" s="50">
        <f t="shared" si="2"/>
        <v>220793.53</v>
      </c>
      <c r="AI20" s="51">
        <f t="shared" si="3"/>
        <v>500061.98</v>
      </c>
      <c r="AJ20" s="48">
        <f t="shared" si="4"/>
        <v>1518935.95</v>
      </c>
      <c r="AK20" s="47">
        <f t="shared" si="5"/>
        <v>1287923.7000000002</v>
      </c>
      <c r="AL20" s="56">
        <f t="shared" si="6"/>
        <v>231012.24999999977</v>
      </c>
    </row>
    <row r="21" spans="1:38" ht="15" thickBot="1" x14ac:dyDescent="0.25">
      <c r="A21" s="38" t="s">
        <v>362</v>
      </c>
      <c r="B21" s="38" t="s">
        <v>364</v>
      </c>
      <c r="C21" s="63">
        <v>2504</v>
      </c>
      <c r="D21" s="64" t="s">
        <v>700</v>
      </c>
      <c r="E21" s="250" t="s">
        <v>2836</v>
      </c>
      <c r="F21" s="89">
        <v>556486.89</v>
      </c>
      <c r="H21" s="89">
        <v>36016.769999999997</v>
      </c>
      <c r="I21" s="250">
        <v>485207.15</v>
      </c>
      <c r="J21" s="250">
        <v>302987.86</v>
      </c>
      <c r="L21" s="232">
        <v>250</v>
      </c>
      <c r="N21" s="232">
        <v>75</v>
      </c>
      <c r="Q21" s="250">
        <v>117880.36</v>
      </c>
      <c r="R21" s="250">
        <v>1709584.67</v>
      </c>
      <c r="S21" s="73">
        <v>371722.36</v>
      </c>
      <c r="U21" s="73">
        <v>538.9</v>
      </c>
      <c r="W21" s="73">
        <v>843360</v>
      </c>
      <c r="X21" s="73">
        <v>56000</v>
      </c>
      <c r="Y21" s="90">
        <v>969726</v>
      </c>
      <c r="AB21" s="90">
        <v>182910.68</v>
      </c>
      <c r="AC21" s="90">
        <v>103962.25</v>
      </c>
      <c r="AF21" s="90">
        <v>20500</v>
      </c>
      <c r="AG21" s="72">
        <f t="shared" si="1"/>
        <v>592503.66</v>
      </c>
      <c r="AH21" s="50">
        <f t="shared" si="2"/>
        <v>325</v>
      </c>
      <c r="AI21" s="51">
        <f t="shared" si="3"/>
        <v>592178.66</v>
      </c>
      <c r="AJ21" s="48">
        <f t="shared" si="4"/>
        <v>1271621.26</v>
      </c>
      <c r="AK21" s="47">
        <f t="shared" si="5"/>
        <v>1277098.93</v>
      </c>
      <c r="AL21" s="56">
        <f t="shared" si="6"/>
        <v>-5477.6699999999255</v>
      </c>
    </row>
    <row r="22" spans="1:38" ht="15" thickBot="1" x14ac:dyDescent="0.25">
      <c r="A22" s="38" t="s">
        <v>362</v>
      </c>
      <c r="B22" s="38" t="s">
        <v>364</v>
      </c>
      <c r="C22" s="63">
        <v>2869</v>
      </c>
      <c r="D22" s="64" t="s">
        <v>701</v>
      </c>
      <c r="E22" s="250" t="s">
        <v>2940</v>
      </c>
      <c r="F22" s="89">
        <v>502179.96</v>
      </c>
      <c r="H22" s="89">
        <v>114134.98</v>
      </c>
      <c r="I22" s="250">
        <v>601683.13</v>
      </c>
      <c r="J22" s="250">
        <v>302586.03999999998</v>
      </c>
      <c r="L22" s="232">
        <v>0</v>
      </c>
      <c r="N22" s="232">
        <v>148</v>
      </c>
      <c r="Q22" s="250">
        <v>244497.17</v>
      </c>
      <c r="R22" s="250">
        <v>2287426.9300000002</v>
      </c>
      <c r="S22" s="73">
        <v>598041.05000000005</v>
      </c>
      <c r="U22" s="73">
        <v>358.2</v>
      </c>
      <c r="W22" s="73">
        <v>600769</v>
      </c>
      <c r="X22" s="73">
        <v>73610</v>
      </c>
      <c r="Y22" s="90">
        <v>689279</v>
      </c>
      <c r="AA22" s="90">
        <v>15296.59</v>
      </c>
      <c r="AB22" s="90">
        <v>258382.45</v>
      </c>
      <c r="AC22" s="90">
        <v>112108.3</v>
      </c>
      <c r="AG22" s="72">
        <f t="shared" si="1"/>
        <v>616314.94000000006</v>
      </c>
      <c r="AH22" s="50">
        <f t="shared" si="2"/>
        <v>148</v>
      </c>
      <c r="AI22" s="51">
        <f t="shared" si="3"/>
        <v>616166.94000000006</v>
      </c>
      <c r="AJ22" s="48">
        <f t="shared" si="4"/>
        <v>1272778.25</v>
      </c>
      <c r="AK22" s="47">
        <f t="shared" si="5"/>
        <v>1075066.3400000001</v>
      </c>
      <c r="AL22" s="56">
        <f t="shared" si="6"/>
        <v>197711.90999999992</v>
      </c>
    </row>
    <row r="23" spans="1:38" ht="15" thickBot="1" x14ac:dyDescent="0.25">
      <c r="A23" s="38" t="s">
        <v>367</v>
      </c>
      <c r="B23" s="38" t="s">
        <v>368</v>
      </c>
      <c r="C23" s="63">
        <v>1771</v>
      </c>
      <c r="D23" s="64" t="s">
        <v>702</v>
      </c>
      <c r="E23" s="250" t="s">
        <v>2837</v>
      </c>
      <c r="F23" s="89">
        <v>323276.01</v>
      </c>
      <c r="H23" s="89">
        <v>41741.589999999997</v>
      </c>
      <c r="I23" s="250">
        <v>726791.35</v>
      </c>
      <c r="J23" s="250">
        <v>179182.36</v>
      </c>
      <c r="K23" s="232">
        <v>0</v>
      </c>
      <c r="M23" s="232">
        <v>80000</v>
      </c>
      <c r="N23" s="232">
        <v>77</v>
      </c>
      <c r="R23" s="250">
        <v>2091979.99</v>
      </c>
      <c r="S23" s="73">
        <v>468877.84</v>
      </c>
      <c r="U23" s="73">
        <v>347.74</v>
      </c>
      <c r="W23" s="73">
        <v>258128</v>
      </c>
      <c r="X23" s="73">
        <v>9000</v>
      </c>
      <c r="Y23" s="90">
        <v>355778</v>
      </c>
      <c r="AB23" s="90">
        <v>212448.78</v>
      </c>
      <c r="AC23" s="90">
        <v>125826.75</v>
      </c>
      <c r="AG23" s="72">
        <f t="shared" si="1"/>
        <v>365017.59999999998</v>
      </c>
      <c r="AH23" s="50">
        <f t="shared" si="2"/>
        <v>80077</v>
      </c>
      <c r="AI23" s="51">
        <f t="shared" si="3"/>
        <v>284940.59999999998</v>
      </c>
      <c r="AJ23" s="48">
        <f t="shared" si="4"/>
        <v>736353.58000000007</v>
      </c>
      <c r="AK23" s="47">
        <f t="shared" si="5"/>
        <v>694053.53</v>
      </c>
      <c r="AL23" s="56">
        <f t="shared" si="6"/>
        <v>42300.050000000047</v>
      </c>
    </row>
    <row r="24" spans="1:38" ht="15" thickBot="1" x14ac:dyDescent="0.25">
      <c r="A24" s="38" t="s">
        <v>367</v>
      </c>
      <c r="B24" s="38" t="s">
        <v>368</v>
      </c>
      <c r="C24" s="63">
        <v>5076</v>
      </c>
      <c r="D24" s="64" t="s">
        <v>703</v>
      </c>
      <c r="E24" s="250" t="s">
        <v>2838</v>
      </c>
      <c r="F24" s="89">
        <v>1319678.8400000001</v>
      </c>
      <c r="H24" s="89">
        <v>46625.19</v>
      </c>
      <c r="I24" s="250">
        <v>589713.97</v>
      </c>
      <c r="J24" s="250">
        <v>174266.95</v>
      </c>
      <c r="K24" s="232">
        <v>0</v>
      </c>
      <c r="L24" s="232">
        <v>25063.72</v>
      </c>
      <c r="M24" s="232">
        <v>15744</v>
      </c>
      <c r="N24" s="232">
        <v>307.7</v>
      </c>
      <c r="O24" s="250">
        <v>64445</v>
      </c>
      <c r="Q24" s="250">
        <v>91410</v>
      </c>
      <c r="S24" s="73">
        <v>907726.74</v>
      </c>
      <c r="U24" s="73">
        <v>1220.71</v>
      </c>
      <c r="W24" s="73">
        <v>891988.7</v>
      </c>
      <c r="X24" s="73">
        <v>458056.65</v>
      </c>
      <c r="Y24" s="90">
        <v>1057476.7</v>
      </c>
      <c r="Z24" s="90">
        <v>1400</v>
      </c>
      <c r="AB24" s="90">
        <v>475586.27</v>
      </c>
      <c r="AC24" s="90">
        <v>125457.94</v>
      </c>
      <c r="AG24" s="72">
        <f t="shared" si="1"/>
        <v>1366304.03</v>
      </c>
      <c r="AH24" s="50">
        <f t="shared" si="2"/>
        <v>41115.42</v>
      </c>
      <c r="AI24" s="51">
        <f t="shared" si="3"/>
        <v>1325188.6100000001</v>
      </c>
      <c r="AJ24" s="48">
        <f t="shared" si="4"/>
        <v>2258992.7999999998</v>
      </c>
      <c r="AK24" s="47">
        <f t="shared" si="5"/>
        <v>1659920.91</v>
      </c>
      <c r="AL24" s="56">
        <f t="shared" si="6"/>
        <v>599071.8899999999</v>
      </c>
    </row>
    <row r="25" spans="1:38" ht="15" thickBot="1" x14ac:dyDescent="0.25">
      <c r="A25" s="38" t="s">
        <v>367</v>
      </c>
      <c r="B25" s="38" t="s">
        <v>368</v>
      </c>
      <c r="C25" s="63">
        <v>1132</v>
      </c>
      <c r="D25" s="64" t="s">
        <v>704</v>
      </c>
      <c r="E25" s="250" t="s">
        <v>2839</v>
      </c>
      <c r="F25" s="89">
        <v>298531.52</v>
      </c>
      <c r="G25" s="89">
        <v>17420</v>
      </c>
      <c r="H25" s="89">
        <v>43110.71</v>
      </c>
      <c r="I25" s="250">
        <v>931189</v>
      </c>
      <c r="J25" s="250">
        <v>207501.68</v>
      </c>
      <c r="K25" s="232">
        <v>37216</v>
      </c>
      <c r="L25" s="232">
        <v>1589.24</v>
      </c>
      <c r="N25" s="232">
        <v>232.32</v>
      </c>
      <c r="Q25" s="250">
        <v>25588.38</v>
      </c>
      <c r="R25" s="250">
        <v>1967042.37</v>
      </c>
      <c r="S25" s="73">
        <v>513809.37</v>
      </c>
      <c r="U25" s="73">
        <v>251.18</v>
      </c>
      <c r="W25" s="73">
        <v>1260957</v>
      </c>
      <c r="X25" s="73">
        <v>9000</v>
      </c>
      <c r="Y25" s="90">
        <v>1514757</v>
      </c>
      <c r="AB25" s="90">
        <v>279747.84000000003</v>
      </c>
      <c r="AC25" s="90">
        <v>145923.95000000001</v>
      </c>
      <c r="AG25" s="72">
        <f t="shared" si="1"/>
        <v>359062.23000000004</v>
      </c>
      <c r="AH25" s="50">
        <f t="shared" si="2"/>
        <v>39037.56</v>
      </c>
      <c r="AI25" s="51">
        <f t="shared" si="3"/>
        <v>320024.67000000004</v>
      </c>
      <c r="AJ25" s="48">
        <f t="shared" si="4"/>
        <v>1784017.55</v>
      </c>
      <c r="AK25" s="47">
        <f t="shared" si="5"/>
        <v>1940428.79</v>
      </c>
      <c r="AL25" s="56">
        <f t="shared" si="6"/>
        <v>-156411.24</v>
      </c>
    </row>
    <row r="26" spans="1:38" ht="15" thickBot="1" x14ac:dyDescent="0.25">
      <c r="A26" s="38" t="s">
        <v>367</v>
      </c>
      <c r="B26" s="38" t="s">
        <v>368</v>
      </c>
      <c r="C26" s="63">
        <v>2987</v>
      </c>
      <c r="D26" s="64" t="s">
        <v>705</v>
      </c>
      <c r="E26" s="250" t="s">
        <v>2840</v>
      </c>
      <c r="F26" s="89">
        <v>465520.62</v>
      </c>
      <c r="H26" s="89">
        <v>58498.62</v>
      </c>
      <c r="I26" s="250">
        <v>562354.96</v>
      </c>
      <c r="J26" s="250">
        <v>793441.26</v>
      </c>
      <c r="K26" s="232">
        <v>0</v>
      </c>
      <c r="L26" s="232">
        <v>80956.570000000007</v>
      </c>
      <c r="M26" s="232">
        <v>259444</v>
      </c>
      <c r="N26" s="232">
        <v>1483</v>
      </c>
      <c r="R26" s="250">
        <v>1301651.56</v>
      </c>
      <c r="S26" s="73">
        <v>490228.04</v>
      </c>
      <c r="U26" s="73">
        <v>525.45000000000005</v>
      </c>
      <c r="X26" s="73">
        <v>18004</v>
      </c>
      <c r="Y26" s="90">
        <v>98567</v>
      </c>
      <c r="AB26" s="90">
        <v>296892.89</v>
      </c>
      <c r="AC26" s="90">
        <v>5711.45</v>
      </c>
      <c r="AG26" s="72">
        <f t="shared" si="1"/>
        <v>524019.24</v>
      </c>
      <c r="AH26" s="50">
        <f t="shared" si="2"/>
        <v>341883.57</v>
      </c>
      <c r="AI26" s="51">
        <f t="shared" si="3"/>
        <v>182135.66999999998</v>
      </c>
      <c r="AJ26" s="48">
        <f t="shared" si="4"/>
        <v>508757.49</v>
      </c>
      <c r="AK26" s="47">
        <f t="shared" si="5"/>
        <v>401171.34</v>
      </c>
      <c r="AL26" s="56">
        <f t="shared" si="6"/>
        <v>107586.14999999997</v>
      </c>
    </row>
    <row r="27" spans="1:38" ht="15" thickBot="1" x14ac:dyDescent="0.25">
      <c r="A27" s="38" t="s">
        <v>367</v>
      </c>
      <c r="B27" s="38" t="s">
        <v>368</v>
      </c>
      <c r="C27" s="63">
        <v>2340</v>
      </c>
      <c r="D27" s="64" t="s">
        <v>706</v>
      </c>
      <c r="E27" s="250" t="s">
        <v>2841</v>
      </c>
      <c r="F27" s="89">
        <v>603714.88</v>
      </c>
      <c r="H27" s="89">
        <v>6547.07</v>
      </c>
      <c r="I27" s="250">
        <v>1663284.24</v>
      </c>
      <c r="J27" s="250">
        <v>213228.43</v>
      </c>
      <c r="K27" s="232">
        <v>0</v>
      </c>
      <c r="L27" s="232">
        <v>0</v>
      </c>
      <c r="N27" s="232">
        <v>97.2</v>
      </c>
      <c r="O27" s="250">
        <v>150117</v>
      </c>
      <c r="Q27" s="250">
        <v>2238.5</v>
      </c>
      <c r="R27" s="250">
        <v>1776680.82</v>
      </c>
      <c r="S27" s="73">
        <v>515086.63</v>
      </c>
      <c r="U27" s="73">
        <v>507.55</v>
      </c>
      <c r="W27" s="73">
        <v>590247</v>
      </c>
      <c r="X27" s="73">
        <v>9500</v>
      </c>
      <c r="Y27" s="90">
        <v>761013.08</v>
      </c>
      <c r="AB27" s="90">
        <v>227776.57</v>
      </c>
      <c r="AC27" s="90">
        <v>142540.76999999999</v>
      </c>
      <c r="AG27" s="72">
        <f t="shared" si="1"/>
        <v>610261.94999999995</v>
      </c>
      <c r="AH27" s="50">
        <f t="shared" si="2"/>
        <v>97.2</v>
      </c>
      <c r="AI27" s="51">
        <f t="shared" si="3"/>
        <v>610164.75</v>
      </c>
      <c r="AJ27" s="48">
        <f t="shared" si="4"/>
        <v>1115341.18</v>
      </c>
      <c r="AK27" s="47">
        <f t="shared" si="5"/>
        <v>1131330.42</v>
      </c>
      <c r="AL27" s="56">
        <f t="shared" si="6"/>
        <v>-15989.239999999991</v>
      </c>
    </row>
    <row r="28" spans="1:38" ht="15" thickBot="1" x14ac:dyDescent="0.25">
      <c r="A28" s="38" t="s">
        <v>371</v>
      </c>
      <c r="B28" s="38" t="s">
        <v>372</v>
      </c>
      <c r="C28" s="63">
        <v>4716</v>
      </c>
      <c r="D28" s="64" t="s">
        <v>707</v>
      </c>
      <c r="E28" s="250" t="s">
        <v>2842</v>
      </c>
      <c r="F28" s="89">
        <v>1180555.93</v>
      </c>
      <c r="H28" s="89">
        <v>61073.5</v>
      </c>
      <c r="I28" s="250">
        <v>1156457.29</v>
      </c>
      <c r="J28" s="250">
        <v>456851.92</v>
      </c>
      <c r="K28" s="232">
        <v>900</v>
      </c>
      <c r="L28" s="232">
        <v>56195</v>
      </c>
      <c r="N28" s="232">
        <v>537.70000000000005</v>
      </c>
      <c r="O28" s="250">
        <v>328742.82</v>
      </c>
      <c r="Q28" s="250">
        <v>30790</v>
      </c>
      <c r="R28" s="250">
        <v>2074982.75</v>
      </c>
      <c r="S28" s="73">
        <v>1318004.3700000001</v>
      </c>
      <c r="U28" s="73">
        <v>1191.76</v>
      </c>
      <c r="W28" s="73">
        <v>1604431.4</v>
      </c>
      <c r="X28" s="73">
        <v>21000</v>
      </c>
      <c r="Y28" s="90">
        <v>1871606.4</v>
      </c>
      <c r="AB28" s="90">
        <v>427315.39</v>
      </c>
      <c r="AC28" s="90">
        <v>250916.39</v>
      </c>
      <c r="AF28" s="90">
        <v>30400</v>
      </c>
      <c r="AG28" s="72">
        <f t="shared" si="1"/>
        <v>1241629.43</v>
      </c>
      <c r="AH28" s="50">
        <f t="shared" si="2"/>
        <v>57632.7</v>
      </c>
      <c r="AI28" s="51">
        <f t="shared" si="3"/>
        <v>1183996.73</v>
      </c>
      <c r="AJ28" s="48">
        <f t="shared" si="4"/>
        <v>2944627.5300000003</v>
      </c>
      <c r="AK28" s="47">
        <f t="shared" si="5"/>
        <v>2580238.1800000002</v>
      </c>
      <c r="AL28" s="56">
        <f t="shared" si="6"/>
        <v>364389.35000000009</v>
      </c>
    </row>
    <row r="29" spans="1:38" ht="15" thickBot="1" x14ac:dyDescent="0.25">
      <c r="A29" s="38" t="s">
        <v>371</v>
      </c>
      <c r="B29" s="38" t="s">
        <v>372</v>
      </c>
      <c r="C29" s="63">
        <v>2694</v>
      </c>
      <c r="D29" s="64" t="s">
        <v>708</v>
      </c>
      <c r="E29" s="250" t="s">
        <v>2843</v>
      </c>
      <c r="F29" s="89">
        <v>711117.92</v>
      </c>
      <c r="H29" s="89">
        <v>93271.67</v>
      </c>
      <c r="I29" s="250">
        <v>612014.9</v>
      </c>
      <c r="J29" s="250">
        <v>113754.18</v>
      </c>
      <c r="K29" s="232">
        <v>0</v>
      </c>
      <c r="L29" s="232">
        <v>22368.15</v>
      </c>
      <c r="M29" s="232">
        <v>98160.16</v>
      </c>
      <c r="N29" s="232">
        <v>582.55999999999995</v>
      </c>
      <c r="Q29" s="250">
        <v>158749.57999999999</v>
      </c>
      <c r="R29" s="250">
        <v>1942599.48</v>
      </c>
      <c r="S29" s="73">
        <v>624732.28</v>
      </c>
      <c r="U29" s="73">
        <v>737.02</v>
      </c>
      <c r="W29" s="73">
        <v>520188</v>
      </c>
      <c r="X29" s="73">
        <v>12000</v>
      </c>
      <c r="Y29" s="90">
        <v>638388</v>
      </c>
      <c r="AB29" s="90">
        <v>217039.79</v>
      </c>
      <c r="AC29" s="90">
        <v>208933.7</v>
      </c>
      <c r="AF29" s="90">
        <v>11400</v>
      </c>
      <c r="AG29" s="72">
        <f t="shared" si="1"/>
        <v>804389.59000000008</v>
      </c>
      <c r="AH29" s="50">
        <f t="shared" si="2"/>
        <v>121110.87</v>
      </c>
      <c r="AI29" s="51">
        <f t="shared" si="3"/>
        <v>683278.72000000009</v>
      </c>
      <c r="AJ29" s="48">
        <f t="shared" si="4"/>
        <v>1157657.3</v>
      </c>
      <c r="AK29" s="47">
        <f t="shared" si="5"/>
        <v>1075761.49</v>
      </c>
      <c r="AL29" s="56">
        <f t="shared" si="6"/>
        <v>81895.810000000056</v>
      </c>
    </row>
    <row r="30" spans="1:38" ht="15" thickBot="1" x14ac:dyDescent="0.25">
      <c r="A30" s="38" t="s">
        <v>371</v>
      </c>
      <c r="B30" s="38" t="s">
        <v>372</v>
      </c>
      <c r="C30" s="63">
        <v>3656</v>
      </c>
      <c r="D30" s="64" t="s">
        <v>709</v>
      </c>
      <c r="E30" s="250" t="s">
        <v>2844</v>
      </c>
      <c r="F30" s="89">
        <v>1063826.19</v>
      </c>
      <c r="H30" s="89">
        <v>48208.52</v>
      </c>
      <c r="I30" s="250">
        <v>790413.91</v>
      </c>
      <c r="J30" s="250">
        <v>200573.37</v>
      </c>
      <c r="L30" s="232">
        <v>24590.26</v>
      </c>
      <c r="N30" s="232">
        <v>1348.3</v>
      </c>
      <c r="O30" s="250">
        <v>82600</v>
      </c>
      <c r="Q30" s="250">
        <v>-5335.15</v>
      </c>
      <c r="R30" s="250">
        <v>1357301.45</v>
      </c>
      <c r="S30" s="73">
        <v>869147.32</v>
      </c>
      <c r="U30" s="73">
        <v>1116.1099999999999</v>
      </c>
      <c r="W30" s="73">
        <v>513553.1</v>
      </c>
      <c r="X30" s="73">
        <v>18500</v>
      </c>
      <c r="Y30" s="90">
        <v>686205.1</v>
      </c>
      <c r="AB30" s="90">
        <v>391216.89</v>
      </c>
      <c r="AC30" s="90">
        <v>135256.26999999999</v>
      </c>
      <c r="AE30" s="90">
        <v>1</v>
      </c>
      <c r="AF30" s="90">
        <v>15200</v>
      </c>
      <c r="AG30" s="72">
        <f t="shared" si="1"/>
        <v>1112034.71</v>
      </c>
      <c r="AH30" s="50">
        <f t="shared" si="2"/>
        <v>25938.559999999998</v>
      </c>
      <c r="AI30" s="51">
        <f t="shared" si="3"/>
        <v>1086096.1499999999</v>
      </c>
      <c r="AJ30" s="48">
        <f t="shared" si="4"/>
        <v>1402316.5299999998</v>
      </c>
      <c r="AK30" s="47">
        <f t="shared" si="5"/>
        <v>1227879.26</v>
      </c>
      <c r="AL30" s="56">
        <f t="shared" si="6"/>
        <v>174437.26999999979</v>
      </c>
    </row>
    <row r="31" spans="1:38" ht="15" thickBot="1" x14ac:dyDescent="0.25">
      <c r="A31" s="38" t="s">
        <v>371</v>
      </c>
      <c r="B31" s="38" t="s">
        <v>372</v>
      </c>
      <c r="C31" s="63">
        <v>4918</v>
      </c>
      <c r="D31" s="64" t="s">
        <v>710</v>
      </c>
      <c r="E31" s="250" t="s">
        <v>2845</v>
      </c>
      <c r="F31" s="89">
        <v>1087562.21</v>
      </c>
      <c r="H31" s="89">
        <v>63087.41</v>
      </c>
      <c r="I31" s="250">
        <v>416550.89</v>
      </c>
      <c r="J31" s="250">
        <v>198747.18</v>
      </c>
      <c r="K31" s="232">
        <v>0</v>
      </c>
      <c r="L31" s="232">
        <v>29440.44</v>
      </c>
      <c r="M31" s="232">
        <v>0.19</v>
      </c>
      <c r="N31" s="232">
        <v>578.47</v>
      </c>
      <c r="O31" s="250">
        <v>9040.66</v>
      </c>
      <c r="Q31" s="250">
        <v>16858.13</v>
      </c>
      <c r="R31" s="250">
        <v>1339755.76</v>
      </c>
      <c r="S31" s="73">
        <v>1113798.97</v>
      </c>
      <c r="T31" s="73">
        <v>115282</v>
      </c>
      <c r="U31" s="73">
        <v>942.41</v>
      </c>
      <c r="W31" s="73">
        <v>984129.06</v>
      </c>
      <c r="X31" s="73">
        <v>16000</v>
      </c>
      <c r="Y31" s="90">
        <v>1240672.06</v>
      </c>
      <c r="AB31" s="90">
        <v>275307.11</v>
      </c>
      <c r="AC31" s="90">
        <v>55732.800000000003</v>
      </c>
      <c r="AF31" s="90">
        <v>19000</v>
      </c>
      <c r="AG31" s="72">
        <f t="shared" si="1"/>
        <v>1150649.6199999999</v>
      </c>
      <c r="AH31" s="50">
        <f t="shared" si="2"/>
        <v>30019.1</v>
      </c>
      <c r="AI31" s="51">
        <f t="shared" si="3"/>
        <v>1120630.5199999998</v>
      </c>
      <c r="AJ31" s="48">
        <f t="shared" si="4"/>
        <v>2230152.44</v>
      </c>
      <c r="AK31" s="47">
        <f t="shared" si="5"/>
        <v>1590711.97</v>
      </c>
      <c r="AL31" s="56">
        <f t="shared" si="6"/>
        <v>639440.47</v>
      </c>
    </row>
    <row r="32" spans="1:38" ht="15" thickBot="1" x14ac:dyDescent="0.25">
      <c r="A32" s="38" t="s">
        <v>371</v>
      </c>
      <c r="B32" s="38" t="s">
        <v>372</v>
      </c>
      <c r="C32" s="63">
        <v>2308</v>
      </c>
      <c r="D32" s="64" t="s">
        <v>711</v>
      </c>
      <c r="E32" s="250" t="s">
        <v>2846</v>
      </c>
      <c r="F32" s="89">
        <v>656841.03</v>
      </c>
      <c r="H32" s="89">
        <v>53817.35</v>
      </c>
      <c r="I32" s="250">
        <v>892783.36</v>
      </c>
      <c r="J32" s="250">
        <v>287971.92</v>
      </c>
      <c r="K32" s="232">
        <v>0</v>
      </c>
      <c r="L32" s="232">
        <v>30011.98</v>
      </c>
      <c r="N32" s="232">
        <v>280.64999999999998</v>
      </c>
      <c r="O32" s="250">
        <v>60000</v>
      </c>
      <c r="Q32" s="250">
        <v>254941.63</v>
      </c>
      <c r="R32" s="250">
        <v>2103448.6</v>
      </c>
      <c r="S32" s="73">
        <v>722941.45</v>
      </c>
      <c r="U32" s="73">
        <v>640.84</v>
      </c>
      <c r="W32" s="73">
        <v>747776</v>
      </c>
      <c r="X32" s="73">
        <v>249800</v>
      </c>
      <c r="Y32" s="90">
        <v>900703</v>
      </c>
      <c r="AB32" s="90">
        <v>227805.62</v>
      </c>
      <c r="AC32" s="90">
        <v>347393.25</v>
      </c>
      <c r="AG32" s="72">
        <f t="shared" si="1"/>
        <v>710658.38</v>
      </c>
      <c r="AH32" s="50">
        <f t="shared" si="2"/>
        <v>30292.63</v>
      </c>
      <c r="AI32" s="51">
        <f t="shared" si="3"/>
        <v>680365.75</v>
      </c>
      <c r="AJ32" s="48">
        <f t="shared" si="4"/>
        <v>1721158.29</v>
      </c>
      <c r="AK32" s="47">
        <f t="shared" si="5"/>
        <v>1475901.87</v>
      </c>
      <c r="AL32" s="56">
        <f t="shared" si="6"/>
        <v>245256.41999999993</v>
      </c>
    </row>
    <row r="33" spans="1:38" ht="15" thickBot="1" x14ac:dyDescent="0.25">
      <c r="A33" s="38" t="s">
        <v>371</v>
      </c>
      <c r="B33" s="38" t="s">
        <v>372</v>
      </c>
      <c r="C33" s="63">
        <v>1606</v>
      </c>
      <c r="D33" s="64" t="s">
        <v>712</v>
      </c>
      <c r="E33" s="250" t="s">
        <v>2847</v>
      </c>
      <c r="F33" s="89">
        <v>1046895.9</v>
      </c>
      <c r="H33" s="89">
        <v>88275.46</v>
      </c>
      <c r="I33" s="250">
        <v>257085.56</v>
      </c>
      <c r="J33" s="250">
        <v>47021.7</v>
      </c>
      <c r="K33" s="232">
        <v>0</v>
      </c>
      <c r="L33" s="232">
        <v>20971.47</v>
      </c>
      <c r="N33" s="232">
        <v>782.61</v>
      </c>
      <c r="O33" s="250">
        <v>103809.81</v>
      </c>
      <c r="Q33" s="250">
        <v>21260</v>
      </c>
      <c r="R33" s="250">
        <v>1634028.2</v>
      </c>
      <c r="S33" s="73">
        <v>971992.85</v>
      </c>
      <c r="U33" s="73">
        <v>918.47</v>
      </c>
      <c r="W33" s="73">
        <v>477968.7</v>
      </c>
      <c r="X33" s="73">
        <v>6000</v>
      </c>
      <c r="Y33" s="90">
        <v>617099.69999999995</v>
      </c>
      <c r="AB33" s="90">
        <v>224269.04</v>
      </c>
      <c r="AC33" s="90">
        <v>334569.5</v>
      </c>
      <c r="AE33" s="90">
        <v>8</v>
      </c>
      <c r="AF33" s="90">
        <v>11400</v>
      </c>
      <c r="AG33" s="72">
        <f t="shared" si="1"/>
        <v>1135171.3600000001</v>
      </c>
      <c r="AH33" s="50">
        <f t="shared" si="2"/>
        <v>21754.080000000002</v>
      </c>
      <c r="AI33" s="51">
        <f t="shared" si="3"/>
        <v>1113417.28</v>
      </c>
      <c r="AJ33" s="48">
        <f t="shared" si="4"/>
        <v>1456880.02</v>
      </c>
      <c r="AK33" s="47">
        <f t="shared" si="5"/>
        <v>1187346.24</v>
      </c>
      <c r="AL33" s="56">
        <f t="shared" si="6"/>
        <v>269533.78000000003</v>
      </c>
    </row>
    <row r="34" spans="1:38" ht="15" thickBot="1" x14ac:dyDescent="0.25">
      <c r="A34" s="38" t="s">
        <v>371</v>
      </c>
      <c r="B34" s="38" t="s">
        <v>372</v>
      </c>
      <c r="C34" s="63">
        <v>2622</v>
      </c>
      <c r="D34" s="64" t="s">
        <v>713</v>
      </c>
      <c r="E34" s="250" t="s">
        <v>2848</v>
      </c>
      <c r="F34" s="89">
        <v>576935.81000000006</v>
      </c>
      <c r="H34" s="89">
        <v>14851.17</v>
      </c>
      <c r="I34" s="250">
        <v>523351.72</v>
      </c>
      <c r="J34" s="250">
        <v>273136.8</v>
      </c>
      <c r="K34" s="232">
        <v>0</v>
      </c>
      <c r="N34" s="232">
        <v>156.58000000000001</v>
      </c>
      <c r="Q34" s="250">
        <v>77628.88</v>
      </c>
      <c r="R34" s="250">
        <v>391756.52</v>
      </c>
      <c r="S34" s="73">
        <v>695639.47</v>
      </c>
      <c r="U34" s="73">
        <v>514.74</v>
      </c>
      <c r="W34" s="73">
        <v>1374024.5</v>
      </c>
      <c r="X34" s="73">
        <v>26700</v>
      </c>
      <c r="Y34" s="90">
        <v>1531372.16</v>
      </c>
      <c r="Z34" s="90">
        <v>8366.5</v>
      </c>
      <c r="AB34" s="90">
        <v>225968.41</v>
      </c>
      <c r="AC34" s="90">
        <v>106199.39</v>
      </c>
      <c r="AF34" s="90">
        <v>11400</v>
      </c>
      <c r="AG34" s="72">
        <f t="shared" si="1"/>
        <v>591786.9800000001</v>
      </c>
      <c r="AH34" s="50">
        <f t="shared" si="2"/>
        <v>156.58000000000001</v>
      </c>
      <c r="AI34" s="51">
        <f t="shared" si="3"/>
        <v>591630.40000000014</v>
      </c>
      <c r="AJ34" s="48">
        <f t="shared" si="4"/>
        <v>2096878.71</v>
      </c>
      <c r="AK34" s="47">
        <f t="shared" si="5"/>
        <v>1883306.4599999997</v>
      </c>
      <c r="AL34" s="56">
        <f t="shared" si="6"/>
        <v>213572.25000000023</v>
      </c>
    </row>
    <row r="35" spans="1:38" ht="15" thickBot="1" x14ac:dyDescent="0.25">
      <c r="A35" s="38" t="s">
        <v>371</v>
      </c>
      <c r="B35" s="38" t="s">
        <v>372</v>
      </c>
      <c r="C35" s="63">
        <v>2397</v>
      </c>
      <c r="D35" s="64" t="s">
        <v>714</v>
      </c>
      <c r="E35" s="250" t="s">
        <v>2849</v>
      </c>
      <c r="F35" s="89">
        <v>655968.89</v>
      </c>
      <c r="H35" s="89">
        <v>42601.61</v>
      </c>
      <c r="I35" s="250">
        <v>411802.24</v>
      </c>
      <c r="J35" s="250">
        <v>172009.94</v>
      </c>
      <c r="K35" s="232">
        <v>0</v>
      </c>
      <c r="L35" s="232">
        <v>0</v>
      </c>
      <c r="M35" s="232">
        <v>-123344.86</v>
      </c>
      <c r="N35" s="232">
        <v>424.6</v>
      </c>
      <c r="O35" s="250">
        <v>126175</v>
      </c>
      <c r="R35" s="250">
        <v>459399.49</v>
      </c>
      <c r="S35" s="73">
        <v>570794.18999999994</v>
      </c>
      <c r="U35" s="73">
        <v>581.5</v>
      </c>
      <c r="W35" s="73">
        <v>133240.5</v>
      </c>
      <c r="Y35" s="90">
        <v>232120.5</v>
      </c>
      <c r="AB35" s="90">
        <v>172172.22</v>
      </c>
      <c r="AC35" s="90">
        <v>56255.06</v>
      </c>
      <c r="AF35" s="90">
        <v>15200</v>
      </c>
      <c r="AG35" s="72">
        <f t="shared" si="1"/>
        <v>698570.5</v>
      </c>
      <c r="AH35" s="50">
        <f t="shared" si="2"/>
        <v>-122920.26</v>
      </c>
      <c r="AI35" s="51">
        <f t="shared" si="3"/>
        <v>821490.76</v>
      </c>
      <c r="AJ35" s="48">
        <f t="shared" si="4"/>
        <v>704616.19</v>
      </c>
      <c r="AK35" s="47">
        <f t="shared" si="5"/>
        <v>475747.77999999997</v>
      </c>
      <c r="AL35" s="56">
        <f t="shared" si="6"/>
        <v>228868.40999999997</v>
      </c>
    </row>
    <row r="36" spans="1:38" ht="15" thickBot="1" x14ac:dyDescent="0.25">
      <c r="A36" s="38" t="s">
        <v>371</v>
      </c>
      <c r="B36" s="38" t="s">
        <v>372</v>
      </c>
      <c r="C36" s="63">
        <v>1711</v>
      </c>
      <c r="D36" s="64" t="s">
        <v>715</v>
      </c>
      <c r="E36" s="250" t="s">
        <v>2850</v>
      </c>
      <c r="F36" s="89">
        <v>623692.02</v>
      </c>
      <c r="H36" s="89">
        <v>65287</v>
      </c>
      <c r="I36" s="250">
        <v>756709.9</v>
      </c>
      <c r="J36" s="250">
        <v>352695.07</v>
      </c>
      <c r="K36" s="232">
        <v>0</v>
      </c>
      <c r="L36" s="232">
        <v>16835.259999999998</v>
      </c>
      <c r="N36" s="232">
        <v>235.26</v>
      </c>
      <c r="O36" s="250">
        <v>48761.1</v>
      </c>
      <c r="Q36" s="250">
        <v>780849.33</v>
      </c>
      <c r="R36" s="250">
        <v>556569.79</v>
      </c>
      <c r="S36" s="73">
        <v>811151.32</v>
      </c>
      <c r="U36" s="73">
        <v>486.01</v>
      </c>
      <c r="W36" s="73">
        <v>613773.80000000005</v>
      </c>
      <c r="X36" s="73">
        <v>21495</v>
      </c>
      <c r="Y36" s="90">
        <v>746838.8</v>
      </c>
      <c r="AB36" s="90">
        <v>177476.76</v>
      </c>
      <c r="AC36" s="90">
        <v>93433.05</v>
      </c>
      <c r="AF36" s="90">
        <v>15200</v>
      </c>
      <c r="AG36" s="72">
        <f t="shared" si="1"/>
        <v>688979.02</v>
      </c>
      <c r="AH36" s="50">
        <f t="shared" si="2"/>
        <v>17070.519999999997</v>
      </c>
      <c r="AI36" s="51">
        <f t="shared" si="3"/>
        <v>671908.5</v>
      </c>
      <c r="AJ36" s="48">
        <f t="shared" si="4"/>
        <v>1446906.13</v>
      </c>
      <c r="AK36" s="47">
        <f t="shared" si="5"/>
        <v>1032948.6100000001</v>
      </c>
      <c r="AL36" s="56">
        <f t="shared" si="6"/>
        <v>413957.51999999979</v>
      </c>
    </row>
    <row r="37" spans="1:38" ht="15" thickBot="1" x14ac:dyDescent="0.25">
      <c r="A37" s="38" t="s">
        <v>371</v>
      </c>
      <c r="B37" s="38" t="s">
        <v>372</v>
      </c>
      <c r="C37" s="63">
        <v>2477</v>
      </c>
      <c r="D37" s="64" t="s">
        <v>716</v>
      </c>
      <c r="E37" s="250" t="s">
        <v>2851</v>
      </c>
      <c r="F37" s="89">
        <v>692510.11</v>
      </c>
      <c r="H37" s="89">
        <v>131003.95</v>
      </c>
      <c r="I37" s="250">
        <v>356557.98</v>
      </c>
      <c r="J37" s="250">
        <v>146791.37</v>
      </c>
      <c r="K37" s="232">
        <v>0</v>
      </c>
      <c r="L37" s="232">
        <v>24032.44</v>
      </c>
      <c r="N37" s="232">
        <v>321.75</v>
      </c>
      <c r="O37" s="250">
        <v>30000</v>
      </c>
      <c r="Q37" s="250">
        <v>77758.77</v>
      </c>
      <c r="R37" s="250">
        <v>1714982.69</v>
      </c>
      <c r="S37" s="73">
        <v>767999.07</v>
      </c>
      <c r="U37" s="73">
        <v>631.69000000000005</v>
      </c>
      <c r="W37" s="73">
        <v>740409.1</v>
      </c>
      <c r="X37" s="73">
        <v>7500</v>
      </c>
      <c r="Y37" s="90">
        <v>888653.1</v>
      </c>
      <c r="AB37" s="90">
        <v>330670.90999999997</v>
      </c>
      <c r="AC37" s="90">
        <v>74375.100000000006</v>
      </c>
      <c r="AF37" s="90">
        <v>15200</v>
      </c>
      <c r="AG37" s="72">
        <f t="shared" si="1"/>
        <v>823514.05999999994</v>
      </c>
      <c r="AH37" s="50">
        <f t="shared" si="2"/>
        <v>24354.19</v>
      </c>
      <c r="AI37" s="51">
        <f t="shared" si="3"/>
        <v>799159.87</v>
      </c>
      <c r="AJ37" s="48">
        <f t="shared" si="4"/>
        <v>1516539.8599999999</v>
      </c>
      <c r="AK37" s="47">
        <f t="shared" si="5"/>
        <v>1308899.1100000001</v>
      </c>
      <c r="AL37" s="56">
        <f t="shared" si="6"/>
        <v>207640.74999999977</v>
      </c>
    </row>
    <row r="38" spans="1:38" ht="15" thickBot="1" x14ac:dyDescent="0.25">
      <c r="A38" s="38" t="s">
        <v>371</v>
      </c>
      <c r="B38" s="38" t="s">
        <v>372</v>
      </c>
      <c r="C38" s="63">
        <v>1987</v>
      </c>
      <c r="D38" s="64" t="s">
        <v>717</v>
      </c>
      <c r="E38" s="250" t="s">
        <v>2852</v>
      </c>
      <c r="F38" s="89">
        <v>488655.42</v>
      </c>
      <c r="H38" s="89">
        <v>80332.960000000006</v>
      </c>
      <c r="I38" s="250">
        <v>796539.67</v>
      </c>
      <c r="J38" s="250">
        <v>180585.37</v>
      </c>
      <c r="K38" s="232">
        <v>0</v>
      </c>
      <c r="L38" s="232">
        <v>15080</v>
      </c>
      <c r="N38" s="232">
        <v>280.75</v>
      </c>
      <c r="O38" s="250">
        <v>71900</v>
      </c>
      <c r="Q38" s="250">
        <v>5797.32</v>
      </c>
      <c r="R38" s="250">
        <v>2179663.7000000002</v>
      </c>
      <c r="S38" s="73">
        <v>709661.8</v>
      </c>
      <c r="U38" s="73">
        <v>367</v>
      </c>
      <c r="W38" s="73">
        <v>484717</v>
      </c>
      <c r="Y38" s="90">
        <v>701581</v>
      </c>
      <c r="AB38" s="90">
        <v>202033.67</v>
      </c>
      <c r="AC38" s="90">
        <v>112121.08</v>
      </c>
      <c r="AE38" s="90">
        <v>9</v>
      </c>
      <c r="AF38" s="90">
        <v>15200</v>
      </c>
      <c r="AG38" s="72">
        <f t="shared" si="1"/>
        <v>568988.38</v>
      </c>
      <c r="AH38" s="50">
        <f t="shared" si="2"/>
        <v>15360.75</v>
      </c>
      <c r="AI38" s="51">
        <f t="shared" si="3"/>
        <v>553627.63</v>
      </c>
      <c r="AJ38" s="48">
        <f t="shared" si="4"/>
        <v>1194745.8</v>
      </c>
      <c r="AK38" s="47">
        <f t="shared" si="5"/>
        <v>1030944.75</v>
      </c>
      <c r="AL38" s="56">
        <f t="shared" si="6"/>
        <v>163801.05000000005</v>
      </c>
    </row>
    <row r="39" spans="1:38" ht="15" thickBot="1" x14ac:dyDescent="0.25">
      <c r="A39" s="38" t="s">
        <v>371</v>
      </c>
      <c r="B39" s="38" t="s">
        <v>372</v>
      </c>
      <c r="C39" s="63">
        <v>3047</v>
      </c>
      <c r="D39" s="64" t="s">
        <v>718</v>
      </c>
      <c r="E39" s="250" t="s">
        <v>2853</v>
      </c>
      <c r="F39" s="89">
        <v>1225237.01</v>
      </c>
      <c r="H39" s="89">
        <v>12470.96</v>
      </c>
      <c r="I39" s="250">
        <v>326670.17</v>
      </c>
      <c r="J39" s="250">
        <v>346520.62</v>
      </c>
      <c r="K39" s="232">
        <v>0</v>
      </c>
      <c r="L39" s="232">
        <v>26777.45</v>
      </c>
      <c r="N39" s="232">
        <v>488.34</v>
      </c>
      <c r="Q39" s="250">
        <v>249917.1</v>
      </c>
      <c r="R39" s="250">
        <v>1994257.35</v>
      </c>
      <c r="S39" s="73">
        <v>771298.7</v>
      </c>
      <c r="U39" s="73">
        <v>1295.01</v>
      </c>
      <c r="W39" s="73">
        <v>595170.6</v>
      </c>
      <c r="X39" s="73">
        <v>4500</v>
      </c>
      <c r="Y39" s="90">
        <v>744312.6</v>
      </c>
      <c r="AB39" s="90">
        <v>223183.49</v>
      </c>
      <c r="AC39" s="90">
        <v>241150.54</v>
      </c>
      <c r="AF39" s="90">
        <v>15200</v>
      </c>
      <c r="AG39" s="72">
        <f t="shared" si="1"/>
        <v>1237707.97</v>
      </c>
      <c r="AH39" s="50">
        <f t="shared" si="2"/>
        <v>27265.79</v>
      </c>
      <c r="AI39" s="51">
        <f t="shared" si="3"/>
        <v>1210442.18</v>
      </c>
      <c r="AJ39" s="48">
        <f t="shared" si="4"/>
        <v>1372264.31</v>
      </c>
      <c r="AK39" s="47">
        <f t="shared" si="5"/>
        <v>1223846.6299999999</v>
      </c>
      <c r="AL39" s="56">
        <f t="shared" si="6"/>
        <v>148417.68000000017</v>
      </c>
    </row>
    <row r="40" spans="1:38" ht="15" thickBot="1" x14ac:dyDescent="0.25">
      <c r="A40" s="38" t="s">
        <v>371</v>
      </c>
      <c r="B40" s="38" t="s">
        <v>372</v>
      </c>
      <c r="C40" s="63">
        <v>2101</v>
      </c>
      <c r="D40" s="64" t="s">
        <v>719</v>
      </c>
      <c r="E40" s="250" t="s">
        <v>2854</v>
      </c>
      <c r="F40" s="89">
        <v>761104.22</v>
      </c>
      <c r="H40" s="89">
        <v>71956.08</v>
      </c>
      <c r="I40" s="250">
        <v>603748.56000000006</v>
      </c>
      <c r="J40" s="250">
        <v>419479.25</v>
      </c>
      <c r="K40" s="232">
        <v>0</v>
      </c>
      <c r="L40" s="232">
        <v>25996.49</v>
      </c>
      <c r="M40" s="232">
        <v>310540</v>
      </c>
      <c r="N40" s="232">
        <v>308.43</v>
      </c>
      <c r="O40" s="250">
        <v>105000</v>
      </c>
      <c r="Q40" s="250">
        <v>78138.100000000006</v>
      </c>
      <c r="R40" s="250">
        <v>1560653.49</v>
      </c>
      <c r="S40" s="73">
        <v>809789.31</v>
      </c>
      <c r="U40" s="73">
        <v>767.69</v>
      </c>
      <c r="W40" s="73">
        <v>904446.5</v>
      </c>
      <c r="X40" s="73">
        <v>4500</v>
      </c>
      <c r="Y40" s="90">
        <v>1134076.5</v>
      </c>
      <c r="AB40" s="90">
        <v>347186.51</v>
      </c>
      <c r="AC40" s="90">
        <v>162145.26</v>
      </c>
      <c r="AF40" s="90">
        <v>15200</v>
      </c>
      <c r="AG40" s="72">
        <f t="shared" si="1"/>
        <v>833060.29999999993</v>
      </c>
      <c r="AH40" s="50">
        <f t="shared" si="2"/>
        <v>336844.92</v>
      </c>
      <c r="AI40" s="51">
        <f t="shared" si="3"/>
        <v>496215.37999999995</v>
      </c>
      <c r="AJ40" s="48">
        <f t="shared" si="4"/>
        <v>1719503.5</v>
      </c>
      <c r="AK40" s="47">
        <f t="shared" si="5"/>
        <v>1658608.27</v>
      </c>
      <c r="AL40" s="56">
        <f t="shared" si="6"/>
        <v>60895.229999999981</v>
      </c>
    </row>
    <row r="41" spans="1:38" ht="15" thickBot="1" x14ac:dyDescent="0.25">
      <c r="A41" s="38" t="s">
        <v>371</v>
      </c>
      <c r="B41" s="38" t="s">
        <v>372</v>
      </c>
      <c r="C41" s="63">
        <v>1995</v>
      </c>
      <c r="D41" s="64" t="s">
        <v>720</v>
      </c>
      <c r="E41" s="250" t="s">
        <v>2933</v>
      </c>
      <c r="F41" s="89">
        <v>712848.24</v>
      </c>
      <c r="H41" s="89">
        <v>14630.39</v>
      </c>
      <c r="I41" s="250">
        <v>495504</v>
      </c>
      <c r="J41" s="250">
        <v>336978.2</v>
      </c>
      <c r="K41" s="232">
        <v>0</v>
      </c>
      <c r="L41" s="232">
        <v>24028.41</v>
      </c>
      <c r="M41" s="232">
        <v>35000</v>
      </c>
      <c r="N41" s="232">
        <v>2313.3200000000002</v>
      </c>
      <c r="O41" s="250">
        <v>72600</v>
      </c>
      <c r="R41" s="250">
        <v>1367149.29</v>
      </c>
      <c r="S41" s="73">
        <v>688670.85</v>
      </c>
      <c r="U41" s="73">
        <v>722.73</v>
      </c>
      <c r="W41" s="73">
        <v>852256.7</v>
      </c>
      <c r="X41" s="73">
        <v>10000</v>
      </c>
      <c r="Y41" s="90">
        <v>1015029.7</v>
      </c>
      <c r="AB41" s="90">
        <v>253006.14</v>
      </c>
      <c r="AC41" s="90">
        <v>109539.33</v>
      </c>
      <c r="AF41" s="90">
        <v>15200</v>
      </c>
      <c r="AG41" s="72">
        <f t="shared" si="1"/>
        <v>727478.63</v>
      </c>
      <c r="AH41" s="50">
        <f t="shared" si="2"/>
        <v>61341.73</v>
      </c>
      <c r="AI41" s="51">
        <f t="shared" si="3"/>
        <v>666136.9</v>
      </c>
      <c r="AJ41" s="48">
        <f t="shared" si="4"/>
        <v>1551650.2799999998</v>
      </c>
      <c r="AK41" s="47">
        <f t="shared" si="5"/>
        <v>1392775.17</v>
      </c>
      <c r="AL41" s="56">
        <f t="shared" si="6"/>
        <v>158875.10999999987</v>
      </c>
    </row>
    <row r="42" spans="1:38" ht="15" thickBot="1" x14ac:dyDescent="0.25">
      <c r="A42" s="38" t="s">
        <v>375</v>
      </c>
      <c r="B42" s="38" t="s">
        <v>376</v>
      </c>
      <c r="C42" s="63">
        <v>3634</v>
      </c>
      <c r="D42" s="64" t="s">
        <v>721</v>
      </c>
      <c r="E42" s="250" t="s">
        <v>2855</v>
      </c>
      <c r="F42" s="89">
        <v>381916.71</v>
      </c>
      <c r="H42" s="89">
        <v>60394.11</v>
      </c>
      <c r="I42" s="250">
        <v>747762.45</v>
      </c>
      <c r="J42" s="250">
        <v>291594.28000000003</v>
      </c>
      <c r="K42" s="232">
        <v>0</v>
      </c>
      <c r="L42" s="232">
        <v>18250</v>
      </c>
      <c r="N42" s="232">
        <v>8685.3700000000008</v>
      </c>
      <c r="O42" s="250">
        <v>208449.35</v>
      </c>
      <c r="Q42" s="250">
        <v>62.38</v>
      </c>
      <c r="R42" s="250">
        <v>1747176.74</v>
      </c>
      <c r="S42" s="73">
        <v>878782.28</v>
      </c>
      <c r="T42" s="73">
        <v>24575.759999999998</v>
      </c>
      <c r="U42" s="73">
        <v>519.49</v>
      </c>
      <c r="W42" s="73">
        <v>577980.9</v>
      </c>
      <c r="X42" s="73">
        <v>15080</v>
      </c>
      <c r="Y42" s="90">
        <v>1021192.9</v>
      </c>
      <c r="AB42" s="90">
        <v>226684.74</v>
      </c>
      <c r="AC42" s="90">
        <v>74593.62</v>
      </c>
      <c r="AF42" s="90">
        <v>17230</v>
      </c>
      <c r="AG42" s="72">
        <f t="shared" si="1"/>
        <v>442310.82</v>
      </c>
      <c r="AH42" s="50">
        <f t="shared" si="2"/>
        <v>26935.370000000003</v>
      </c>
      <c r="AI42" s="51">
        <f t="shared" si="3"/>
        <v>415375.45</v>
      </c>
      <c r="AJ42" s="48">
        <f t="shared" si="4"/>
        <v>1496938.4300000002</v>
      </c>
      <c r="AK42" s="47">
        <f t="shared" si="5"/>
        <v>1339701.2600000002</v>
      </c>
      <c r="AL42" s="56">
        <f t="shared" si="6"/>
        <v>157237.16999999993</v>
      </c>
    </row>
    <row r="43" spans="1:38" ht="15" thickBot="1" x14ac:dyDescent="0.25">
      <c r="A43" s="38" t="s">
        <v>375</v>
      </c>
      <c r="B43" s="38" t="s">
        <v>376</v>
      </c>
      <c r="C43" s="63">
        <v>4970</v>
      </c>
      <c r="D43" s="64" t="s">
        <v>722</v>
      </c>
      <c r="E43" s="250" t="s">
        <v>2856</v>
      </c>
      <c r="F43" s="89">
        <v>605790.63</v>
      </c>
      <c r="G43" s="89">
        <v>13760</v>
      </c>
      <c r="H43" s="89">
        <v>200272.84</v>
      </c>
      <c r="I43" s="250">
        <v>349571.87</v>
      </c>
      <c r="J43" s="250">
        <v>169514.55</v>
      </c>
      <c r="K43" s="232">
        <v>0</v>
      </c>
      <c r="L43" s="232">
        <v>12795</v>
      </c>
      <c r="N43" s="232">
        <v>200</v>
      </c>
      <c r="Q43" s="250">
        <v>-4360.2</v>
      </c>
      <c r="R43" s="250">
        <v>2580473.12</v>
      </c>
      <c r="S43" s="73">
        <v>1391733.31</v>
      </c>
      <c r="T43" s="73">
        <v>65000</v>
      </c>
      <c r="U43" s="73">
        <v>920.71</v>
      </c>
      <c r="W43" s="73">
        <v>772696</v>
      </c>
      <c r="X43" s="73">
        <v>9190</v>
      </c>
      <c r="Y43" s="90">
        <v>992586</v>
      </c>
      <c r="AB43" s="90">
        <v>868116.15</v>
      </c>
      <c r="AC43" s="90">
        <v>55982.36</v>
      </c>
      <c r="AF43" s="90">
        <v>520</v>
      </c>
      <c r="AG43" s="72">
        <f t="shared" si="1"/>
        <v>819823.47</v>
      </c>
      <c r="AH43" s="50">
        <f t="shared" si="2"/>
        <v>12995</v>
      </c>
      <c r="AI43" s="51">
        <f t="shared" si="3"/>
        <v>806828.47</v>
      </c>
      <c r="AJ43" s="48">
        <f t="shared" si="4"/>
        <v>2239540.02</v>
      </c>
      <c r="AK43" s="47">
        <f t="shared" si="5"/>
        <v>1917204.51</v>
      </c>
      <c r="AL43" s="56">
        <f t="shared" si="6"/>
        <v>322335.51</v>
      </c>
    </row>
    <row r="44" spans="1:38" ht="15" thickBot="1" x14ac:dyDescent="0.25">
      <c r="A44" s="38" t="s">
        <v>375</v>
      </c>
      <c r="B44" s="38" t="s">
        <v>376</v>
      </c>
      <c r="C44" s="63">
        <v>3463</v>
      </c>
      <c r="D44" s="64" t="s">
        <v>723</v>
      </c>
      <c r="E44" s="250" t="s">
        <v>2857</v>
      </c>
      <c r="F44" s="89">
        <v>654807.05000000005</v>
      </c>
      <c r="G44" s="89">
        <v>13760</v>
      </c>
      <c r="H44" s="89">
        <v>90993.53</v>
      </c>
      <c r="I44" s="250">
        <v>127261.44</v>
      </c>
      <c r="J44" s="250">
        <v>281827.28999999998</v>
      </c>
      <c r="K44" s="232">
        <v>0</v>
      </c>
      <c r="L44" s="232">
        <v>55895.16</v>
      </c>
      <c r="N44" s="232">
        <v>1407.01</v>
      </c>
      <c r="R44" s="250">
        <v>1682922.85</v>
      </c>
      <c r="S44" s="73">
        <v>844731.35</v>
      </c>
      <c r="U44" s="73">
        <v>976.88</v>
      </c>
      <c r="W44" s="73">
        <v>663237</v>
      </c>
      <c r="X44" s="73">
        <v>7160</v>
      </c>
      <c r="Y44" s="90">
        <v>1064397</v>
      </c>
      <c r="AB44" s="90">
        <v>308697.51</v>
      </c>
      <c r="AC44" s="90">
        <v>82359.520000000004</v>
      </c>
      <c r="AF44" s="90">
        <v>520</v>
      </c>
      <c r="AG44" s="72">
        <f t="shared" si="1"/>
        <v>759560.58000000007</v>
      </c>
      <c r="AH44" s="50">
        <f t="shared" si="2"/>
        <v>57302.170000000006</v>
      </c>
      <c r="AI44" s="51">
        <f t="shared" si="3"/>
        <v>702258.41</v>
      </c>
      <c r="AJ44" s="48">
        <f t="shared" si="4"/>
        <v>1516105.23</v>
      </c>
      <c r="AK44" s="47">
        <f t="shared" si="5"/>
        <v>1455974.03</v>
      </c>
      <c r="AL44" s="56">
        <f t="shared" si="6"/>
        <v>60131.199999999953</v>
      </c>
    </row>
    <row r="45" spans="1:38" ht="15" thickBot="1" x14ac:dyDescent="0.25">
      <c r="A45" s="38" t="s">
        <v>375</v>
      </c>
      <c r="B45" s="38" t="s">
        <v>376</v>
      </c>
      <c r="C45" s="63">
        <v>1364</v>
      </c>
      <c r="D45" s="64" t="s">
        <v>724</v>
      </c>
      <c r="E45" s="250" t="s">
        <v>2858</v>
      </c>
      <c r="F45" s="89">
        <v>863526.41</v>
      </c>
      <c r="H45" s="89">
        <v>127267.07</v>
      </c>
      <c r="I45" s="250">
        <v>293453.24</v>
      </c>
      <c r="J45" s="250">
        <v>121660.57</v>
      </c>
      <c r="L45" s="232">
        <v>16050</v>
      </c>
      <c r="N45" s="232">
        <v>45</v>
      </c>
      <c r="Q45" s="250">
        <v>0.99</v>
      </c>
      <c r="R45" s="250">
        <v>1664645.88</v>
      </c>
      <c r="S45" s="73">
        <v>585883.63</v>
      </c>
      <c r="T45" s="73">
        <v>260075</v>
      </c>
      <c r="U45" s="73">
        <v>828.21</v>
      </c>
      <c r="W45" s="73">
        <v>478079.3</v>
      </c>
      <c r="X45" s="73">
        <v>3650</v>
      </c>
      <c r="Y45" s="90">
        <v>755163.3</v>
      </c>
      <c r="AB45" s="90">
        <v>146238.20000000001</v>
      </c>
      <c r="AC45" s="90">
        <v>81061.56</v>
      </c>
      <c r="AG45" s="72">
        <f t="shared" si="1"/>
        <v>990793.48</v>
      </c>
      <c r="AH45" s="50">
        <f t="shared" si="2"/>
        <v>16095</v>
      </c>
      <c r="AI45" s="51">
        <f t="shared" si="3"/>
        <v>974698.48</v>
      </c>
      <c r="AJ45" s="48">
        <f t="shared" si="4"/>
        <v>1328516.1399999999</v>
      </c>
      <c r="AK45" s="47">
        <f t="shared" si="5"/>
        <v>982463.06</v>
      </c>
      <c r="AL45" s="56">
        <f t="shared" si="6"/>
        <v>346053.07999999984</v>
      </c>
    </row>
    <row r="46" spans="1:38" ht="15" thickBot="1" x14ac:dyDescent="0.25">
      <c r="A46" s="38" t="s">
        <v>375</v>
      </c>
      <c r="B46" s="38" t="s">
        <v>376</v>
      </c>
      <c r="C46" s="63">
        <v>4858</v>
      </c>
      <c r="D46" s="64" t="s">
        <v>725</v>
      </c>
      <c r="E46" s="250" t="s">
        <v>2859</v>
      </c>
      <c r="F46" s="89">
        <v>693092.54</v>
      </c>
      <c r="G46" s="89">
        <v>13760</v>
      </c>
      <c r="H46" s="89">
        <v>90626.33</v>
      </c>
      <c r="I46" s="250">
        <v>2843857.36</v>
      </c>
      <c r="J46" s="250">
        <v>272649.69</v>
      </c>
      <c r="K46" s="232">
        <v>0</v>
      </c>
      <c r="L46" s="232">
        <v>28139.62</v>
      </c>
      <c r="M46" s="232">
        <v>258000</v>
      </c>
      <c r="Q46" s="250">
        <v>154990</v>
      </c>
      <c r="R46" s="250">
        <v>349948.56</v>
      </c>
      <c r="S46" s="73">
        <v>1297962.0900000001</v>
      </c>
      <c r="U46" s="73">
        <v>678.52</v>
      </c>
      <c r="W46" s="73">
        <v>801464.6</v>
      </c>
      <c r="X46" s="73">
        <v>9360</v>
      </c>
      <c r="Y46" s="90">
        <v>1126159.6000000001</v>
      </c>
      <c r="AB46" s="90">
        <v>332643.76</v>
      </c>
      <c r="AC46" s="90">
        <v>165606.07</v>
      </c>
      <c r="AF46" s="90">
        <v>520</v>
      </c>
      <c r="AG46" s="72">
        <f t="shared" si="1"/>
        <v>797478.87</v>
      </c>
      <c r="AH46" s="50">
        <f t="shared" si="2"/>
        <v>286139.62</v>
      </c>
      <c r="AI46" s="51">
        <f t="shared" si="3"/>
        <v>511339.25</v>
      </c>
      <c r="AJ46" s="48">
        <f t="shared" si="4"/>
        <v>2109465.21</v>
      </c>
      <c r="AK46" s="47">
        <f t="shared" si="5"/>
        <v>1624929.4300000002</v>
      </c>
      <c r="AL46" s="56">
        <f t="shared" si="6"/>
        <v>484535.7799999998</v>
      </c>
    </row>
    <row r="47" spans="1:38" ht="15" thickBot="1" x14ac:dyDescent="0.25">
      <c r="A47" s="38" t="s">
        <v>375</v>
      </c>
      <c r="B47" s="38" t="s">
        <v>376</v>
      </c>
      <c r="C47" s="63">
        <v>3450</v>
      </c>
      <c r="D47" s="64" t="s">
        <v>726</v>
      </c>
      <c r="E47" s="250" t="s">
        <v>2860</v>
      </c>
      <c r="F47" s="89">
        <v>826198.37</v>
      </c>
      <c r="G47" s="89">
        <v>13760</v>
      </c>
      <c r="H47" s="89">
        <v>66919.75</v>
      </c>
      <c r="I47" s="250">
        <v>825781.96</v>
      </c>
      <c r="J47" s="250">
        <v>142436.07</v>
      </c>
      <c r="K47" s="232">
        <v>0</v>
      </c>
      <c r="L47" s="232">
        <v>20550</v>
      </c>
      <c r="N47" s="232">
        <v>0</v>
      </c>
      <c r="Q47" s="250">
        <v>508359</v>
      </c>
      <c r="R47" s="250">
        <v>1610762.41</v>
      </c>
      <c r="S47" s="73">
        <v>819267.48</v>
      </c>
      <c r="U47" s="73">
        <v>998.57</v>
      </c>
      <c r="W47" s="73">
        <v>635960.1</v>
      </c>
      <c r="X47" s="73">
        <v>4560</v>
      </c>
      <c r="Y47" s="90">
        <v>852326.1</v>
      </c>
      <c r="AB47" s="90">
        <v>219967.13</v>
      </c>
      <c r="AC47" s="90">
        <v>190277.56</v>
      </c>
      <c r="AE47" s="90">
        <v>1</v>
      </c>
      <c r="AF47" s="90">
        <v>520</v>
      </c>
      <c r="AG47" s="72">
        <f t="shared" si="1"/>
        <v>906878.12</v>
      </c>
      <c r="AH47" s="50">
        <f t="shared" si="2"/>
        <v>20550</v>
      </c>
      <c r="AI47" s="51">
        <f t="shared" si="3"/>
        <v>886328.12</v>
      </c>
      <c r="AJ47" s="48">
        <f t="shared" si="4"/>
        <v>1460786.15</v>
      </c>
      <c r="AK47" s="47">
        <f t="shared" si="5"/>
        <v>1263091.79</v>
      </c>
      <c r="AL47" s="56">
        <f t="shared" si="6"/>
        <v>197694.35999999987</v>
      </c>
    </row>
    <row r="48" spans="1:38" ht="15" thickBot="1" x14ac:dyDescent="0.25">
      <c r="A48" s="38" t="s">
        <v>375</v>
      </c>
      <c r="B48" s="38" t="s">
        <v>376</v>
      </c>
      <c r="C48" s="63">
        <v>2633</v>
      </c>
      <c r="D48" s="64" t="s">
        <v>727</v>
      </c>
      <c r="E48" s="250" t="s">
        <v>2861</v>
      </c>
      <c r="F48" s="89">
        <v>734136.18</v>
      </c>
      <c r="H48" s="89">
        <v>78939.429999999993</v>
      </c>
      <c r="I48" s="250">
        <v>397886.47</v>
      </c>
      <c r="J48" s="250">
        <v>120795.01</v>
      </c>
      <c r="K48" s="232">
        <v>0</v>
      </c>
      <c r="L48" s="232">
        <v>17871</v>
      </c>
      <c r="N48" s="232">
        <v>60</v>
      </c>
      <c r="R48" s="250">
        <v>2707380.46</v>
      </c>
      <c r="S48" s="73">
        <v>769497.55</v>
      </c>
      <c r="T48" s="73">
        <v>72000</v>
      </c>
      <c r="U48" s="73">
        <v>924.52</v>
      </c>
      <c r="W48" s="73">
        <v>663262</v>
      </c>
      <c r="X48" s="73">
        <v>10680</v>
      </c>
      <c r="Y48" s="90">
        <v>983212</v>
      </c>
      <c r="AB48" s="90">
        <v>251534.57</v>
      </c>
      <c r="AC48" s="90">
        <v>103854.45</v>
      </c>
      <c r="AF48" s="90">
        <v>520</v>
      </c>
      <c r="AG48" s="72">
        <f t="shared" si="1"/>
        <v>813075.6100000001</v>
      </c>
      <c r="AH48" s="50">
        <f t="shared" si="2"/>
        <v>17931</v>
      </c>
      <c r="AI48" s="51">
        <f t="shared" si="3"/>
        <v>795144.6100000001</v>
      </c>
      <c r="AJ48" s="48">
        <f t="shared" si="4"/>
        <v>1516364.07</v>
      </c>
      <c r="AK48" s="47">
        <f t="shared" si="5"/>
        <v>1339121.02</v>
      </c>
      <c r="AL48" s="56">
        <f t="shared" si="6"/>
        <v>177243.05000000005</v>
      </c>
    </row>
    <row r="49" spans="1:38" ht="15" thickBot="1" x14ac:dyDescent="0.25">
      <c r="A49" s="38" t="s">
        <v>375</v>
      </c>
      <c r="B49" s="38" t="s">
        <v>376</v>
      </c>
      <c r="C49" s="63">
        <v>1642</v>
      </c>
      <c r="D49" s="64" t="s">
        <v>728</v>
      </c>
      <c r="E49" s="250" t="s">
        <v>2934</v>
      </c>
      <c r="F49" s="89">
        <v>512176.68</v>
      </c>
      <c r="H49" s="89">
        <v>18850.830000000002</v>
      </c>
      <c r="I49" s="250">
        <v>415906.83</v>
      </c>
      <c r="J49" s="250">
        <v>206884.45</v>
      </c>
      <c r="L49" s="232">
        <v>19250</v>
      </c>
      <c r="N49" s="232">
        <v>225</v>
      </c>
      <c r="O49" s="250">
        <v>94385</v>
      </c>
      <c r="Q49" s="250">
        <v>10</v>
      </c>
      <c r="R49" s="250">
        <v>2321309.19</v>
      </c>
      <c r="S49" s="73">
        <v>434335.23</v>
      </c>
      <c r="U49" s="73">
        <v>579.57000000000005</v>
      </c>
      <c r="W49" s="73">
        <v>265161.8</v>
      </c>
      <c r="X49" s="73">
        <v>3390</v>
      </c>
      <c r="Y49" s="90">
        <v>403641.8</v>
      </c>
      <c r="AA49" s="90">
        <v>1350</v>
      </c>
      <c r="AB49" s="90">
        <v>160958.6</v>
      </c>
      <c r="AC49" s="90">
        <v>98332.36</v>
      </c>
      <c r="AF49" s="90">
        <v>260</v>
      </c>
      <c r="AG49" s="72">
        <f t="shared" si="1"/>
        <v>531027.51</v>
      </c>
      <c r="AH49" s="50">
        <f t="shared" si="2"/>
        <v>19475</v>
      </c>
      <c r="AI49" s="51">
        <f t="shared" si="3"/>
        <v>511552.51</v>
      </c>
      <c r="AJ49" s="48">
        <f t="shared" si="4"/>
        <v>703466.6</v>
      </c>
      <c r="AK49" s="47">
        <f t="shared" si="5"/>
        <v>664542.76</v>
      </c>
      <c r="AL49" s="56">
        <f t="shared" si="6"/>
        <v>38923.839999999967</v>
      </c>
    </row>
    <row r="50" spans="1:38" ht="15" thickBot="1" x14ac:dyDescent="0.25">
      <c r="A50" s="38" t="s">
        <v>375</v>
      </c>
      <c r="B50" s="38" t="s">
        <v>376</v>
      </c>
      <c r="C50" s="63">
        <v>2100</v>
      </c>
      <c r="D50" s="64" t="s">
        <v>729</v>
      </c>
      <c r="E50" s="250" t="s">
        <v>2944</v>
      </c>
      <c r="F50" s="89">
        <v>597398.19999999995</v>
      </c>
      <c r="H50" s="89">
        <v>124600.45</v>
      </c>
      <c r="I50" s="250">
        <v>1291412.02</v>
      </c>
      <c r="J50" s="250">
        <v>236427.91</v>
      </c>
      <c r="L50" s="232">
        <v>17149.7</v>
      </c>
      <c r="N50" s="232">
        <v>0</v>
      </c>
      <c r="O50" s="250">
        <v>25900</v>
      </c>
      <c r="Q50" s="250">
        <v>317.81</v>
      </c>
      <c r="R50" s="250">
        <v>991778.49</v>
      </c>
      <c r="S50" s="73">
        <v>603718.81999999995</v>
      </c>
      <c r="U50" s="73">
        <v>736.74</v>
      </c>
      <c r="W50" s="73">
        <v>237819</v>
      </c>
      <c r="X50" s="73">
        <v>26500</v>
      </c>
      <c r="Y50" s="90">
        <v>382850</v>
      </c>
      <c r="AB50" s="90">
        <v>202698.54</v>
      </c>
      <c r="AC50" s="90">
        <v>84291.38</v>
      </c>
      <c r="AF50" s="90">
        <v>520</v>
      </c>
      <c r="AG50" s="72">
        <f t="shared" si="1"/>
        <v>721998.64999999991</v>
      </c>
      <c r="AH50" s="50">
        <f t="shared" si="2"/>
        <v>17149.7</v>
      </c>
      <c r="AI50" s="51">
        <f t="shared" si="3"/>
        <v>704848.95</v>
      </c>
      <c r="AJ50" s="48">
        <f t="shared" si="4"/>
        <v>868774.55999999994</v>
      </c>
      <c r="AK50" s="47">
        <f t="shared" si="5"/>
        <v>670359.92000000004</v>
      </c>
      <c r="AL50" s="56">
        <f t="shared" si="6"/>
        <v>198414.6399999999</v>
      </c>
    </row>
    <row r="51" spans="1:38" ht="15" thickBot="1" x14ac:dyDescent="0.25">
      <c r="A51" s="38" t="s">
        <v>375</v>
      </c>
      <c r="B51" s="38" t="s">
        <v>376</v>
      </c>
      <c r="C51" s="63">
        <v>1785</v>
      </c>
      <c r="D51" s="64" t="s">
        <v>730</v>
      </c>
      <c r="E51" s="250" t="s">
        <v>2945</v>
      </c>
      <c r="F51" s="89">
        <v>487560.92</v>
      </c>
      <c r="H51" s="89">
        <v>85442.36</v>
      </c>
      <c r="I51" s="250">
        <v>2659723.36</v>
      </c>
      <c r="J51" s="250">
        <v>122625.7</v>
      </c>
      <c r="K51" s="232">
        <v>0</v>
      </c>
      <c r="L51" s="232">
        <v>22563.85</v>
      </c>
      <c r="M51" s="232">
        <v>500</v>
      </c>
      <c r="N51" s="232">
        <v>235.52</v>
      </c>
      <c r="O51" s="250">
        <v>88630</v>
      </c>
      <c r="Q51" s="250">
        <v>69824</v>
      </c>
      <c r="R51" s="250">
        <v>667821.93000000005</v>
      </c>
      <c r="S51" s="73">
        <v>353407.64</v>
      </c>
      <c r="U51" s="73">
        <v>510.98</v>
      </c>
      <c r="W51" s="73">
        <v>685619.8</v>
      </c>
      <c r="X51" s="73">
        <v>2000</v>
      </c>
      <c r="Y51" s="90">
        <v>767479.8</v>
      </c>
      <c r="AB51" s="90">
        <v>133316.5</v>
      </c>
      <c r="AC51" s="90">
        <v>103574.26</v>
      </c>
      <c r="AG51" s="72">
        <f t="shared" si="1"/>
        <v>573003.28</v>
      </c>
      <c r="AH51" s="50">
        <f t="shared" si="2"/>
        <v>23299.37</v>
      </c>
      <c r="AI51" s="51">
        <f t="shared" si="3"/>
        <v>549703.91</v>
      </c>
      <c r="AJ51" s="48">
        <f t="shared" si="4"/>
        <v>1041538.42</v>
      </c>
      <c r="AK51" s="47">
        <f t="shared" si="5"/>
        <v>1004370.56</v>
      </c>
      <c r="AL51" s="56">
        <f t="shared" si="6"/>
        <v>37167.859999999986</v>
      </c>
    </row>
    <row r="52" spans="1:38" ht="15" thickBot="1" x14ac:dyDescent="0.25">
      <c r="A52" s="38" t="s">
        <v>367</v>
      </c>
      <c r="B52" s="38" t="s">
        <v>380</v>
      </c>
      <c r="C52" s="63">
        <v>1114</v>
      </c>
      <c r="D52" s="64" t="s">
        <v>731</v>
      </c>
      <c r="E52" s="250" t="s">
        <v>2862</v>
      </c>
      <c r="F52" s="89">
        <v>571690.65</v>
      </c>
      <c r="H52" s="89">
        <v>14603.54</v>
      </c>
      <c r="I52" s="250">
        <v>716871.81</v>
      </c>
      <c r="J52" s="250">
        <v>186732.16</v>
      </c>
      <c r="K52" s="232">
        <v>11000</v>
      </c>
      <c r="L52" s="232">
        <v>8360.01</v>
      </c>
      <c r="N52" s="232">
        <v>2717.19</v>
      </c>
      <c r="R52" s="250">
        <v>2139773.89</v>
      </c>
      <c r="S52" s="73">
        <v>309768.33</v>
      </c>
      <c r="U52" s="73">
        <v>666.11</v>
      </c>
      <c r="W52" s="73">
        <v>373401</v>
      </c>
      <c r="Y52" s="90">
        <v>373401</v>
      </c>
      <c r="AB52" s="90">
        <v>162852.95000000001</v>
      </c>
      <c r="AC52" s="90">
        <v>118887.84</v>
      </c>
      <c r="AD52" s="90">
        <v>524</v>
      </c>
      <c r="AG52" s="72">
        <f t="shared" si="1"/>
        <v>586294.19000000006</v>
      </c>
      <c r="AH52" s="50">
        <f t="shared" si="2"/>
        <v>22077.200000000001</v>
      </c>
      <c r="AI52" s="51">
        <f t="shared" si="3"/>
        <v>564216.99000000011</v>
      </c>
      <c r="AJ52" s="48">
        <f t="shared" si="4"/>
        <v>683835.44</v>
      </c>
      <c r="AK52" s="47">
        <f t="shared" si="5"/>
        <v>655665.78999999992</v>
      </c>
      <c r="AL52" s="56">
        <f t="shared" si="6"/>
        <v>28169.650000000023</v>
      </c>
    </row>
    <row r="53" spans="1:38" ht="15" thickBot="1" x14ac:dyDescent="0.25">
      <c r="A53" s="38" t="s">
        <v>367</v>
      </c>
      <c r="B53" s="38" t="s">
        <v>380</v>
      </c>
      <c r="C53" s="63">
        <v>595</v>
      </c>
      <c r="D53" s="64" t="s">
        <v>732</v>
      </c>
      <c r="E53" s="250" t="s">
        <v>2863</v>
      </c>
      <c r="F53" s="89">
        <v>461278.64</v>
      </c>
      <c r="G53" s="89">
        <v>13760</v>
      </c>
      <c r="H53" s="89">
        <v>23836</v>
      </c>
      <c r="I53" s="250">
        <v>361364.35</v>
      </c>
      <c r="J53" s="250">
        <v>72822.009999999995</v>
      </c>
      <c r="K53" s="232">
        <v>6500</v>
      </c>
      <c r="L53" s="232">
        <v>7298.41</v>
      </c>
      <c r="N53" s="232">
        <v>972</v>
      </c>
      <c r="R53" s="250">
        <v>293207.49</v>
      </c>
      <c r="S53" s="73">
        <v>300125.03999999998</v>
      </c>
      <c r="U53" s="73">
        <v>537.89</v>
      </c>
      <c r="W53" s="73">
        <v>261198</v>
      </c>
      <c r="Y53" s="90">
        <v>261198</v>
      </c>
      <c r="AB53" s="90">
        <v>132971.76</v>
      </c>
      <c r="AC53" s="90">
        <v>52480.06</v>
      </c>
      <c r="AD53" s="90">
        <v>9764</v>
      </c>
      <c r="AF53" s="90">
        <v>30000</v>
      </c>
      <c r="AG53" s="72">
        <f t="shared" si="1"/>
        <v>498874.64</v>
      </c>
      <c r="AH53" s="50">
        <f t="shared" si="2"/>
        <v>14770.41</v>
      </c>
      <c r="AI53" s="51">
        <f t="shared" si="3"/>
        <v>484104.23000000004</v>
      </c>
      <c r="AJ53" s="48">
        <f t="shared" si="4"/>
        <v>561860.92999999993</v>
      </c>
      <c r="AK53" s="47">
        <f t="shared" si="5"/>
        <v>486413.82</v>
      </c>
      <c r="AL53" s="56">
        <f t="shared" si="6"/>
        <v>75447.109999999928</v>
      </c>
    </row>
    <row r="54" spans="1:38" ht="15" thickBot="1" x14ac:dyDescent="0.25">
      <c r="A54" s="38" t="s">
        <v>367</v>
      </c>
      <c r="B54" s="38" t="s">
        <v>380</v>
      </c>
      <c r="C54" s="63">
        <v>1925</v>
      </c>
      <c r="D54" s="64" t="s">
        <v>733</v>
      </c>
      <c r="E54" s="250" t="s">
        <v>2864</v>
      </c>
      <c r="F54" s="89">
        <v>242552.15</v>
      </c>
      <c r="H54" s="89">
        <v>39131.79</v>
      </c>
      <c r="I54" s="250">
        <v>729281.31</v>
      </c>
      <c r="J54" s="250">
        <v>163401.28</v>
      </c>
      <c r="K54" s="232">
        <v>3365</v>
      </c>
      <c r="L54" s="232">
        <v>18842.48</v>
      </c>
      <c r="N54" s="232">
        <v>9357.6</v>
      </c>
      <c r="Q54" s="250">
        <v>-151.01</v>
      </c>
      <c r="R54" s="250">
        <v>1946315.03</v>
      </c>
      <c r="S54" s="73">
        <v>532534.93999999994</v>
      </c>
      <c r="T54" s="73">
        <v>-20300</v>
      </c>
      <c r="U54" s="73">
        <v>334.83</v>
      </c>
      <c r="W54" s="73">
        <v>544966.5</v>
      </c>
      <c r="Y54" s="90">
        <v>667606.5</v>
      </c>
      <c r="AB54" s="90">
        <v>245105.76</v>
      </c>
      <c r="AC54" s="90">
        <v>112905.51</v>
      </c>
      <c r="AD54" s="90">
        <v>10458</v>
      </c>
      <c r="AG54" s="72">
        <f t="shared" si="1"/>
        <v>281683.94</v>
      </c>
      <c r="AH54" s="50">
        <f t="shared" si="2"/>
        <v>31565.08</v>
      </c>
      <c r="AI54" s="51">
        <f t="shared" si="3"/>
        <v>250118.86</v>
      </c>
      <c r="AJ54" s="48">
        <f t="shared" si="4"/>
        <v>1057536.27</v>
      </c>
      <c r="AK54" s="47">
        <f t="shared" si="5"/>
        <v>1036075.77</v>
      </c>
      <c r="AL54" s="56">
        <f t="shared" si="6"/>
        <v>21460.5</v>
      </c>
    </row>
    <row r="55" spans="1:38" ht="15" thickBot="1" x14ac:dyDescent="0.25">
      <c r="A55" s="38" t="s">
        <v>367</v>
      </c>
      <c r="B55" s="38" t="s">
        <v>380</v>
      </c>
      <c r="C55" s="63">
        <v>3610</v>
      </c>
      <c r="D55" s="64" t="s">
        <v>734</v>
      </c>
      <c r="E55" s="250" t="s">
        <v>2865</v>
      </c>
      <c r="F55" s="89">
        <v>912792.55</v>
      </c>
      <c r="H55" s="89">
        <v>96480.57</v>
      </c>
      <c r="I55" s="250">
        <v>790242.56</v>
      </c>
      <c r="J55" s="250">
        <v>282911.65999999997</v>
      </c>
      <c r="K55" s="232">
        <v>60951</v>
      </c>
      <c r="L55" s="232">
        <v>34954.839999999997</v>
      </c>
      <c r="N55" s="232">
        <v>6227</v>
      </c>
      <c r="R55" s="250">
        <v>2217512.62</v>
      </c>
      <c r="S55" s="73">
        <v>690752</v>
      </c>
      <c r="U55" s="73">
        <v>999.08</v>
      </c>
      <c r="W55" s="73">
        <v>844299</v>
      </c>
      <c r="Y55" s="90">
        <v>867339</v>
      </c>
      <c r="AB55" s="90">
        <v>376307.11</v>
      </c>
      <c r="AC55" s="90">
        <v>98048.47</v>
      </c>
      <c r="AD55" s="90">
        <v>160</v>
      </c>
      <c r="AG55" s="72">
        <f t="shared" si="1"/>
        <v>1009273.1200000001</v>
      </c>
      <c r="AH55" s="50">
        <f t="shared" si="2"/>
        <v>102132.84</v>
      </c>
      <c r="AI55" s="51">
        <f t="shared" si="3"/>
        <v>907140.28000000014</v>
      </c>
      <c r="AJ55" s="48">
        <f t="shared" si="4"/>
        <v>1536050.08</v>
      </c>
      <c r="AK55" s="47">
        <f t="shared" si="5"/>
        <v>1341854.5799999998</v>
      </c>
      <c r="AL55" s="56">
        <f t="shared" si="6"/>
        <v>194195.50000000023</v>
      </c>
    </row>
    <row r="56" spans="1:38" ht="15" thickBot="1" x14ac:dyDescent="0.25">
      <c r="A56" s="38" t="s">
        <v>367</v>
      </c>
      <c r="B56" s="38" t="s">
        <v>380</v>
      </c>
      <c r="C56" s="63">
        <v>4226</v>
      </c>
      <c r="D56" s="64" t="s">
        <v>735</v>
      </c>
      <c r="E56" s="250" t="s">
        <v>2866</v>
      </c>
      <c r="F56" s="89">
        <v>711521.1</v>
      </c>
      <c r="H56" s="89">
        <v>53717.36</v>
      </c>
      <c r="I56" s="250">
        <v>640344.55000000005</v>
      </c>
      <c r="J56" s="250">
        <v>126257.44</v>
      </c>
      <c r="K56" s="232">
        <v>5900</v>
      </c>
      <c r="L56" s="232">
        <v>24309.1</v>
      </c>
      <c r="N56" s="232">
        <v>7665</v>
      </c>
      <c r="Q56" s="250">
        <v>-95.71</v>
      </c>
      <c r="R56" s="250">
        <v>1921030.3</v>
      </c>
      <c r="S56" s="73">
        <v>690116.25</v>
      </c>
      <c r="U56" s="73">
        <v>685.23</v>
      </c>
      <c r="W56" s="73">
        <v>641469</v>
      </c>
      <c r="Y56" s="90">
        <v>738309</v>
      </c>
      <c r="AB56" s="90">
        <v>423347.69</v>
      </c>
      <c r="AC56" s="90">
        <v>121580.79</v>
      </c>
      <c r="AD56" s="90">
        <v>1276</v>
      </c>
      <c r="AG56" s="72">
        <f t="shared" si="1"/>
        <v>765238.46</v>
      </c>
      <c r="AH56" s="50">
        <f t="shared" si="2"/>
        <v>37874.1</v>
      </c>
      <c r="AI56" s="51">
        <f t="shared" si="3"/>
        <v>727364.36</v>
      </c>
      <c r="AJ56" s="48">
        <f t="shared" si="4"/>
        <v>1332270.48</v>
      </c>
      <c r="AK56" s="47">
        <f t="shared" si="5"/>
        <v>1284513.48</v>
      </c>
      <c r="AL56" s="56">
        <f t="shared" si="6"/>
        <v>47757</v>
      </c>
    </row>
    <row r="57" spans="1:38" ht="15" thickBot="1" x14ac:dyDescent="0.25">
      <c r="A57" s="38" t="s">
        <v>367</v>
      </c>
      <c r="B57" s="38" t="s">
        <v>380</v>
      </c>
      <c r="C57" s="63">
        <v>2265</v>
      </c>
      <c r="D57" s="64" t="s">
        <v>736</v>
      </c>
      <c r="E57" s="250" t="s">
        <v>2867</v>
      </c>
      <c r="F57" s="89">
        <v>317566.46999999997</v>
      </c>
      <c r="G57" s="89">
        <v>13760</v>
      </c>
      <c r="H57" s="89">
        <v>41238.61</v>
      </c>
      <c r="I57" s="250">
        <v>592477.57999999996</v>
      </c>
      <c r="J57" s="250">
        <v>134244.26999999999</v>
      </c>
      <c r="K57" s="232">
        <v>11826</v>
      </c>
      <c r="L57" s="232">
        <v>21710</v>
      </c>
      <c r="N57" s="232">
        <v>1218</v>
      </c>
      <c r="Q57" s="250">
        <v>412.88</v>
      </c>
      <c r="R57" s="250">
        <v>1915444.77</v>
      </c>
      <c r="S57" s="73">
        <v>587973.74</v>
      </c>
      <c r="T57" s="73">
        <v>-43.84</v>
      </c>
      <c r="U57" s="73">
        <v>402.7</v>
      </c>
      <c r="W57" s="73">
        <v>569973.6</v>
      </c>
      <c r="Y57" s="90">
        <v>779709.6</v>
      </c>
      <c r="AB57" s="90">
        <v>283729.28000000003</v>
      </c>
      <c r="AC57" s="90">
        <v>96583.9</v>
      </c>
      <c r="AD57" s="90">
        <v>12364.5</v>
      </c>
      <c r="AG57" s="72">
        <f t="shared" si="1"/>
        <v>372565.07999999996</v>
      </c>
      <c r="AH57" s="50">
        <f t="shared" si="2"/>
        <v>34754</v>
      </c>
      <c r="AI57" s="51">
        <f t="shared" si="3"/>
        <v>337811.07999999996</v>
      </c>
      <c r="AJ57" s="48">
        <f t="shared" si="4"/>
        <v>1158306.2</v>
      </c>
      <c r="AK57" s="47">
        <f t="shared" si="5"/>
        <v>1172387.2799999998</v>
      </c>
      <c r="AL57" s="56">
        <f t="shared" si="6"/>
        <v>-14081.079999999842</v>
      </c>
    </row>
    <row r="58" spans="1:38" ht="15" thickBot="1" x14ac:dyDescent="0.25">
      <c r="A58" s="38" t="s">
        <v>367</v>
      </c>
      <c r="B58" s="38" t="s">
        <v>380</v>
      </c>
      <c r="C58" s="63">
        <v>1848</v>
      </c>
      <c r="D58" s="64" t="s">
        <v>737</v>
      </c>
      <c r="E58" s="250" t="s">
        <v>2868</v>
      </c>
      <c r="F58" s="89">
        <v>289297.96000000002</v>
      </c>
      <c r="H58" s="89">
        <v>13454.79</v>
      </c>
      <c r="I58" s="250">
        <v>568291.09</v>
      </c>
      <c r="J58" s="250">
        <v>124294</v>
      </c>
      <c r="K58" s="232">
        <v>11712</v>
      </c>
      <c r="L58" s="232">
        <v>17150</v>
      </c>
      <c r="N58" s="232">
        <v>1809</v>
      </c>
      <c r="R58" s="250">
        <v>1650781.62</v>
      </c>
      <c r="S58" s="73">
        <v>490675.04</v>
      </c>
      <c r="T58" s="73">
        <v>-30.35</v>
      </c>
      <c r="U58" s="73">
        <v>403.65</v>
      </c>
      <c r="W58" s="73">
        <v>107534.7</v>
      </c>
      <c r="Y58" s="90">
        <v>306144.7</v>
      </c>
      <c r="AB58" s="90">
        <v>236417.44</v>
      </c>
      <c r="AC58" s="90">
        <v>86262.61</v>
      </c>
      <c r="AD58" s="90">
        <v>1915</v>
      </c>
      <c r="AG58" s="72">
        <f t="shared" si="1"/>
        <v>302752.75</v>
      </c>
      <c r="AH58" s="50">
        <f t="shared" si="2"/>
        <v>30671</v>
      </c>
      <c r="AI58" s="51">
        <f t="shared" si="3"/>
        <v>272081.75</v>
      </c>
      <c r="AJ58" s="48">
        <f t="shared" si="4"/>
        <v>598583.04000000004</v>
      </c>
      <c r="AK58" s="47">
        <f t="shared" si="5"/>
        <v>630739.75</v>
      </c>
      <c r="AL58" s="56">
        <f t="shared" si="6"/>
        <v>-32156.709999999963</v>
      </c>
    </row>
    <row r="59" spans="1:38" ht="15" thickBot="1" x14ac:dyDescent="0.25">
      <c r="A59" s="38" t="s">
        <v>367</v>
      </c>
      <c r="B59" s="38" t="s">
        <v>380</v>
      </c>
      <c r="C59" s="63">
        <v>1945</v>
      </c>
      <c r="D59" s="64" t="s">
        <v>738</v>
      </c>
      <c r="E59" s="250" t="s">
        <v>2869</v>
      </c>
      <c r="F59" s="89">
        <v>434563.02</v>
      </c>
      <c r="H59" s="89">
        <v>47373.72</v>
      </c>
      <c r="I59" s="250">
        <v>769612.82</v>
      </c>
      <c r="J59" s="250">
        <v>121278.51</v>
      </c>
      <c r="K59" s="232">
        <v>792</v>
      </c>
      <c r="L59" s="232">
        <v>19854.46</v>
      </c>
      <c r="N59" s="232">
        <v>2213.87</v>
      </c>
      <c r="R59" s="250">
        <v>2032099.69</v>
      </c>
      <c r="S59" s="73">
        <v>504711.93</v>
      </c>
      <c r="T59" s="73">
        <v>57482.400000000001</v>
      </c>
      <c r="U59" s="73">
        <v>444.74</v>
      </c>
      <c r="W59" s="73">
        <v>334025.2</v>
      </c>
      <c r="Y59" s="90">
        <v>436607.2</v>
      </c>
      <c r="AB59" s="90">
        <v>255089.69</v>
      </c>
      <c r="AC59" s="90">
        <v>105770.9</v>
      </c>
      <c r="AD59" s="90">
        <v>5671</v>
      </c>
      <c r="AG59" s="72">
        <f t="shared" si="1"/>
        <v>481936.74</v>
      </c>
      <c r="AH59" s="50">
        <f t="shared" si="2"/>
        <v>22860.329999999998</v>
      </c>
      <c r="AI59" s="51">
        <f t="shared" si="3"/>
        <v>459076.41</v>
      </c>
      <c r="AJ59" s="48">
        <f t="shared" si="4"/>
        <v>896664.27</v>
      </c>
      <c r="AK59" s="47">
        <f t="shared" si="5"/>
        <v>803138.79</v>
      </c>
      <c r="AL59" s="56">
        <f t="shared" si="6"/>
        <v>93525.479999999981</v>
      </c>
    </row>
    <row r="60" spans="1:38" ht="15" thickBot="1" x14ac:dyDescent="0.25">
      <c r="A60" s="38" t="s">
        <v>367</v>
      </c>
      <c r="B60" s="38" t="s">
        <v>380</v>
      </c>
      <c r="C60" s="63">
        <v>4776</v>
      </c>
      <c r="D60" s="64" t="s">
        <v>739</v>
      </c>
      <c r="E60" s="250" t="s">
        <v>2870</v>
      </c>
      <c r="F60" s="89">
        <v>538733.12</v>
      </c>
      <c r="G60" s="89">
        <v>13760</v>
      </c>
      <c r="H60" s="89">
        <v>45000</v>
      </c>
      <c r="I60" s="250">
        <v>1403394.88</v>
      </c>
      <c r="J60" s="250">
        <v>101239.35</v>
      </c>
      <c r="K60" s="232">
        <v>15200</v>
      </c>
      <c r="L60" s="232">
        <v>35151.040000000001</v>
      </c>
      <c r="N60" s="232">
        <v>7178</v>
      </c>
      <c r="Q60" s="250">
        <v>439</v>
      </c>
      <c r="R60" s="250">
        <v>1174038.5</v>
      </c>
      <c r="S60" s="73">
        <v>1828356.13</v>
      </c>
      <c r="T60" s="73">
        <v>151970</v>
      </c>
      <c r="U60" s="73">
        <v>584.91999999999996</v>
      </c>
      <c r="W60" s="73">
        <v>845934.2</v>
      </c>
      <c r="X60" s="73">
        <v>40783</v>
      </c>
      <c r="Y60" s="90">
        <v>939534.2</v>
      </c>
      <c r="AB60" s="90">
        <v>1504984.99</v>
      </c>
      <c r="AC60" s="90">
        <v>85324.72</v>
      </c>
      <c r="AD60" s="90">
        <v>28346</v>
      </c>
      <c r="AG60" s="72">
        <f t="shared" si="1"/>
        <v>597493.12</v>
      </c>
      <c r="AH60" s="50">
        <f t="shared" si="2"/>
        <v>57529.04</v>
      </c>
      <c r="AI60" s="51">
        <f t="shared" si="3"/>
        <v>539964.07999999996</v>
      </c>
      <c r="AJ60" s="48">
        <f t="shared" si="4"/>
        <v>2867628.25</v>
      </c>
      <c r="AK60" s="47">
        <f t="shared" si="5"/>
        <v>2558189.91</v>
      </c>
      <c r="AL60" s="56">
        <f t="shared" si="6"/>
        <v>309438.33999999985</v>
      </c>
    </row>
    <row r="61" spans="1:38" ht="15" thickBot="1" x14ac:dyDescent="0.25">
      <c r="A61" s="38" t="s">
        <v>367</v>
      </c>
      <c r="B61" s="38" t="s">
        <v>380</v>
      </c>
      <c r="C61" s="63">
        <v>5154</v>
      </c>
      <c r="D61" s="64" t="s">
        <v>740</v>
      </c>
      <c r="E61" s="250" t="s">
        <v>2871</v>
      </c>
      <c r="F61" s="89">
        <v>1261165.8799999999</v>
      </c>
      <c r="H61" s="89">
        <v>89538.96</v>
      </c>
      <c r="I61" s="250">
        <v>812274.62</v>
      </c>
      <c r="J61" s="250">
        <v>364386.22</v>
      </c>
      <c r="K61" s="232">
        <v>14400</v>
      </c>
      <c r="L61" s="232">
        <v>77396.62</v>
      </c>
      <c r="N61" s="232">
        <v>8596.2999999999993</v>
      </c>
      <c r="R61" s="250">
        <v>3795531.45</v>
      </c>
      <c r="S61" s="73">
        <v>1164532.98</v>
      </c>
      <c r="U61" s="73">
        <v>1397.87</v>
      </c>
      <c r="W61" s="73">
        <v>836871.4</v>
      </c>
      <c r="Y61" s="90">
        <v>1065917.3999999999</v>
      </c>
      <c r="AB61" s="90">
        <v>577613.54</v>
      </c>
      <c r="AC61" s="90">
        <v>195775.13</v>
      </c>
      <c r="AD61" s="90">
        <v>100</v>
      </c>
      <c r="AG61" s="72">
        <f t="shared" si="1"/>
        <v>1350704.8399999999</v>
      </c>
      <c r="AH61" s="50">
        <f t="shared" si="2"/>
        <v>100392.92</v>
      </c>
      <c r="AI61" s="51">
        <f t="shared" si="3"/>
        <v>1250311.92</v>
      </c>
      <c r="AJ61" s="48">
        <f t="shared" si="4"/>
        <v>2002802.25</v>
      </c>
      <c r="AK61" s="47">
        <f t="shared" si="5"/>
        <v>1839406.0699999998</v>
      </c>
      <c r="AL61" s="56">
        <f t="shared" si="6"/>
        <v>163396.18000000017</v>
      </c>
    </row>
    <row r="62" spans="1:38" ht="15" thickBot="1" x14ac:dyDescent="0.25">
      <c r="A62" s="38" t="s">
        <v>367</v>
      </c>
      <c r="B62" s="38" t="s">
        <v>380</v>
      </c>
      <c r="C62" s="63">
        <v>3300</v>
      </c>
      <c r="D62" s="64" t="s">
        <v>741</v>
      </c>
      <c r="E62" s="250" t="s">
        <v>2872</v>
      </c>
      <c r="F62" s="89">
        <v>364274.39</v>
      </c>
      <c r="G62" s="89">
        <v>13760</v>
      </c>
      <c r="H62" s="89">
        <v>51515</v>
      </c>
      <c r="I62" s="250">
        <v>395939.16</v>
      </c>
      <c r="J62" s="250">
        <v>151893.16</v>
      </c>
      <c r="K62" s="232">
        <v>6710</v>
      </c>
      <c r="L62" s="232">
        <v>26781</v>
      </c>
      <c r="N62" s="232">
        <v>4927</v>
      </c>
      <c r="R62" s="250">
        <v>1606269.64</v>
      </c>
      <c r="S62" s="73">
        <v>621081.28</v>
      </c>
      <c r="U62" s="73">
        <v>365.96</v>
      </c>
      <c r="W62" s="73">
        <v>558401.69999999995</v>
      </c>
      <c r="X62" s="73">
        <v>30000</v>
      </c>
      <c r="Y62" s="90">
        <v>633473.54</v>
      </c>
      <c r="AB62" s="90">
        <v>368836.05</v>
      </c>
      <c r="AC62" s="90">
        <v>104909.23</v>
      </c>
      <c r="AG62" s="72">
        <f t="shared" si="1"/>
        <v>429549.39</v>
      </c>
      <c r="AH62" s="50">
        <f t="shared" si="2"/>
        <v>38418</v>
      </c>
      <c r="AI62" s="51">
        <f t="shared" si="3"/>
        <v>391131.39</v>
      </c>
      <c r="AJ62" s="48">
        <f t="shared" si="4"/>
        <v>1209848.94</v>
      </c>
      <c r="AK62" s="47">
        <f t="shared" si="5"/>
        <v>1107218.82</v>
      </c>
      <c r="AL62" s="56">
        <f t="shared" si="6"/>
        <v>102630.11999999988</v>
      </c>
    </row>
    <row r="63" spans="1:38" ht="15" thickBot="1" x14ac:dyDescent="0.25">
      <c r="A63" s="38" t="s">
        <v>367</v>
      </c>
      <c r="B63" s="38" t="s">
        <v>380</v>
      </c>
      <c r="C63" s="63">
        <v>2046</v>
      </c>
      <c r="D63" s="64" t="s">
        <v>742</v>
      </c>
      <c r="E63" s="250" t="s">
        <v>2873</v>
      </c>
      <c r="F63" s="89">
        <v>378911.2</v>
      </c>
      <c r="H63" s="89">
        <v>17123</v>
      </c>
      <c r="I63" s="250">
        <v>471920.13</v>
      </c>
      <c r="J63" s="250">
        <v>147061.18</v>
      </c>
      <c r="K63" s="232">
        <v>12000</v>
      </c>
      <c r="L63" s="232">
        <v>24973.88</v>
      </c>
      <c r="N63" s="232">
        <v>11510.24</v>
      </c>
      <c r="Q63" s="250">
        <v>-6600</v>
      </c>
      <c r="R63" s="250">
        <v>2640334.33</v>
      </c>
      <c r="S63" s="73">
        <v>477558.15</v>
      </c>
      <c r="T63" s="73">
        <v>146642.4</v>
      </c>
      <c r="U63" s="73">
        <v>105.48</v>
      </c>
      <c r="W63" s="73">
        <v>541458</v>
      </c>
      <c r="Y63" s="90">
        <v>541458</v>
      </c>
      <c r="AB63" s="90">
        <v>352753.84</v>
      </c>
      <c r="AC63" s="90">
        <v>63572.56</v>
      </c>
      <c r="AD63" s="90">
        <v>5785</v>
      </c>
      <c r="AG63" s="72">
        <f t="shared" si="1"/>
        <v>396034.2</v>
      </c>
      <c r="AH63" s="50">
        <f t="shared" si="2"/>
        <v>48484.12</v>
      </c>
      <c r="AI63" s="51">
        <f t="shared" si="3"/>
        <v>347550.08</v>
      </c>
      <c r="AJ63" s="48">
        <f t="shared" si="4"/>
        <v>1165764.03</v>
      </c>
      <c r="AK63" s="47">
        <f t="shared" si="5"/>
        <v>963569.40000000014</v>
      </c>
      <c r="AL63" s="56">
        <f t="shared" si="6"/>
        <v>202194.62999999989</v>
      </c>
    </row>
    <row r="64" spans="1:38" ht="15" thickBot="1" x14ac:dyDescent="0.25">
      <c r="A64" s="38" t="s">
        <v>367</v>
      </c>
      <c r="B64" s="38" t="s">
        <v>380</v>
      </c>
      <c r="C64" s="63">
        <v>1475</v>
      </c>
      <c r="D64" s="64" t="s">
        <v>743</v>
      </c>
      <c r="E64" s="250" t="s">
        <v>2935</v>
      </c>
      <c r="F64" s="89">
        <v>380270.34</v>
      </c>
      <c r="H64" s="89">
        <v>10087.280000000001</v>
      </c>
      <c r="I64" s="250">
        <v>1424035.77</v>
      </c>
      <c r="J64" s="250">
        <v>69416.820000000007</v>
      </c>
      <c r="K64" s="232">
        <v>7500</v>
      </c>
      <c r="L64" s="232">
        <v>19867.61</v>
      </c>
      <c r="N64" s="232">
        <v>2288</v>
      </c>
      <c r="R64" s="250">
        <v>2029021.21</v>
      </c>
      <c r="S64" s="73">
        <v>411274.93</v>
      </c>
      <c r="T64" s="73">
        <v>66641</v>
      </c>
      <c r="U64" s="73">
        <v>376.18</v>
      </c>
      <c r="W64" s="73">
        <v>385969.2</v>
      </c>
      <c r="Y64" s="90">
        <v>493184.72</v>
      </c>
      <c r="AB64" s="90">
        <v>228447.28</v>
      </c>
      <c r="AC64" s="90">
        <v>129361.38</v>
      </c>
      <c r="AD64" s="90">
        <v>9513</v>
      </c>
      <c r="AG64" s="72">
        <f t="shared" si="1"/>
        <v>390357.62000000005</v>
      </c>
      <c r="AH64" s="50">
        <f t="shared" si="2"/>
        <v>29655.61</v>
      </c>
      <c r="AI64" s="51">
        <f t="shared" si="3"/>
        <v>360702.01000000007</v>
      </c>
      <c r="AJ64" s="48">
        <f t="shared" si="4"/>
        <v>864261.31</v>
      </c>
      <c r="AK64" s="47">
        <f t="shared" si="5"/>
        <v>860506.38</v>
      </c>
      <c r="AL64" s="56">
        <f t="shared" si="6"/>
        <v>3754.9300000000512</v>
      </c>
    </row>
    <row r="65" spans="1:38" ht="15" thickBot="1" x14ac:dyDescent="0.25">
      <c r="A65" s="38" t="s">
        <v>383</v>
      </c>
      <c r="B65" s="38" t="s">
        <v>384</v>
      </c>
      <c r="C65" s="63">
        <v>1295</v>
      </c>
      <c r="D65" s="64" t="s">
        <v>744</v>
      </c>
      <c r="E65" s="250" t="s">
        <v>2874</v>
      </c>
      <c r="F65" s="89">
        <v>562391.44999999995</v>
      </c>
      <c r="H65" s="89">
        <v>42347.25</v>
      </c>
      <c r="I65" s="250">
        <v>2229239.39</v>
      </c>
      <c r="J65" s="250">
        <v>17028</v>
      </c>
      <c r="K65" s="232">
        <v>15314</v>
      </c>
      <c r="L65" s="232">
        <v>24950</v>
      </c>
      <c r="N65" s="232">
        <v>0</v>
      </c>
      <c r="O65" s="250">
        <v>20900</v>
      </c>
      <c r="R65" s="250">
        <v>849648.43</v>
      </c>
      <c r="S65" s="73">
        <v>436289.43</v>
      </c>
      <c r="U65" s="73">
        <v>584.78</v>
      </c>
      <c r="W65" s="73">
        <v>750669</v>
      </c>
      <c r="X65" s="73">
        <v>36000</v>
      </c>
      <c r="Y65" s="90">
        <v>787323</v>
      </c>
      <c r="AB65" s="90">
        <v>255448.7</v>
      </c>
      <c r="AC65" s="90">
        <v>71348.95</v>
      </c>
      <c r="AG65" s="72">
        <f t="shared" si="1"/>
        <v>604738.69999999995</v>
      </c>
      <c r="AH65" s="50">
        <f t="shared" si="2"/>
        <v>40264</v>
      </c>
      <c r="AI65" s="51">
        <f t="shared" si="3"/>
        <v>564474.69999999995</v>
      </c>
      <c r="AJ65" s="48">
        <f t="shared" si="4"/>
        <v>1223543.21</v>
      </c>
      <c r="AK65" s="47">
        <f t="shared" si="5"/>
        <v>1114120.6499999999</v>
      </c>
      <c r="AL65" s="56">
        <f t="shared" si="6"/>
        <v>109422.56000000006</v>
      </c>
    </row>
    <row r="66" spans="1:38" ht="15" thickBot="1" x14ac:dyDescent="0.25">
      <c r="A66" s="38" t="s">
        <v>383</v>
      </c>
      <c r="B66" s="38" t="s">
        <v>384</v>
      </c>
      <c r="C66" s="63">
        <v>1368</v>
      </c>
      <c r="D66" s="64" t="s">
        <v>745</v>
      </c>
      <c r="E66" s="250" t="s">
        <v>2875</v>
      </c>
      <c r="F66" s="89">
        <v>748963.86</v>
      </c>
      <c r="H66" s="89">
        <v>12201.94</v>
      </c>
      <c r="I66" s="250">
        <v>452721.02</v>
      </c>
      <c r="J66" s="250">
        <v>37126.480000000003</v>
      </c>
      <c r="N66" s="232">
        <v>0</v>
      </c>
      <c r="O66" s="250">
        <v>77400</v>
      </c>
      <c r="Q66" s="250">
        <v>-66174.59</v>
      </c>
      <c r="R66" s="250">
        <v>236925.61</v>
      </c>
      <c r="S66" s="73">
        <v>330715.86</v>
      </c>
      <c r="U66" s="73">
        <v>87.55</v>
      </c>
      <c r="W66" s="73">
        <v>661266</v>
      </c>
      <c r="X66" s="73">
        <v>36000</v>
      </c>
      <c r="Y66" s="90">
        <v>667266</v>
      </c>
      <c r="AB66" s="90">
        <v>185608.73</v>
      </c>
      <c r="AC66" s="90">
        <v>84958.57</v>
      </c>
      <c r="AG66" s="72">
        <f t="shared" si="1"/>
        <v>761165.79999999993</v>
      </c>
      <c r="AH66" s="50">
        <f t="shared" si="2"/>
        <v>0</v>
      </c>
      <c r="AI66" s="51">
        <f t="shared" si="3"/>
        <v>761165.79999999993</v>
      </c>
      <c r="AJ66" s="48">
        <f t="shared" si="4"/>
        <v>1028069.4099999999</v>
      </c>
      <c r="AK66" s="47">
        <f t="shared" si="5"/>
        <v>937833.3</v>
      </c>
      <c r="AL66" s="56">
        <f t="shared" si="6"/>
        <v>90236.10999999987</v>
      </c>
    </row>
    <row r="67" spans="1:38" ht="15" thickBot="1" x14ac:dyDescent="0.25">
      <c r="A67" s="38" t="s">
        <v>383</v>
      </c>
      <c r="B67" s="38" t="s">
        <v>384</v>
      </c>
      <c r="C67" s="63">
        <v>2588</v>
      </c>
      <c r="D67" s="64" t="s">
        <v>746</v>
      </c>
      <c r="E67" s="250" t="s">
        <v>2876</v>
      </c>
      <c r="F67" s="89">
        <v>613902.39</v>
      </c>
      <c r="H67" s="89">
        <v>65775.73</v>
      </c>
      <c r="I67" s="250">
        <v>517287.56</v>
      </c>
      <c r="J67" s="250">
        <v>22929.279999999999</v>
      </c>
      <c r="K67" s="232">
        <v>13470</v>
      </c>
      <c r="L67" s="232">
        <v>27077.919999999998</v>
      </c>
      <c r="N67" s="232">
        <v>0</v>
      </c>
      <c r="O67" s="250">
        <v>54125</v>
      </c>
      <c r="Q67" s="250">
        <v>-35695.760000000002</v>
      </c>
      <c r="R67" s="250">
        <v>1982889.72</v>
      </c>
      <c r="S67" s="73">
        <v>423364.74</v>
      </c>
      <c r="U67" s="73">
        <v>599.30999999999995</v>
      </c>
      <c r="W67" s="73">
        <v>709933.5</v>
      </c>
      <c r="X67" s="73">
        <v>36000</v>
      </c>
      <c r="Y67" s="90">
        <v>746155.5</v>
      </c>
      <c r="AB67" s="90">
        <v>265727.78000000003</v>
      </c>
      <c r="AC67" s="90">
        <v>66627.649999999994</v>
      </c>
      <c r="AG67" s="72">
        <f t="shared" si="1"/>
        <v>679678.12</v>
      </c>
      <c r="AH67" s="50">
        <f t="shared" si="2"/>
        <v>40547.919999999998</v>
      </c>
      <c r="AI67" s="51">
        <f t="shared" si="3"/>
        <v>639130.19999999995</v>
      </c>
      <c r="AJ67" s="48">
        <f t="shared" si="4"/>
        <v>1169897.55</v>
      </c>
      <c r="AK67" s="47">
        <f t="shared" si="5"/>
        <v>1078510.93</v>
      </c>
      <c r="AL67" s="56">
        <f t="shared" si="6"/>
        <v>91386.620000000112</v>
      </c>
    </row>
    <row r="68" spans="1:38" ht="15" thickBot="1" x14ac:dyDescent="0.25">
      <c r="A68" s="38" t="s">
        <v>383</v>
      </c>
      <c r="B68" s="38" t="s">
        <v>384</v>
      </c>
      <c r="C68" s="63">
        <v>1190</v>
      </c>
      <c r="D68" s="64" t="s">
        <v>747</v>
      </c>
      <c r="E68" s="250" t="s">
        <v>2877</v>
      </c>
      <c r="F68" s="89">
        <v>357267.92</v>
      </c>
      <c r="H68" s="89">
        <v>58620.43</v>
      </c>
      <c r="I68" s="250">
        <v>629460.01</v>
      </c>
      <c r="J68" s="250">
        <v>27827.34</v>
      </c>
      <c r="K68" s="232">
        <v>15145</v>
      </c>
      <c r="L68" s="232">
        <v>19972.810000000001</v>
      </c>
      <c r="N68" s="232">
        <v>0</v>
      </c>
      <c r="Q68" s="250">
        <v>-20500</v>
      </c>
      <c r="R68" s="250">
        <v>2283492.7400000002</v>
      </c>
      <c r="S68" s="73">
        <v>576933.27</v>
      </c>
      <c r="T68" s="73">
        <v>-28000</v>
      </c>
      <c r="W68" s="73">
        <v>635730</v>
      </c>
      <c r="X68" s="73">
        <v>36000</v>
      </c>
      <c r="Y68" s="90">
        <v>854610</v>
      </c>
      <c r="AB68" s="90">
        <v>234044.32</v>
      </c>
      <c r="AC68" s="90">
        <v>91327.71</v>
      </c>
      <c r="AG68" s="72">
        <f t="shared" si="1"/>
        <v>415888.35</v>
      </c>
      <c r="AH68" s="50">
        <f t="shared" si="2"/>
        <v>35117.81</v>
      </c>
      <c r="AI68" s="51">
        <f t="shared" si="3"/>
        <v>380770.54</v>
      </c>
      <c r="AJ68" s="48">
        <f t="shared" si="4"/>
        <v>1220663.27</v>
      </c>
      <c r="AK68" s="47">
        <f t="shared" si="5"/>
        <v>1179982.03</v>
      </c>
      <c r="AL68" s="56">
        <f t="shared" si="6"/>
        <v>40681.239999999991</v>
      </c>
    </row>
    <row r="69" spans="1:38" ht="15" thickBot="1" x14ac:dyDescent="0.25">
      <c r="A69" s="38" t="s">
        <v>383</v>
      </c>
      <c r="B69" s="38" t="s">
        <v>384</v>
      </c>
      <c r="C69" s="63">
        <v>897</v>
      </c>
      <c r="D69" s="64" t="s">
        <v>748</v>
      </c>
      <c r="E69" s="250" t="s">
        <v>2932</v>
      </c>
      <c r="F69" s="89">
        <v>316186.82</v>
      </c>
      <c r="H69" s="89">
        <v>22516.79</v>
      </c>
      <c r="I69" s="250">
        <v>504556.61</v>
      </c>
      <c r="J69" s="250">
        <v>46325.57</v>
      </c>
      <c r="K69" s="232">
        <v>14757</v>
      </c>
      <c r="L69" s="232">
        <v>13822.8</v>
      </c>
      <c r="R69" s="250">
        <v>355552.49</v>
      </c>
      <c r="S69" s="73">
        <v>284886.3</v>
      </c>
      <c r="U69" s="73">
        <v>335.09</v>
      </c>
      <c r="W69" s="73">
        <v>444361.67</v>
      </c>
      <c r="X69" s="73">
        <v>33516</v>
      </c>
      <c r="Y69" s="90">
        <v>456083.67</v>
      </c>
      <c r="AB69" s="90">
        <v>204607.5</v>
      </c>
      <c r="AC69" s="90">
        <v>67887.179999999993</v>
      </c>
      <c r="AG69" s="72">
        <f t="shared" ref="AG69:AG130" si="7">SUM(F69:H69)</f>
        <v>338703.61</v>
      </c>
      <c r="AH69" s="50">
        <f t="shared" ref="AH69:AH130" si="8">SUM(K69:N69)</f>
        <v>28579.8</v>
      </c>
      <c r="AI69" s="51">
        <f t="shared" ref="AI69:AI130" si="9">AG69-AH69</f>
        <v>310123.81</v>
      </c>
      <c r="AJ69" s="48">
        <f t="shared" ref="AJ69:AJ130" si="10">SUM(S69:X69)</f>
        <v>763099.06</v>
      </c>
      <c r="AK69" s="47">
        <f t="shared" ref="AK69:AK130" si="11">SUM(Y69:AF69)</f>
        <v>728578.34999999986</v>
      </c>
      <c r="AL69" s="56">
        <f t="shared" ref="AL69:AL130" si="12">AJ69-AK69</f>
        <v>34520.710000000196</v>
      </c>
    </row>
    <row r="70" spans="1:38" ht="15" thickBot="1" x14ac:dyDescent="0.25">
      <c r="A70" s="38" t="s">
        <v>387</v>
      </c>
      <c r="B70" s="38" t="s">
        <v>388</v>
      </c>
      <c r="C70" s="63">
        <v>2172</v>
      </c>
      <c r="D70" s="64" t="s">
        <v>749</v>
      </c>
      <c r="E70" s="250" t="s">
        <v>2878</v>
      </c>
      <c r="F70" s="89">
        <v>350049.54</v>
      </c>
      <c r="H70" s="89">
        <v>28151.75</v>
      </c>
      <c r="I70" s="250">
        <v>160087.1</v>
      </c>
      <c r="J70" s="250">
        <v>171304.43</v>
      </c>
      <c r="K70" s="232">
        <v>0</v>
      </c>
      <c r="M70" s="232">
        <v>71979</v>
      </c>
      <c r="N70" s="232">
        <v>268.36</v>
      </c>
      <c r="Q70" s="250">
        <v>-106786.04</v>
      </c>
      <c r="R70" s="250">
        <v>547255.34</v>
      </c>
      <c r="S70" s="73">
        <v>719178.47</v>
      </c>
      <c r="T70" s="73">
        <v>3300</v>
      </c>
      <c r="U70" s="73">
        <v>263.89</v>
      </c>
      <c r="W70" s="73">
        <v>595308</v>
      </c>
      <c r="X70" s="73">
        <v>68950</v>
      </c>
      <c r="Y70" s="90">
        <v>642968</v>
      </c>
      <c r="AB70" s="90">
        <v>585484.13</v>
      </c>
      <c r="AC70" s="90">
        <v>49382.43</v>
      </c>
      <c r="AG70" s="72">
        <f t="shared" si="7"/>
        <v>378201.29</v>
      </c>
      <c r="AH70" s="50">
        <f t="shared" si="8"/>
        <v>72247.360000000001</v>
      </c>
      <c r="AI70" s="51">
        <f t="shared" si="9"/>
        <v>305953.93</v>
      </c>
      <c r="AJ70" s="48">
        <f t="shared" si="10"/>
        <v>1387000.3599999999</v>
      </c>
      <c r="AK70" s="47">
        <f t="shared" si="11"/>
        <v>1277834.5599999998</v>
      </c>
      <c r="AL70" s="56">
        <f t="shared" si="12"/>
        <v>109165.80000000005</v>
      </c>
    </row>
    <row r="71" spans="1:38" ht="15" thickBot="1" x14ac:dyDescent="0.25">
      <c r="A71" s="38" t="s">
        <v>387</v>
      </c>
      <c r="B71" s="38" t="s">
        <v>388</v>
      </c>
      <c r="C71" s="63">
        <v>3964</v>
      </c>
      <c r="D71" s="64" t="s">
        <v>750</v>
      </c>
      <c r="E71" s="250" t="s">
        <v>2879</v>
      </c>
      <c r="F71" s="89">
        <v>803515.78</v>
      </c>
      <c r="H71" s="89">
        <v>84823.69</v>
      </c>
      <c r="I71" s="250">
        <v>525578.68000000005</v>
      </c>
      <c r="J71" s="250">
        <v>270008.13</v>
      </c>
      <c r="K71" s="232">
        <v>23500</v>
      </c>
      <c r="L71" s="232">
        <v>137810</v>
      </c>
      <c r="N71" s="232">
        <v>783.12</v>
      </c>
      <c r="O71" s="250">
        <v>0</v>
      </c>
      <c r="Q71" s="250">
        <v>-344515.1</v>
      </c>
      <c r="R71" s="250">
        <v>2767861</v>
      </c>
      <c r="S71" s="73">
        <v>1386757.84</v>
      </c>
      <c r="T71" s="73">
        <v>42000</v>
      </c>
      <c r="U71" s="73">
        <v>951.74</v>
      </c>
      <c r="W71" s="73">
        <v>954263.3</v>
      </c>
      <c r="X71" s="73">
        <v>12500</v>
      </c>
      <c r="Y71" s="90">
        <v>1299287.1399999999</v>
      </c>
      <c r="AB71" s="90">
        <v>581296.73</v>
      </c>
      <c r="AC71" s="90">
        <v>96530.5</v>
      </c>
      <c r="AF71" s="90">
        <v>172950</v>
      </c>
      <c r="AG71" s="72">
        <f t="shared" si="7"/>
        <v>888339.47</v>
      </c>
      <c r="AH71" s="50">
        <f t="shared" si="8"/>
        <v>162093.12</v>
      </c>
      <c r="AI71" s="51">
        <f t="shared" si="9"/>
        <v>726246.35</v>
      </c>
      <c r="AJ71" s="48">
        <f t="shared" si="10"/>
        <v>2396472.88</v>
      </c>
      <c r="AK71" s="47">
        <f t="shared" si="11"/>
        <v>2150064.37</v>
      </c>
      <c r="AL71" s="56">
        <f t="shared" si="12"/>
        <v>246408.50999999978</v>
      </c>
    </row>
    <row r="72" spans="1:38" ht="15" thickBot="1" x14ac:dyDescent="0.25">
      <c r="A72" s="38" t="s">
        <v>387</v>
      </c>
      <c r="B72" s="38" t="s">
        <v>388</v>
      </c>
      <c r="C72" s="63">
        <v>1537</v>
      </c>
      <c r="D72" s="64" t="s">
        <v>751</v>
      </c>
      <c r="E72" s="250" t="s">
        <v>2880</v>
      </c>
      <c r="F72" s="89">
        <v>444912.63</v>
      </c>
      <c r="H72" s="89">
        <v>38132.300000000003</v>
      </c>
      <c r="I72" s="250">
        <v>54181.29</v>
      </c>
      <c r="J72" s="250">
        <v>79122.210000000006</v>
      </c>
      <c r="K72" s="232">
        <v>0</v>
      </c>
      <c r="L72" s="232">
        <v>28198.959999999999</v>
      </c>
      <c r="M72" s="232">
        <v>33000</v>
      </c>
      <c r="N72" s="232">
        <v>110.97</v>
      </c>
      <c r="Q72" s="250">
        <v>-103196</v>
      </c>
      <c r="R72" s="250">
        <v>432862.99</v>
      </c>
      <c r="S72" s="73">
        <v>527755.05000000005</v>
      </c>
      <c r="T72" s="73">
        <v>50754</v>
      </c>
      <c r="U72" s="73">
        <v>458.13</v>
      </c>
      <c r="W72" s="73">
        <v>254404.5</v>
      </c>
      <c r="X72" s="73">
        <v>37500</v>
      </c>
      <c r="Y72" s="90">
        <v>306904.5</v>
      </c>
      <c r="AB72" s="90">
        <v>380970.65</v>
      </c>
      <c r="AC72" s="90">
        <v>43094.19</v>
      </c>
      <c r="AG72" s="72">
        <f t="shared" si="7"/>
        <v>483044.93</v>
      </c>
      <c r="AH72" s="50">
        <f t="shared" si="8"/>
        <v>61309.93</v>
      </c>
      <c r="AI72" s="51">
        <f t="shared" si="9"/>
        <v>421735</v>
      </c>
      <c r="AJ72" s="48">
        <f t="shared" si="10"/>
        <v>870871.68</v>
      </c>
      <c r="AK72" s="47">
        <f t="shared" si="11"/>
        <v>730969.34000000008</v>
      </c>
      <c r="AL72" s="56">
        <f t="shared" si="12"/>
        <v>139902.33999999997</v>
      </c>
    </row>
    <row r="73" spans="1:38" ht="15" thickBot="1" x14ac:dyDescent="0.25">
      <c r="A73" s="38" t="s">
        <v>387</v>
      </c>
      <c r="B73" s="38" t="s">
        <v>388</v>
      </c>
      <c r="C73" s="63">
        <v>1440</v>
      </c>
      <c r="D73" s="64" t="s">
        <v>752</v>
      </c>
      <c r="E73" s="250" t="s">
        <v>2881</v>
      </c>
      <c r="F73" s="89">
        <v>356780.69</v>
      </c>
      <c r="H73" s="89">
        <v>24189.360000000001</v>
      </c>
      <c r="I73" s="250">
        <v>333703.76</v>
      </c>
      <c r="J73" s="250">
        <v>83388.27</v>
      </c>
      <c r="K73" s="232">
        <v>19100</v>
      </c>
      <c r="L73" s="232">
        <v>26077.8</v>
      </c>
      <c r="M73" s="232">
        <v>16500</v>
      </c>
      <c r="N73" s="232">
        <v>182.3</v>
      </c>
      <c r="Q73" s="250">
        <v>-27974</v>
      </c>
      <c r="R73" s="250">
        <v>923490.75</v>
      </c>
      <c r="S73" s="73">
        <v>475303.74</v>
      </c>
      <c r="T73" s="73">
        <v>48500</v>
      </c>
      <c r="U73" s="73">
        <v>253.46</v>
      </c>
      <c r="W73" s="73">
        <v>741760.8</v>
      </c>
      <c r="X73" s="73">
        <v>216885</v>
      </c>
      <c r="Y73" s="90">
        <v>787256.8</v>
      </c>
      <c r="AB73" s="90">
        <v>378490.04</v>
      </c>
      <c r="AC73" s="90">
        <v>45737.73</v>
      </c>
      <c r="AG73" s="72">
        <f t="shared" si="7"/>
        <v>380970.05</v>
      </c>
      <c r="AH73" s="50">
        <f t="shared" si="8"/>
        <v>61860.100000000006</v>
      </c>
      <c r="AI73" s="51">
        <f t="shared" si="9"/>
        <v>319109.94999999995</v>
      </c>
      <c r="AJ73" s="48">
        <f t="shared" si="10"/>
        <v>1482703</v>
      </c>
      <c r="AK73" s="47">
        <f t="shared" si="11"/>
        <v>1211484.57</v>
      </c>
      <c r="AL73" s="56">
        <f t="shared" si="12"/>
        <v>271218.42999999993</v>
      </c>
    </row>
    <row r="74" spans="1:38" ht="15" thickBot="1" x14ac:dyDescent="0.25">
      <c r="A74" s="38" t="s">
        <v>387</v>
      </c>
      <c r="B74" s="38" t="s">
        <v>388</v>
      </c>
      <c r="C74" s="63">
        <v>1880</v>
      </c>
      <c r="D74" s="64" t="s">
        <v>753</v>
      </c>
      <c r="E74" s="250" t="s">
        <v>2882</v>
      </c>
      <c r="F74" s="89">
        <v>574936.5</v>
      </c>
      <c r="H74" s="89">
        <v>18998.490000000002</v>
      </c>
      <c r="I74" s="250">
        <v>87314.1</v>
      </c>
      <c r="J74" s="250">
        <v>53962.36</v>
      </c>
      <c r="K74" s="232">
        <v>3900</v>
      </c>
      <c r="L74" s="232">
        <v>28799.32</v>
      </c>
      <c r="M74" s="232">
        <v>35000</v>
      </c>
      <c r="N74" s="232">
        <v>273.98</v>
      </c>
      <c r="Q74" s="250">
        <v>-93315</v>
      </c>
      <c r="R74" s="250">
        <v>606181.84</v>
      </c>
      <c r="S74" s="73">
        <v>622670.43999999994</v>
      </c>
      <c r="U74" s="73">
        <v>262.17</v>
      </c>
      <c r="W74" s="73">
        <v>620455.5</v>
      </c>
      <c r="X74" s="73">
        <v>307560</v>
      </c>
      <c r="Y74" s="90">
        <v>706539.34</v>
      </c>
      <c r="AB74" s="90">
        <v>437394.13</v>
      </c>
      <c r="AC74" s="90">
        <v>41533.01</v>
      </c>
      <c r="AD74" s="90">
        <v>2041</v>
      </c>
      <c r="AG74" s="72">
        <f t="shared" si="7"/>
        <v>593934.99</v>
      </c>
      <c r="AH74" s="50">
        <f t="shared" si="8"/>
        <v>67973.3</v>
      </c>
      <c r="AI74" s="51">
        <f t="shared" si="9"/>
        <v>525961.68999999994</v>
      </c>
      <c r="AJ74" s="48">
        <f t="shared" si="10"/>
        <v>1550948.1099999999</v>
      </c>
      <c r="AK74" s="47">
        <f t="shared" si="11"/>
        <v>1187507.48</v>
      </c>
      <c r="AL74" s="56">
        <f t="shared" si="12"/>
        <v>363440.62999999989</v>
      </c>
    </row>
    <row r="75" spans="1:38" ht="15" thickBot="1" x14ac:dyDescent="0.25">
      <c r="A75" s="38" t="s">
        <v>387</v>
      </c>
      <c r="B75" s="38" t="s">
        <v>388</v>
      </c>
      <c r="C75" s="63">
        <v>2455</v>
      </c>
      <c r="D75" s="64" t="s">
        <v>754</v>
      </c>
      <c r="E75" s="250" t="s">
        <v>2883</v>
      </c>
      <c r="F75" s="89">
        <v>1108590.31</v>
      </c>
      <c r="H75" s="89">
        <v>53702.16</v>
      </c>
      <c r="I75" s="250">
        <v>281111.98</v>
      </c>
      <c r="J75" s="250">
        <v>199044.06</v>
      </c>
      <c r="K75" s="232">
        <v>22000</v>
      </c>
      <c r="L75" s="232">
        <v>42875.37</v>
      </c>
      <c r="M75" s="232">
        <v>64195</v>
      </c>
      <c r="N75" s="232">
        <v>297.35000000000002</v>
      </c>
      <c r="O75" s="250">
        <v>30000</v>
      </c>
      <c r="Q75" s="250">
        <v>-350056.6</v>
      </c>
      <c r="R75" s="250">
        <v>1832865.74</v>
      </c>
      <c r="S75" s="73">
        <v>910166.33</v>
      </c>
      <c r="T75" s="73">
        <v>90000</v>
      </c>
      <c r="U75" s="73">
        <v>887.52</v>
      </c>
      <c r="W75" s="73">
        <v>824776.8</v>
      </c>
      <c r="X75" s="73">
        <v>332010</v>
      </c>
      <c r="Y75" s="90">
        <v>974458.56</v>
      </c>
      <c r="AB75" s="90">
        <v>554806.43999999994</v>
      </c>
      <c r="AC75" s="90">
        <v>81073.009999999995</v>
      </c>
      <c r="AG75" s="72">
        <f t="shared" si="7"/>
        <v>1162292.47</v>
      </c>
      <c r="AH75" s="50">
        <f t="shared" si="8"/>
        <v>129367.72</v>
      </c>
      <c r="AI75" s="51">
        <f t="shared" si="9"/>
        <v>1032924.75</v>
      </c>
      <c r="AJ75" s="48">
        <f t="shared" si="10"/>
        <v>2157840.65</v>
      </c>
      <c r="AK75" s="47">
        <f t="shared" si="11"/>
        <v>1610338.01</v>
      </c>
      <c r="AL75" s="56">
        <f t="shared" si="12"/>
        <v>547502.6399999999</v>
      </c>
    </row>
    <row r="76" spans="1:38" ht="15" thickBot="1" x14ac:dyDescent="0.25">
      <c r="A76" s="38" t="s">
        <v>391</v>
      </c>
      <c r="B76" s="38" t="s">
        <v>392</v>
      </c>
      <c r="C76" s="63">
        <v>1765</v>
      </c>
      <c r="D76" s="64" t="s">
        <v>755</v>
      </c>
      <c r="E76" s="250" t="s">
        <v>2884</v>
      </c>
      <c r="F76" s="89">
        <v>417486.44</v>
      </c>
      <c r="H76" s="89">
        <v>49863.91</v>
      </c>
      <c r="I76" s="250">
        <v>687220.89</v>
      </c>
      <c r="J76" s="250">
        <v>-51959.94</v>
      </c>
      <c r="L76" s="232">
        <v>23461.9</v>
      </c>
      <c r="M76" s="232">
        <v>69200</v>
      </c>
      <c r="N76" s="232">
        <v>67.900000000000006</v>
      </c>
      <c r="R76" s="250">
        <v>1701541.88</v>
      </c>
      <c r="S76" s="73">
        <v>526756.5</v>
      </c>
      <c r="T76" s="73">
        <v>50520</v>
      </c>
      <c r="U76" s="73">
        <v>469.33</v>
      </c>
      <c r="W76" s="73">
        <v>238890</v>
      </c>
      <c r="Y76" s="90">
        <v>323127.67</v>
      </c>
      <c r="AA76" s="90">
        <v>2942</v>
      </c>
      <c r="AB76" s="90">
        <v>230331.29</v>
      </c>
      <c r="AC76" s="90">
        <v>47036.61</v>
      </c>
      <c r="AG76" s="72">
        <f t="shared" si="7"/>
        <v>467350.35</v>
      </c>
      <c r="AH76" s="50">
        <f t="shared" si="8"/>
        <v>92729.799999999988</v>
      </c>
      <c r="AI76" s="51">
        <f t="shared" si="9"/>
        <v>374620.55</v>
      </c>
      <c r="AJ76" s="48">
        <f t="shared" si="10"/>
        <v>816635.83</v>
      </c>
      <c r="AK76" s="47">
        <f t="shared" si="11"/>
        <v>603437.56999999995</v>
      </c>
      <c r="AL76" s="56">
        <f t="shared" si="12"/>
        <v>213198.26</v>
      </c>
    </row>
    <row r="77" spans="1:38" ht="15" thickBot="1" x14ac:dyDescent="0.25">
      <c r="A77" s="38" t="s">
        <v>391</v>
      </c>
      <c r="B77" s="38" t="s">
        <v>392</v>
      </c>
      <c r="C77" s="63">
        <v>2349</v>
      </c>
      <c r="D77" s="64" t="s">
        <v>756</v>
      </c>
      <c r="E77" s="250" t="s">
        <v>2885</v>
      </c>
      <c r="F77" s="89">
        <v>581300.03</v>
      </c>
      <c r="H77" s="89">
        <v>71746.740000000005</v>
      </c>
      <c r="I77" s="250">
        <v>1107957.96</v>
      </c>
      <c r="J77" s="250">
        <v>103530.82</v>
      </c>
      <c r="K77" s="232">
        <v>-50400</v>
      </c>
      <c r="L77" s="232">
        <v>39408.14</v>
      </c>
      <c r="M77" s="232">
        <v>187215</v>
      </c>
      <c r="N77" s="232">
        <v>21.15</v>
      </c>
      <c r="R77" s="250">
        <v>2052419.41</v>
      </c>
      <c r="S77" s="73">
        <v>1251915.28</v>
      </c>
      <c r="U77" s="73">
        <v>502.02</v>
      </c>
      <c r="W77" s="73">
        <v>7278</v>
      </c>
      <c r="Y77" s="90">
        <v>114104.59</v>
      </c>
      <c r="AB77" s="90">
        <v>223273.56</v>
      </c>
      <c r="AC77" s="90">
        <v>7690.84</v>
      </c>
      <c r="AF77" s="90">
        <v>79</v>
      </c>
      <c r="AG77" s="72">
        <f t="shared" si="7"/>
        <v>653046.77</v>
      </c>
      <c r="AH77" s="50">
        <f t="shared" si="8"/>
        <v>176244.29</v>
      </c>
      <c r="AI77" s="51">
        <f t="shared" si="9"/>
        <v>476802.48</v>
      </c>
      <c r="AJ77" s="48">
        <f t="shared" si="10"/>
        <v>1259695.3</v>
      </c>
      <c r="AK77" s="47">
        <f t="shared" si="11"/>
        <v>345147.99000000005</v>
      </c>
      <c r="AL77" s="56">
        <f t="shared" si="12"/>
        <v>914547.31</v>
      </c>
    </row>
    <row r="78" spans="1:38" ht="15" thickBot="1" x14ac:dyDescent="0.25">
      <c r="A78" s="38" t="s">
        <v>391</v>
      </c>
      <c r="B78" s="38" t="s">
        <v>392</v>
      </c>
      <c r="C78" s="63">
        <v>2942</v>
      </c>
      <c r="D78" s="64" t="s">
        <v>757</v>
      </c>
      <c r="E78" s="250" t="s">
        <v>2886</v>
      </c>
      <c r="F78" s="89">
        <v>552471.5</v>
      </c>
      <c r="H78" s="89">
        <v>11198.31</v>
      </c>
      <c r="I78" s="250">
        <v>275568.5</v>
      </c>
      <c r="J78" s="250">
        <v>-30288.54</v>
      </c>
      <c r="L78" s="232">
        <v>51912.57</v>
      </c>
      <c r="M78" s="232">
        <v>217000</v>
      </c>
      <c r="N78" s="232">
        <v>0</v>
      </c>
      <c r="R78" s="250">
        <v>2038156.59</v>
      </c>
      <c r="S78" s="73">
        <v>591911.71</v>
      </c>
      <c r="T78" s="73">
        <v>63280</v>
      </c>
      <c r="U78" s="73">
        <v>381.41</v>
      </c>
      <c r="W78" s="73">
        <v>378960</v>
      </c>
      <c r="Y78" s="90">
        <v>528558.32999999996</v>
      </c>
      <c r="AB78" s="90">
        <v>238919.97</v>
      </c>
      <c r="AC78" s="90">
        <v>38186.1</v>
      </c>
      <c r="AG78" s="72">
        <f t="shared" si="7"/>
        <v>563669.81000000006</v>
      </c>
      <c r="AH78" s="50">
        <f t="shared" si="8"/>
        <v>268912.57</v>
      </c>
      <c r="AI78" s="51">
        <f t="shared" si="9"/>
        <v>294757.24000000005</v>
      </c>
      <c r="AJ78" s="48">
        <f t="shared" si="10"/>
        <v>1034533.12</v>
      </c>
      <c r="AK78" s="47">
        <f t="shared" si="11"/>
        <v>805664.39999999991</v>
      </c>
      <c r="AL78" s="56">
        <f t="shared" si="12"/>
        <v>228868.72000000009</v>
      </c>
    </row>
    <row r="79" spans="1:38" ht="15" thickBot="1" x14ac:dyDescent="0.25">
      <c r="A79" s="38" t="s">
        <v>391</v>
      </c>
      <c r="B79" s="38" t="s">
        <v>392</v>
      </c>
      <c r="C79" s="63">
        <v>2523</v>
      </c>
      <c r="D79" s="64" t="s">
        <v>758</v>
      </c>
      <c r="E79" s="250" t="s">
        <v>2887</v>
      </c>
      <c r="F79" s="89">
        <v>786028.46</v>
      </c>
      <c r="H79" s="89">
        <v>72481.02</v>
      </c>
      <c r="I79" s="250">
        <v>716964.92</v>
      </c>
      <c r="J79" s="250">
        <v>54668.46</v>
      </c>
      <c r="L79" s="232">
        <v>47050.33</v>
      </c>
      <c r="M79" s="232">
        <v>57830</v>
      </c>
      <c r="N79" s="232">
        <v>10</v>
      </c>
      <c r="Q79" s="250">
        <v>-48900.66</v>
      </c>
      <c r="R79" s="250">
        <v>2089445.48</v>
      </c>
      <c r="S79" s="73">
        <v>560154.18999999994</v>
      </c>
      <c r="U79" s="73">
        <v>861.71</v>
      </c>
      <c r="W79" s="73">
        <v>576530</v>
      </c>
      <c r="Y79" s="90">
        <v>624890</v>
      </c>
      <c r="AA79" s="90">
        <v>540</v>
      </c>
      <c r="AB79" s="90">
        <v>245668.48000000001</v>
      </c>
      <c r="AC79" s="90">
        <v>82765.3</v>
      </c>
      <c r="AG79" s="72">
        <f t="shared" si="7"/>
        <v>858509.48</v>
      </c>
      <c r="AH79" s="50">
        <f t="shared" si="8"/>
        <v>104890.33</v>
      </c>
      <c r="AI79" s="51">
        <f t="shared" si="9"/>
        <v>753619.15</v>
      </c>
      <c r="AJ79" s="48">
        <f t="shared" si="10"/>
        <v>1137545.8999999999</v>
      </c>
      <c r="AK79" s="47">
        <f t="shared" si="11"/>
        <v>953863.78</v>
      </c>
      <c r="AL79" s="56">
        <f t="shared" si="12"/>
        <v>183682.11999999988</v>
      </c>
    </row>
    <row r="80" spans="1:38" ht="15" thickBot="1" x14ac:dyDescent="0.25">
      <c r="A80" s="38" t="s">
        <v>391</v>
      </c>
      <c r="B80" s="38" t="s">
        <v>392</v>
      </c>
      <c r="C80" s="63">
        <v>4280</v>
      </c>
      <c r="D80" s="64" t="s">
        <v>759</v>
      </c>
      <c r="E80" s="250" t="s">
        <v>2888</v>
      </c>
      <c r="F80" s="89">
        <v>898610.27</v>
      </c>
      <c r="H80" s="89">
        <v>14377</v>
      </c>
      <c r="I80" s="250">
        <v>289857.39</v>
      </c>
      <c r="J80" s="250">
        <v>115573.08</v>
      </c>
      <c r="K80" s="232">
        <v>14000</v>
      </c>
      <c r="L80" s="232">
        <v>-8000</v>
      </c>
      <c r="N80" s="232">
        <v>359</v>
      </c>
      <c r="R80" s="250">
        <v>1725194.64</v>
      </c>
      <c r="S80" s="73">
        <v>447142.01</v>
      </c>
      <c r="U80" s="73">
        <v>1111.23</v>
      </c>
      <c r="X80" s="73">
        <v>166400</v>
      </c>
      <c r="Y80" s="90">
        <v>128892</v>
      </c>
      <c r="AB80" s="90">
        <v>297587.5</v>
      </c>
      <c r="AC80" s="90">
        <v>62066.400000000001</v>
      </c>
      <c r="AG80" s="72">
        <f t="shared" si="7"/>
        <v>912987.27</v>
      </c>
      <c r="AH80" s="50">
        <f t="shared" si="8"/>
        <v>6359</v>
      </c>
      <c r="AI80" s="51">
        <f t="shared" si="9"/>
        <v>906628.27</v>
      </c>
      <c r="AJ80" s="48">
        <f t="shared" si="10"/>
        <v>614653.24</v>
      </c>
      <c r="AK80" s="47">
        <f t="shared" si="11"/>
        <v>488545.9</v>
      </c>
      <c r="AL80" s="56">
        <f t="shared" si="12"/>
        <v>126107.33999999997</v>
      </c>
    </row>
    <row r="81" spans="1:38" ht="15" thickBot="1" x14ac:dyDescent="0.25">
      <c r="A81" s="38" t="s">
        <v>391</v>
      </c>
      <c r="B81" s="38" t="s">
        <v>392</v>
      </c>
      <c r="C81" s="63">
        <v>2682</v>
      </c>
      <c r="D81" s="64" t="s">
        <v>760</v>
      </c>
      <c r="E81" s="250" t="s">
        <v>2889</v>
      </c>
      <c r="F81" s="89">
        <v>690527.38</v>
      </c>
      <c r="H81" s="89">
        <v>33995.68</v>
      </c>
      <c r="I81" s="250">
        <v>134432.39000000001</v>
      </c>
      <c r="J81" s="250">
        <v>25197.64</v>
      </c>
      <c r="L81" s="232">
        <v>29644.75</v>
      </c>
      <c r="N81" s="232">
        <v>10.39</v>
      </c>
      <c r="Q81" s="250">
        <v>660</v>
      </c>
      <c r="R81" s="250">
        <v>613262.28</v>
      </c>
      <c r="S81" s="73">
        <v>432874.41</v>
      </c>
      <c r="U81" s="73">
        <v>827.8</v>
      </c>
      <c r="W81" s="73">
        <v>720270</v>
      </c>
      <c r="Y81" s="90">
        <v>787448</v>
      </c>
      <c r="AA81" s="90">
        <v>1500</v>
      </c>
      <c r="AB81" s="90">
        <v>220310.28</v>
      </c>
      <c r="AC81" s="90">
        <v>13053.28</v>
      </c>
      <c r="AG81" s="72">
        <f t="shared" si="7"/>
        <v>724523.06</v>
      </c>
      <c r="AH81" s="50">
        <f t="shared" si="8"/>
        <v>29655.14</v>
      </c>
      <c r="AI81" s="51">
        <f t="shared" si="9"/>
        <v>694867.92</v>
      </c>
      <c r="AJ81" s="48">
        <f t="shared" si="10"/>
        <v>1153972.21</v>
      </c>
      <c r="AK81" s="47">
        <f t="shared" si="11"/>
        <v>1022311.56</v>
      </c>
      <c r="AL81" s="56">
        <f t="shared" si="12"/>
        <v>131660.64999999991</v>
      </c>
    </row>
    <row r="82" spans="1:38" ht="15" thickBot="1" x14ac:dyDescent="0.25">
      <c r="A82" s="38" t="s">
        <v>391</v>
      </c>
      <c r="B82" s="38" t="s">
        <v>392</v>
      </c>
      <c r="C82" s="63">
        <v>742</v>
      </c>
      <c r="D82" s="64" t="s">
        <v>761</v>
      </c>
      <c r="E82" s="250" t="s">
        <v>2890</v>
      </c>
      <c r="F82" s="89">
        <v>166066.26</v>
      </c>
      <c r="H82" s="89">
        <v>29471.61</v>
      </c>
      <c r="I82" s="250">
        <v>189998.25</v>
      </c>
      <c r="J82" s="250">
        <v>42760.800000000003</v>
      </c>
      <c r="K82" s="232">
        <v>4300</v>
      </c>
      <c r="L82" s="232">
        <v>34083.97</v>
      </c>
      <c r="M82" s="232">
        <v>8700</v>
      </c>
      <c r="N82" s="232">
        <v>29.97</v>
      </c>
      <c r="Q82" s="250">
        <v>-1858.66</v>
      </c>
      <c r="R82" s="250">
        <v>788047.76</v>
      </c>
      <c r="S82" s="73">
        <v>358446.82</v>
      </c>
      <c r="U82" s="73">
        <v>198.56</v>
      </c>
      <c r="W82" s="73">
        <v>296470</v>
      </c>
      <c r="Y82" s="90">
        <v>379984</v>
      </c>
      <c r="AA82" s="90">
        <v>2160</v>
      </c>
      <c r="AB82" s="90">
        <v>175396.82</v>
      </c>
      <c r="AC82" s="90">
        <v>22609.68</v>
      </c>
      <c r="AF82" s="90">
        <v>500</v>
      </c>
      <c r="AG82" s="72">
        <f t="shared" si="7"/>
        <v>195537.87</v>
      </c>
      <c r="AH82" s="50">
        <f t="shared" si="8"/>
        <v>47113.94</v>
      </c>
      <c r="AI82" s="51">
        <f t="shared" si="9"/>
        <v>148423.93</v>
      </c>
      <c r="AJ82" s="48">
        <f t="shared" si="10"/>
        <v>655115.38</v>
      </c>
      <c r="AK82" s="47">
        <f t="shared" si="11"/>
        <v>580650.50000000012</v>
      </c>
      <c r="AL82" s="56">
        <f t="shared" si="12"/>
        <v>74464.879999999888</v>
      </c>
    </row>
    <row r="83" spans="1:38" ht="15" thickBot="1" x14ac:dyDescent="0.25">
      <c r="A83" s="38" t="s">
        <v>391</v>
      </c>
      <c r="B83" s="38" t="s">
        <v>392</v>
      </c>
      <c r="C83" s="63">
        <v>697</v>
      </c>
      <c r="D83" s="64" t="s">
        <v>762</v>
      </c>
      <c r="E83" s="250" t="s">
        <v>2891</v>
      </c>
      <c r="F83" s="89">
        <v>582863.23</v>
      </c>
      <c r="H83" s="89">
        <v>2412.08</v>
      </c>
      <c r="I83" s="250">
        <v>-1529530.47</v>
      </c>
      <c r="J83" s="250">
        <v>50716.51</v>
      </c>
      <c r="L83" s="232">
        <v>25178.06</v>
      </c>
      <c r="M83" s="232">
        <v>33000</v>
      </c>
      <c r="N83" s="232">
        <v>3</v>
      </c>
      <c r="O83" s="250">
        <v>-11150</v>
      </c>
      <c r="R83" s="250">
        <v>123193.16</v>
      </c>
      <c r="S83" s="73">
        <v>293870.82</v>
      </c>
      <c r="U83" s="73">
        <v>637.99</v>
      </c>
      <c r="W83" s="73">
        <v>85158.1</v>
      </c>
      <c r="X83" s="73">
        <v>1290</v>
      </c>
      <c r="Y83" s="90">
        <v>133507.1</v>
      </c>
      <c r="AB83" s="90">
        <v>104855.17</v>
      </c>
      <c r="AC83" s="90">
        <v>28650.240000000002</v>
      </c>
      <c r="AG83" s="72">
        <f t="shared" si="7"/>
        <v>585275.30999999994</v>
      </c>
      <c r="AH83" s="50">
        <f t="shared" si="8"/>
        <v>58181.06</v>
      </c>
      <c r="AI83" s="51">
        <f t="shared" si="9"/>
        <v>527094.25</v>
      </c>
      <c r="AJ83" s="48">
        <f t="shared" si="10"/>
        <v>380956.91000000003</v>
      </c>
      <c r="AK83" s="47">
        <f t="shared" si="11"/>
        <v>267012.51</v>
      </c>
      <c r="AL83" s="56">
        <f t="shared" si="12"/>
        <v>113944.40000000002</v>
      </c>
    </row>
    <row r="84" spans="1:38" ht="15" thickBot="1" x14ac:dyDescent="0.25">
      <c r="A84" s="38" t="s">
        <v>391</v>
      </c>
      <c r="B84" s="38" t="s">
        <v>392</v>
      </c>
      <c r="C84" s="63">
        <v>783</v>
      </c>
      <c r="D84" s="64" t="s">
        <v>763</v>
      </c>
      <c r="E84" s="250" t="s">
        <v>2936</v>
      </c>
      <c r="F84" s="89">
        <v>467544.45</v>
      </c>
      <c r="H84" s="89">
        <v>31415</v>
      </c>
      <c r="I84" s="250">
        <v>237213.28</v>
      </c>
      <c r="J84" s="250">
        <v>19192.78</v>
      </c>
      <c r="L84" s="232">
        <v>35247.17</v>
      </c>
      <c r="M84" s="232">
        <v>85515</v>
      </c>
      <c r="N84" s="232">
        <v>10</v>
      </c>
      <c r="R84" s="250">
        <v>2101746.27</v>
      </c>
      <c r="S84" s="73">
        <v>309510.71999999997</v>
      </c>
      <c r="U84" s="73">
        <v>524.12</v>
      </c>
      <c r="W84" s="73">
        <v>435120</v>
      </c>
      <c r="Y84" s="90">
        <v>513848</v>
      </c>
      <c r="AA84" s="90">
        <v>1780</v>
      </c>
      <c r="AB84" s="90">
        <v>146426.74</v>
      </c>
      <c r="AC84" s="90">
        <v>53729.22</v>
      </c>
      <c r="AF84" s="90">
        <v>21049</v>
      </c>
      <c r="AG84" s="72">
        <f t="shared" si="7"/>
        <v>498959.45</v>
      </c>
      <c r="AH84" s="50">
        <f t="shared" si="8"/>
        <v>120772.17</v>
      </c>
      <c r="AI84" s="51">
        <f t="shared" si="9"/>
        <v>378187.28</v>
      </c>
      <c r="AJ84" s="48">
        <f t="shared" si="10"/>
        <v>745154.84</v>
      </c>
      <c r="AK84" s="47">
        <f t="shared" si="11"/>
        <v>736832.96</v>
      </c>
      <c r="AL84" s="56">
        <f t="shared" si="12"/>
        <v>8321.8800000000047</v>
      </c>
    </row>
    <row r="85" spans="1:38" ht="15" thickBot="1" x14ac:dyDescent="0.25">
      <c r="A85" s="38" t="s">
        <v>395</v>
      </c>
      <c r="B85" s="38" t="s">
        <v>396</v>
      </c>
      <c r="C85" s="63">
        <v>3757</v>
      </c>
      <c r="D85" s="64" t="s">
        <v>764</v>
      </c>
      <c r="E85" s="250" t="s">
        <v>2892</v>
      </c>
      <c r="F85" s="89">
        <v>505504</v>
      </c>
      <c r="H85" s="89">
        <v>43150.61</v>
      </c>
      <c r="I85" s="250">
        <v>1107892.8400000001</v>
      </c>
      <c r="J85" s="250">
        <v>68913.23</v>
      </c>
      <c r="K85" s="232">
        <v>0</v>
      </c>
      <c r="M85" s="232">
        <v>21</v>
      </c>
      <c r="Q85" s="250">
        <v>5069.12</v>
      </c>
      <c r="R85" s="250">
        <v>1047464</v>
      </c>
      <c r="S85" s="73">
        <v>318421.62</v>
      </c>
      <c r="T85" s="73">
        <v>318050</v>
      </c>
      <c r="W85" s="73">
        <v>686520</v>
      </c>
      <c r="Y85" s="90">
        <v>824850</v>
      </c>
      <c r="AB85" s="90">
        <v>375333.9</v>
      </c>
      <c r="AC85" s="90">
        <v>67885.070000000007</v>
      </c>
      <c r="AG85" s="72">
        <f t="shared" si="7"/>
        <v>548654.61</v>
      </c>
      <c r="AH85" s="50">
        <f t="shared" si="8"/>
        <v>21</v>
      </c>
      <c r="AI85" s="51">
        <f t="shared" si="9"/>
        <v>548633.61</v>
      </c>
      <c r="AJ85" s="48">
        <f t="shared" si="10"/>
        <v>1322991.6200000001</v>
      </c>
      <c r="AK85" s="47">
        <f t="shared" si="11"/>
        <v>1268068.97</v>
      </c>
      <c r="AL85" s="56">
        <f t="shared" si="12"/>
        <v>54922.65000000014</v>
      </c>
    </row>
    <row r="86" spans="1:38" ht="15" thickBot="1" x14ac:dyDescent="0.25">
      <c r="A86" s="38" t="s">
        <v>395</v>
      </c>
      <c r="B86" s="38" t="s">
        <v>396</v>
      </c>
      <c r="C86" s="63">
        <v>7605</v>
      </c>
      <c r="D86" s="64" t="s">
        <v>765</v>
      </c>
      <c r="E86" s="250" t="s">
        <v>2893</v>
      </c>
      <c r="F86" s="89">
        <v>1105682.1499999999</v>
      </c>
      <c r="G86" s="89">
        <v>63760</v>
      </c>
      <c r="H86" s="89">
        <v>134664.22</v>
      </c>
      <c r="I86" s="250">
        <v>3513161.76</v>
      </c>
      <c r="J86" s="250">
        <v>408414.89</v>
      </c>
      <c r="K86" s="232">
        <v>-420</v>
      </c>
      <c r="N86" s="232">
        <v>0</v>
      </c>
      <c r="O86" s="250">
        <v>466365</v>
      </c>
      <c r="Q86" s="250">
        <v>97756.07</v>
      </c>
      <c r="R86" s="250">
        <v>14214425</v>
      </c>
      <c r="S86" s="73">
        <v>1246352.99</v>
      </c>
      <c r="U86" s="73">
        <v>791.19</v>
      </c>
      <c r="Y86" s="90">
        <v>517831</v>
      </c>
      <c r="AB86" s="90">
        <v>687173.64</v>
      </c>
      <c r="AC86" s="90">
        <v>185786.2</v>
      </c>
      <c r="AG86" s="72">
        <f t="shared" si="7"/>
        <v>1304106.3699999999</v>
      </c>
      <c r="AH86" s="50">
        <f t="shared" si="8"/>
        <v>-420</v>
      </c>
      <c r="AI86" s="51">
        <f t="shared" si="9"/>
        <v>1304526.3699999999</v>
      </c>
      <c r="AJ86" s="48">
        <f t="shared" si="10"/>
        <v>1247144.18</v>
      </c>
      <c r="AK86" s="47">
        <f t="shared" si="11"/>
        <v>1390790.84</v>
      </c>
      <c r="AL86" s="56">
        <f t="shared" si="12"/>
        <v>-143646.66000000015</v>
      </c>
    </row>
    <row r="87" spans="1:38" ht="15" thickBot="1" x14ac:dyDescent="0.25">
      <c r="A87" s="38" t="s">
        <v>395</v>
      </c>
      <c r="B87" s="38" t="s">
        <v>396</v>
      </c>
      <c r="C87" s="63">
        <v>7029</v>
      </c>
      <c r="D87" s="64" t="s">
        <v>766</v>
      </c>
      <c r="E87" s="250" t="s">
        <v>2894</v>
      </c>
      <c r="F87" s="89">
        <v>1430141.43</v>
      </c>
      <c r="H87" s="89">
        <v>117331.47</v>
      </c>
      <c r="I87" s="250">
        <v>1054206.96</v>
      </c>
      <c r="J87" s="250">
        <v>308073.45</v>
      </c>
      <c r="L87" s="232">
        <v>75</v>
      </c>
      <c r="R87" s="250">
        <v>1212550.31</v>
      </c>
      <c r="S87" s="73">
        <v>991321.61</v>
      </c>
      <c r="U87" s="73">
        <v>1636.55</v>
      </c>
      <c r="W87" s="73">
        <v>1135302</v>
      </c>
      <c r="Y87" s="90">
        <v>1635806</v>
      </c>
      <c r="AB87" s="90">
        <v>452262.07</v>
      </c>
      <c r="AC87" s="90">
        <v>28446.21</v>
      </c>
      <c r="AG87" s="72">
        <f t="shared" si="7"/>
        <v>1547472.9</v>
      </c>
      <c r="AH87" s="50">
        <f t="shared" si="8"/>
        <v>75</v>
      </c>
      <c r="AI87" s="51">
        <f t="shared" si="9"/>
        <v>1547397.9</v>
      </c>
      <c r="AJ87" s="48">
        <f t="shared" si="10"/>
        <v>2128260.16</v>
      </c>
      <c r="AK87" s="47">
        <f t="shared" si="11"/>
        <v>2116514.2800000003</v>
      </c>
      <c r="AL87" s="56">
        <f t="shared" si="12"/>
        <v>11745.879999999888</v>
      </c>
    </row>
    <row r="88" spans="1:38" ht="15" thickBot="1" x14ac:dyDescent="0.25">
      <c r="A88" s="38" t="s">
        <v>395</v>
      </c>
      <c r="B88" s="38" t="s">
        <v>396</v>
      </c>
      <c r="C88" s="63">
        <v>4650</v>
      </c>
      <c r="D88" s="64" t="s">
        <v>767</v>
      </c>
      <c r="E88" s="250" t="s">
        <v>2895</v>
      </c>
      <c r="F88" s="89">
        <v>791779.86</v>
      </c>
      <c r="H88" s="89">
        <v>72699.649999999994</v>
      </c>
      <c r="I88" s="250">
        <v>3077447.34</v>
      </c>
      <c r="J88" s="250">
        <v>106521.22</v>
      </c>
      <c r="M88" s="232">
        <v>259079</v>
      </c>
      <c r="R88" s="250">
        <v>1047464</v>
      </c>
      <c r="S88" s="73">
        <v>606908.67000000004</v>
      </c>
      <c r="U88" s="73">
        <v>812.2</v>
      </c>
      <c r="W88" s="73">
        <v>893587.5</v>
      </c>
      <c r="Y88" s="90">
        <v>1151286.5</v>
      </c>
      <c r="AB88" s="90">
        <v>137333.18</v>
      </c>
      <c r="AC88" s="90">
        <v>129278.72</v>
      </c>
      <c r="AF88" s="90">
        <v>5260</v>
      </c>
      <c r="AG88" s="72">
        <f t="shared" si="7"/>
        <v>864479.51</v>
      </c>
      <c r="AH88" s="50">
        <f t="shared" si="8"/>
        <v>259079</v>
      </c>
      <c r="AI88" s="51">
        <f t="shared" si="9"/>
        <v>605400.51</v>
      </c>
      <c r="AJ88" s="48">
        <f t="shared" si="10"/>
        <v>1501308.37</v>
      </c>
      <c r="AK88" s="47">
        <f t="shared" si="11"/>
        <v>1423158.4</v>
      </c>
      <c r="AL88" s="56">
        <f t="shared" si="12"/>
        <v>78149.970000000205</v>
      </c>
    </row>
    <row r="89" spans="1:38" ht="15" thickBot="1" x14ac:dyDescent="0.25">
      <c r="A89" s="38" t="s">
        <v>395</v>
      </c>
      <c r="B89" s="38" t="s">
        <v>396</v>
      </c>
      <c r="C89" s="63">
        <v>3899</v>
      </c>
      <c r="D89" s="64" t="s">
        <v>768</v>
      </c>
      <c r="E89" s="250" t="s">
        <v>2896</v>
      </c>
      <c r="F89" s="89">
        <v>487904.17</v>
      </c>
      <c r="H89" s="89">
        <v>404805.54</v>
      </c>
      <c r="I89" s="250">
        <v>1670775.33</v>
      </c>
      <c r="J89" s="250">
        <v>277475.24</v>
      </c>
      <c r="K89" s="232">
        <v>0</v>
      </c>
      <c r="M89" s="232">
        <v>132335</v>
      </c>
      <c r="O89" s="250">
        <v>124684</v>
      </c>
      <c r="Q89" s="250">
        <v>-1156</v>
      </c>
      <c r="R89" s="250">
        <v>2617329.11</v>
      </c>
      <c r="S89" s="73">
        <v>308787.34000000003</v>
      </c>
      <c r="U89" s="73">
        <v>450.01</v>
      </c>
      <c r="W89" s="73">
        <v>577880</v>
      </c>
      <c r="Y89" s="90">
        <v>765475</v>
      </c>
      <c r="AA89" s="90">
        <v>11618</v>
      </c>
      <c r="AB89" s="90">
        <v>213666.91</v>
      </c>
      <c r="AC89" s="90">
        <v>93451.99</v>
      </c>
      <c r="AG89" s="72">
        <f t="shared" si="7"/>
        <v>892709.71</v>
      </c>
      <c r="AH89" s="50">
        <f t="shared" si="8"/>
        <v>132335</v>
      </c>
      <c r="AI89" s="51">
        <f t="shared" si="9"/>
        <v>760374.71</v>
      </c>
      <c r="AJ89" s="48">
        <f t="shared" si="10"/>
        <v>887117.35000000009</v>
      </c>
      <c r="AK89" s="47">
        <f t="shared" si="11"/>
        <v>1084211.9000000001</v>
      </c>
      <c r="AL89" s="56">
        <f t="shared" si="12"/>
        <v>-197094.55000000005</v>
      </c>
    </row>
    <row r="90" spans="1:38" ht="15" thickBot="1" x14ac:dyDescent="0.25">
      <c r="A90" s="38" t="s">
        <v>395</v>
      </c>
      <c r="B90" s="38" t="s">
        <v>396</v>
      </c>
      <c r="C90" s="63">
        <v>1800</v>
      </c>
      <c r="D90" s="64" t="s">
        <v>769</v>
      </c>
      <c r="E90" s="250" t="s">
        <v>2897</v>
      </c>
      <c r="F90" s="89">
        <v>324060.21999999997</v>
      </c>
      <c r="H90" s="89">
        <v>8076.26</v>
      </c>
      <c r="I90" s="250">
        <v>472028.25</v>
      </c>
      <c r="J90" s="250">
        <v>79099.33</v>
      </c>
      <c r="K90" s="232">
        <v>257045</v>
      </c>
      <c r="O90" s="250">
        <v>53140</v>
      </c>
      <c r="R90" s="250">
        <v>1047464</v>
      </c>
      <c r="S90" s="73">
        <v>273131.01</v>
      </c>
      <c r="U90" s="73">
        <v>719.62</v>
      </c>
      <c r="W90" s="73">
        <v>300120</v>
      </c>
      <c r="Y90" s="90">
        <v>440045</v>
      </c>
      <c r="Z90" s="90">
        <v>12371</v>
      </c>
      <c r="AB90" s="90">
        <v>158449.32</v>
      </c>
      <c r="AC90" s="90">
        <v>49487.98</v>
      </c>
      <c r="AG90" s="72">
        <f t="shared" si="7"/>
        <v>332136.48</v>
      </c>
      <c r="AH90" s="50">
        <f t="shared" si="8"/>
        <v>257045</v>
      </c>
      <c r="AI90" s="51">
        <f t="shared" si="9"/>
        <v>75091.479999999981</v>
      </c>
      <c r="AJ90" s="48">
        <f t="shared" si="10"/>
        <v>573970.63</v>
      </c>
      <c r="AK90" s="47">
        <f t="shared" si="11"/>
        <v>660353.30000000005</v>
      </c>
      <c r="AL90" s="56">
        <f t="shared" si="12"/>
        <v>-86382.670000000042</v>
      </c>
    </row>
    <row r="91" spans="1:38" ht="15" thickBot="1" x14ac:dyDescent="0.25">
      <c r="A91" s="38" t="s">
        <v>395</v>
      </c>
      <c r="B91" s="38" t="s">
        <v>396</v>
      </c>
      <c r="C91" s="63">
        <v>5876</v>
      </c>
      <c r="D91" s="64" t="s">
        <v>770</v>
      </c>
      <c r="E91" s="250" t="s">
        <v>2898</v>
      </c>
      <c r="F91" s="89">
        <v>270205</v>
      </c>
      <c r="G91" s="89">
        <v>15200</v>
      </c>
      <c r="H91" s="89">
        <v>748941.24</v>
      </c>
      <c r="I91" s="250">
        <v>8623598.1500000004</v>
      </c>
      <c r="J91" s="250">
        <v>331098.11</v>
      </c>
      <c r="K91" s="232">
        <v>31913.25</v>
      </c>
      <c r="L91" s="232">
        <v>46654</v>
      </c>
      <c r="M91" s="232">
        <v>447143</v>
      </c>
      <c r="N91" s="232">
        <v>-564.38</v>
      </c>
      <c r="Q91" s="250">
        <v>-1185</v>
      </c>
      <c r="R91" s="250">
        <v>1215671.21</v>
      </c>
      <c r="S91" s="73">
        <v>860306.4</v>
      </c>
      <c r="U91" s="73">
        <v>473.6</v>
      </c>
      <c r="W91" s="73">
        <v>1061310</v>
      </c>
      <c r="Y91" s="90">
        <v>1606114</v>
      </c>
      <c r="AA91" s="90">
        <v>8200</v>
      </c>
      <c r="AB91" s="90">
        <v>168884.72</v>
      </c>
      <c r="AC91" s="90">
        <v>67481.58</v>
      </c>
      <c r="AG91" s="72">
        <f t="shared" si="7"/>
        <v>1034346.24</v>
      </c>
      <c r="AH91" s="50">
        <f t="shared" si="8"/>
        <v>525145.87</v>
      </c>
      <c r="AI91" s="51">
        <f t="shared" si="9"/>
        <v>509200.37</v>
      </c>
      <c r="AJ91" s="48">
        <f t="shared" si="10"/>
        <v>1922090</v>
      </c>
      <c r="AK91" s="47">
        <f t="shared" si="11"/>
        <v>1850680.3</v>
      </c>
      <c r="AL91" s="56">
        <f t="shared" si="12"/>
        <v>71409.699999999953</v>
      </c>
    </row>
    <row r="92" spans="1:38" ht="15" thickBot="1" x14ac:dyDescent="0.25">
      <c r="A92" s="38" t="s">
        <v>395</v>
      </c>
      <c r="B92" s="38" t="s">
        <v>396</v>
      </c>
      <c r="C92" s="63">
        <v>1689</v>
      </c>
      <c r="D92" s="64" t="s">
        <v>771</v>
      </c>
      <c r="E92" s="250" t="s">
        <v>2899</v>
      </c>
      <c r="F92" s="89">
        <v>228762.21</v>
      </c>
      <c r="H92" s="89">
        <v>58301</v>
      </c>
      <c r="I92" s="250">
        <v>1033959.88</v>
      </c>
      <c r="J92" s="250">
        <v>225373.45</v>
      </c>
      <c r="K92" s="232">
        <v>221498.77</v>
      </c>
      <c r="L92" s="232">
        <v>14010.26</v>
      </c>
      <c r="M92" s="232">
        <v>18</v>
      </c>
      <c r="N92" s="232">
        <v>2786.63</v>
      </c>
      <c r="O92" s="250">
        <v>23615</v>
      </c>
      <c r="P92" s="250">
        <v>-134642.35</v>
      </c>
      <c r="Q92" s="250">
        <v>-371339.13</v>
      </c>
      <c r="R92" s="250">
        <v>1849378.08</v>
      </c>
      <c r="S92" s="73">
        <v>871375.75</v>
      </c>
      <c r="U92" s="73">
        <v>264.42</v>
      </c>
      <c r="W92" s="73">
        <v>761710</v>
      </c>
      <c r="Y92" s="90">
        <v>896465</v>
      </c>
      <c r="AB92" s="90">
        <v>603129.67000000004</v>
      </c>
      <c r="AC92" s="90">
        <v>69057.91</v>
      </c>
      <c r="AG92" s="72">
        <f t="shared" si="7"/>
        <v>287063.20999999996</v>
      </c>
      <c r="AH92" s="50">
        <f t="shared" si="8"/>
        <v>238313.66</v>
      </c>
      <c r="AI92" s="51">
        <f t="shared" si="9"/>
        <v>48749.549999999959</v>
      </c>
      <c r="AJ92" s="48">
        <f t="shared" si="10"/>
        <v>1633350.17</v>
      </c>
      <c r="AK92" s="47">
        <f t="shared" si="11"/>
        <v>1568652.5799999998</v>
      </c>
      <c r="AL92" s="56">
        <f t="shared" si="12"/>
        <v>64697.590000000084</v>
      </c>
    </row>
    <row r="93" spans="1:38" ht="15" thickBot="1" x14ac:dyDescent="0.25">
      <c r="A93" s="38" t="s">
        <v>395</v>
      </c>
      <c r="B93" s="38" t="s">
        <v>396</v>
      </c>
      <c r="C93" s="63">
        <v>3572</v>
      </c>
      <c r="D93" s="64" t="s">
        <v>772</v>
      </c>
      <c r="E93" s="250" t="s">
        <v>2900</v>
      </c>
      <c r="F93" s="89">
        <v>450792.5</v>
      </c>
      <c r="H93" s="89">
        <v>34125.56</v>
      </c>
      <c r="I93" s="250">
        <v>1349003.97</v>
      </c>
      <c r="J93" s="250">
        <v>104253.91</v>
      </c>
      <c r="K93" s="232">
        <v>226580</v>
      </c>
      <c r="N93" s="232">
        <v>129.91</v>
      </c>
      <c r="P93" s="250">
        <v>111.4</v>
      </c>
      <c r="Q93" s="250">
        <v>-192361.27</v>
      </c>
      <c r="R93" s="250">
        <v>281440</v>
      </c>
      <c r="S93" s="73">
        <v>365910.62</v>
      </c>
      <c r="U93" s="73">
        <v>692.45</v>
      </c>
      <c r="Y93" s="90">
        <v>249576</v>
      </c>
      <c r="AB93" s="90">
        <v>279740.61</v>
      </c>
      <c r="AC93" s="90">
        <v>155500.97</v>
      </c>
      <c r="AG93" s="72">
        <f t="shared" si="7"/>
        <v>484918.06</v>
      </c>
      <c r="AH93" s="50">
        <f t="shared" si="8"/>
        <v>226709.91</v>
      </c>
      <c r="AI93" s="51">
        <f t="shared" si="9"/>
        <v>258208.15</v>
      </c>
      <c r="AJ93" s="48">
        <f t="shared" si="10"/>
        <v>366603.07</v>
      </c>
      <c r="AK93" s="47">
        <f t="shared" si="11"/>
        <v>684817.58</v>
      </c>
      <c r="AL93" s="56">
        <f t="shared" si="12"/>
        <v>-318214.50999999995</v>
      </c>
    </row>
    <row r="94" spans="1:38" ht="15" thickBot="1" x14ac:dyDescent="0.25">
      <c r="A94" s="38" t="s">
        <v>395</v>
      </c>
      <c r="B94" s="38" t="s">
        <v>396</v>
      </c>
      <c r="C94" s="63">
        <v>3222</v>
      </c>
      <c r="D94" s="64" t="s">
        <v>773</v>
      </c>
      <c r="E94" s="250" t="s">
        <v>2901</v>
      </c>
      <c r="F94" s="89">
        <v>268977.78000000003</v>
      </c>
      <c r="H94" s="89">
        <v>31567.57</v>
      </c>
      <c r="I94" s="250">
        <v>3589119.55</v>
      </c>
      <c r="J94" s="250">
        <v>302761.73</v>
      </c>
      <c r="M94" s="232">
        <v>72670</v>
      </c>
      <c r="N94" s="232">
        <v>-320</v>
      </c>
      <c r="Q94" s="250">
        <v>218231.48</v>
      </c>
      <c r="R94" s="250">
        <v>2812906.16</v>
      </c>
      <c r="S94" s="73">
        <v>422353.1</v>
      </c>
      <c r="U94" s="73">
        <v>466.53</v>
      </c>
      <c r="W94" s="73">
        <v>725580</v>
      </c>
      <c r="Y94" s="90">
        <v>863143</v>
      </c>
      <c r="AB94" s="90">
        <v>371495.54</v>
      </c>
      <c r="AC94" s="90">
        <v>177767.31</v>
      </c>
      <c r="AG94" s="72">
        <f t="shared" si="7"/>
        <v>300545.35000000003</v>
      </c>
      <c r="AH94" s="50">
        <f t="shared" si="8"/>
        <v>72350</v>
      </c>
      <c r="AI94" s="51">
        <f t="shared" si="9"/>
        <v>228195.35000000003</v>
      </c>
      <c r="AJ94" s="48">
        <f t="shared" si="10"/>
        <v>1148399.6299999999</v>
      </c>
      <c r="AK94" s="47">
        <f t="shared" si="11"/>
        <v>1412405.85</v>
      </c>
      <c r="AL94" s="56">
        <f t="shared" si="12"/>
        <v>-264006.2200000002</v>
      </c>
    </row>
    <row r="95" spans="1:38" ht="15" thickBot="1" x14ac:dyDescent="0.25">
      <c r="A95" s="38" t="s">
        <v>395</v>
      </c>
      <c r="B95" s="38" t="s">
        <v>396</v>
      </c>
      <c r="C95" s="63">
        <v>3078</v>
      </c>
      <c r="D95" s="64" t="s">
        <v>774</v>
      </c>
      <c r="E95" s="250" t="s">
        <v>2902</v>
      </c>
      <c r="F95" s="89">
        <v>374875.77</v>
      </c>
      <c r="H95" s="89">
        <v>14251.41</v>
      </c>
      <c r="I95" s="250">
        <v>2890277.61</v>
      </c>
      <c r="J95" s="250">
        <v>17418.900000000001</v>
      </c>
      <c r="O95" s="250">
        <v>86380</v>
      </c>
      <c r="Q95" s="250">
        <v>443</v>
      </c>
      <c r="R95" s="250">
        <v>1047464</v>
      </c>
      <c r="S95" s="73">
        <v>284387.15999999997</v>
      </c>
      <c r="U95" s="73">
        <v>401.99</v>
      </c>
      <c r="W95" s="73">
        <v>509850</v>
      </c>
      <c r="Y95" s="90">
        <v>698788</v>
      </c>
      <c r="AB95" s="90">
        <v>90884.53</v>
      </c>
      <c r="AC95" s="90">
        <v>110401.4</v>
      </c>
      <c r="AG95" s="72">
        <f t="shared" si="7"/>
        <v>389127.18</v>
      </c>
      <c r="AH95" s="50">
        <f t="shared" si="8"/>
        <v>0</v>
      </c>
      <c r="AI95" s="51">
        <f t="shared" si="9"/>
        <v>389127.18</v>
      </c>
      <c r="AJ95" s="48">
        <f t="shared" si="10"/>
        <v>794639.14999999991</v>
      </c>
      <c r="AK95" s="47">
        <f t="shared" si="11"/>
        <v>900073.93</v>
      </c>
      <c r="AL95" s="56">
        <f t="shared" si="12"/>
        <v>-105434.78000000014</v>
      </c>
    </row>
    <row r="96" spans="1:38" ht="15" thickBot="1" x14ac:dyDescent="0.25">
      <c r="A96" s="38" t="s">
        <v>395</v>
      </c>
      <c r="B96" s="38" t="s">
        <v>396</v>
      </c>
      <c r="C96" s="63">
        <v>4264</v>
      </c>
      <c r="D96" s="64" t="s">
        <v>775</v>
      </c>
      <c r="E96" s="250" t="s">
        <v>2903</v>
      </c>
      <c r="F96" s="89">
        <v>744158.9</v>
      </c>
      <c r="H96" s="89">
        <v>39038.75</v>
      </c>
      <c r="I96" s="250">
        <v>906732.36</v>
      </c>
      <c r="J96" s="250">
        <v>817111.74</v>
      </c>
      <c r="M96" s="232">
        <v>23615</v>
      </c>
      <c r="O96" s="250">
        <v>216480</v>
      </c>
      <c r="Q96" s="250">
        <v>397427.28</v>
      </c>
      <c r="R96" s="250">
        <v>1334838.29</v>
      </c>
      <c r="S96" s="73">
        <v>761931.08</v>
      </c>
      <c r="U96" s="73">
        <v>597.73</v>
      </c>
      <c r="Y96" s="90">
        <v>242832</v>
      </c>
      <c r="AA96" s="90">
        <v>1640</v>
      </c>
      <c r="AB96" s="90">
        <v>253000.44</v>
      </c>
      <c r="AC96" s="90">
        <v>149117.68</v>
      </c>
      <c r="AG96" s="72">
        <f t="shared" si="7"/>
        <v>783197.65</v>
      </c>
      <c r="AH96" s="50">
        <f t="shared" si="8"/>
        <v>23615</v>
      </c>
      <c r="AI96" s="51">
        <f t="shared" si="9"/>
        <v>759582.65</v>
      </c>
      <c r="AJ96" s="48">
        <f t="shared" si="10"/>
        <v>762528.80999999994</v>
      </c>
      <c r="AK96" s="47">
        <f t="shared" si="11"/>
        <v>646590.12</v>
      </c>
      <c r="AL96" s="56">
        <f t="shared" si="12"/>
        <v>115938.68999999994</v>
      </c>
    </row>
    <row r="97" spans="1:38" ht="15" thickBot="1" x14ac:dyDescent="0.25">
      <c r="A97" s="38" t="s">
        <v>395</v>
      </c>
      <c r="B97" s="38" t="s">
        <v>396</v>
      </c>
      <c r="C97" s="63">
        <v>5763</v>
      </c>
      <c r="D97" s="64" t="s">
        <v>776</v>
      </c>
      <c r="E97" s="250" t="s">
        <v>2904</v>
      </c>
      <c r="F97" s="89">
        <v>341653.38</v>
      </c>
      <c r="H97" s="89">
        <v>141500.49</v>
      </c>
      <c r="I97" s="250">
        <v>1286795.19</v>
      </c>
      <c r="J97" s="250">
        <v>1185131.94</v>
      </c>
      <c r="L97" s="232">
        <v>924</v>
      </c>
      <c r="R97" s="250">
        <v>613325.81999999995</v>
      </c>
      <c r="S97" s="73">
        <v>207623.79</v>
      </c>
      <c r="U97" s="73">
        <v>749.18</v>
      </c>
      <c r="W97" s="73">
        <v>321000</v>
      </c>
      <c r="X97" s="73">
        <v>-13746</v>
      </c>
      <c r="Y97" s="90">
        <v>553439</v>
      </c>
      <c r="AB97" s="90">
        <v>262481.49</v>
      </c>
      <c r="AC97" s="90">
        <v>826</v>
      </c>
      <c r="AF97" s="90">
        <v>27370</v>
      </c>
      <c r="AG97" s="72">
        <f t="shared" si="7"/>
        <v>483153.87</v>
      </c>
      <c r="AH97" s="50">
        <f t="shared" si="8"/>
        <v>924</v>
      </c>
      <c r="AI97" s="51">
        <f t="shared" si="9"/>
        <v>482229.87</v>
      </c>
      <c r="AJ97" s="48">
        <f t="shared" si="10"/>
        <v>515626.97</v>
      </c>
      <c r="AK97" s="47">
        <f t="shared" si="11"/>
        <v>844116.49</v>
      </c>
      <c r="AL97" s="56">
        <f t="shared" si="12"/>
        <v>-328489.52</v>
      </c>
    </row>
    <row r="98" spans="1:38" ht="15" thickBot="1" x14ac:dyDescent="0.25">
      <c r="A98" s="38" t="s">
        <v>395</v>
      </c>
      <c r="B98" s="38" t="s">
        <v>396</v>
      </c>
      <c r="C98" s="63">
        <v>3934</v>
      </c>
      <c r="D98" s="64" t="s">
        <v>777</v>
      </c>
      <c r="E98" s="250" t="s">
        <v>2905</v>
      </c>
      <c r="F98" s="89">
        <v>282017.93</v>
      </c>
      <c r="H98" s="89">
        <v>142183.1</v>
      </c>
      <c r="I98" s="250">
        <v>906925.28</v>
      </c>
      <c r="J98" s="250">
        <v>-250536.35</v>
      </c>
      <c r="Q98" s="250">
        <v>-397645.44</v>
      </c>
      <c r="R98" s="250">
        <v>1790978.12</v>
      </c>
      <c r="S98" s="73">
        <v>605549.31000000006</v>
      </c>
      <c r="U98" s="73">
        <v>397.65</v>
      </c>
      <c r="W98" s="73">
        <v>787606.2</v>
      </c>
      <c r="Y98" s="90">
        <v>1014361.2</v>
      </c>
      <c r="AB98" s="90">
        <v>235261.47</v>
      </c>
      <c r="AC98" s="90">
        <v>82979.56</v>
      </c>
      <c r="AF98" s="90">
        <v>210389</v>
      </c>
      <c r="AG98" s="72">
        <f t="shared" si="7"/>
        <v>424201.03</v>
      </c>
      <c r="AH98" s="50">
        <f t="shared" si="8"/>
        <v>0</v>
      </c>
      <c r="AI98" s="51">
        <f t="shared" si="9"/>
        <v>424201.03</v>
      </c>
      <c r="AJ98" s="48">
        <f t="shared" si="10"/>
        <v>1393553.1600000001</v>
      </c>
      <c r="AK98" s="47">
        <f t="shared" si="11"/>
        <v>1542991.23</v>
      </c>
      <c r="AL98" s="56">
        <f t="shared" si="12"/>
        <v>-149438.06999999983</v>
      </c>
    </row>
    <row r="99" spans="1:38" ht="15" thickBot="1" x14ac:dyDescent="0.25">
      <c r="A99" s="38" t="s">
        <v>395</v>
      </c>
      <c r="B99" s="38" t="s">
        <v>396</v>
      </c>
      <c r="C99" s="63">
        <v>5633</v>
      </c>
      <c r="D99" s="64" t="s">
        <v>778</v>
      </c>
      <c r="E99" s="250" t="s">
        <v>2906</v>
      </c>
      <c r="F99" s="89">
        <v>1449179.64</v>
      </c>
      <c r="H99" s="89">
        <v>83020.070000000007</v>
      </c>
      <c r="I99" s="250">
        <v>4087921.58</v>
      </c>
      <c r="J99" s="250">
        <v>1091849.78</v>
      </c>
      <c r="K99" s="232">
        <v>0</v>
      </c>
      <c r="N99" s="232">
        <v>0</v>
      </c>
      <c r="O99" s="250">
        <v>164284</v>
      </c>
      <c r="Q99" s="250">
        <v>349645.78</v>
      </c>
      <c r="R99" s="250">
        <v>1047464</v>
      </c>
      <c r="S99" s="73">
        <v>558079.21</v>
      </c>
      <c r="T99" s="73">
        <v>268710</v>
      </c>
      <c r="W99" s="73">
        <v>1339030</v>
      </c>
      <c r="X99" s="73">
        <v>73500</v>
      </c>
      <c r="Y99" s="90">
        <v>1648951</v>
      </c>
      <c r="AB99" s="90">
        <v>458656.32</v>
      </c>
      <c r="AC99" s="90">
        <v>331798.15000000002</v>
      </c>
      <c r="AG99" s="72">
        <f t="shared" si="7"/>
        <v>1532199.71</v>
      </c>
      <c r="AH99" s="50">
        <f t="shared" si="8"/>
        <v>0</v>
      </c>
      <c r="AI99" s="51">
        <f t="shared" si="9"/>
        <v>1532199.71</v>
      </c>
      <c r="AJ99" s="48">
        <f t="shared" si="10"/>
        <v>2239319.21</v>
      </c>
      <c r="AK99" s="47">
        <f t="shared" si="11"/>
        <v>2439405.4699999997</v>
      </c>
      <c r="AL99" s="56">
        <f t="shared" si="12"/>
        <v>-200086.25999999978</v>
      </c>
    </row>
    <row r="100" spans="1:38" ht="15" thickBot="1" x14ac:dyDescent="0.25">
      <c r="A100" s="38" t="s">
        <v>395</v>
      </c>
      <c r="B100" s="38" t="s">
        <v>396</v>
      </c>
      <c r="C100" s="63">
        <v>3215</v>
      </c>
      <c r="D100" s="64" t="s">
        <v>779</v>
      </c>
      <c r="E100" s="250" t="s">
        <v>2907</v>
      </c>
      <c r="F100" s="89">
        <v>204576.21</v>
      </c>
      <c r="G100" s="89">
        <v>14800</v>
      </c>
      <c r="H100" s="89">
        <v>62726.16</v>
      </c>
      <c r="I100" s="250">
        <v>1085812.51</v>
      </c>
      <c r="J100" s="250">
        <v>90724.1</v>
      </c>
      <c r="K100" s="232">
        <v>0</v>
      </c>
      <c r="M100" s="232">
        <v>109500</v>
      </c>
      <c r="N100" s="232">
        <v>-245.46</v>
      </c>
      <c r="Q100" s="250">
        <v>12404</v>
      </c>
      <c r="R100" s="250">
        <v>1768225.65</v>
      </c>
      <c r="S100" s="73">
        <v>340257.97</v>
      </c>
      <c r="U100" s="73">
        <v>227.49</v>
      </c>
      <c r="Y100" s="90">
        <v>171223</v>
      </c>
      <c r="AB100" s="90">
        <v>366051.73</v>
      </c>
      <c r="AC100" s="90">
        <v>85806.43</v>
      </c>
      <c r="AG100" s="72">
        <f t="shared" si="7"/>
        <v>282102.37</v>
      </c>
      <c r="AH100" s="50">
        <f t="shared" si="8"/>
        <v>109254.54</v>
      </c>
      <c r="AI100" s="51">
        <f t="shared" si="9"/>
        <v>172847.83000000002</v>
      </c>
      <c r="AJ100" s="48">
        <f t="shared" si="10"/>
        <v>340485.45999999996</v>
      </c>
      <c r="AK100" s="47">
        <f t="shared" si="11"/>
        <v>623081.15999999992</v>
      </c>
      <c r="AL100" s="56">
        <f t="shared" si="12"/>
        <v>-282595.69999999995</v>
      </c>
    </row>
    <row r="101" spans="1:38" ht="15" thickBot="1" x14ac:dyDescent="0.25">
      <c r="A101" s="38" t="s">
        <v>395</v>
      </c>
      <c r="B101" s="38" t="s">
        <v>396</v>
      </c>
      <c r="C101" s="63">
        <v>4457</v>
      </c>
      <c r="D101" s="64" t="s">
        <v>780</v>
      </c>
      <c r="E101" s="250" t="s">
        <v>2937</v>
      </c>
      <c r="F101" s="89">
        <v>55550.5</v>
      </c>
      <c r="H101" s="89">
        <v>41646.29</v>
      </c>
      <c r="I101" s="250">
        <v>640106.11</v>
      </c>
      <c r="J101" s="250">
        <v>141896.19</v>
      </c>
      <c r="Q101" s="250">
        <v>220000</v>
      </c>
      <c r="R101" s="250">
        <v>1440650.38</v>
      </c>
      <c r="S101" s="73">
        <v>447758.51</v>
      </c>
      <c r="U101" s="73">
        <v>190.12</v>
      </c>
      <c r="W101" s="73">
        <v>1048020</v>
      </c>
      <c r="Y101" s="90">
        <v>1289685</v>
      </c>
      <c r="Z101" s="90">
        <v>800</v>
      </c>
      <c r="AB101" s="90">
        <v>521490.61</v>
      </c>
      <c r="AC101" s="90">
        <v>105005.66</v>
      </c>
      <c r="AG101" s="72">
        <f t="shared" si="7"/>
        <v>97196.790000000008</v>
      </c>
      <c r="AH101" s="50">
        <f t="shared" si="8"/>
        <v>0</v>
      </c>
      <c r="AI101" s="51">
        <f t="shared" si="9"/>
        <v>97196.790000000008</v>
      </c>
      <c r="AJ101" s="48">
        <f t="shared" si="10"/>
        <v>1495968.63</v>
      </c>
      <c r="AK101" s="47">
        <f t="shared" si="11"/>
        <v>1916981.2699999998</v>
      </c>
      <c r="AL101" s="56">
        <f t="shared" si="12"/>
        <v>-421012.6399999999</v>
      </c>
    </row>
    <row r="102" spans="1:38" ht="15" thickBot="1" x14ac:dyDescent="0.25">
      <c r="A102" s="38" t="s">
        <v>399</v>
      </c>
      <c r="B102" s="38" t="s">
        <v>400</v>
      </c>
      <c r="C102" s="63">
        <v>2578</v>
      </c>
      <c r="D102" s="64" t="s">
        <v>781</v>
      </c>
      <c r="E102" s="250" t="s">
        <v>2908</v>
      </c>
      <c r="F102" s="89">
        <v>486486.91</v>
      </c>
      <c r="H102" s="89">
        <v>81727</v>
      </c>
      <c r="I102" s="250">
        <v>1324971.9099999999</v>
      </c>
      <c r="J102" s="250">
        <v>451312.31</v>
      </c>
      <c r="K102" s="232">
        <v>118120</v>
      </c>
      <c r="L102" s="232">
        <v>27200</v>
      </c>
      <c r="N102" s="232">
        <v>4248.82</v>
      </c>
      <c r="Q102" s="250">
        <v>-27120</v>
      </c>
      <c r="R102" s="250">
        <v>2439714</v>
      </c>
      <c r="S102" s="73">
        <v>758121.59</v>
      </c>
      <c r="U102" s="73">
        <v>473.43</v>
      </c>
      <c r="W102" s="73">
        <v>721680</v>
      </c>
      <c r="Y102" s="90">
        <v>766368</v>
      </c>
      <c r="AB102" s="90">
        <v>333295.92</v>
      </c>
      <c r="AC102" s="90">
        <v>161852.35999999999</v>
      </c>
      <c r="AG102" s="72">
        <f t="shared" si="7"/>
        <v>568213.90999999992</v>
      </c>
      <c r="AH102" s="50">
        <f t="shared" si="8"/>
        <v>149568.82</v>
      </c>
      <c r="AI102" s="51">
        <f t="shared" si="9"/>
        <v>418645.08999999991</v>
      </c>
      <c r="AJ102" s="48">
        <f t="shared" si="10"/>
        <v>1480275.02</v>
      </c>
      <c r="AK102" s="47">
        <f t="shared" si="11"/>
        <v>1261516.2799999998</v>
      </c>
      <c r="AL102" s="56">
        <f t="shared" si="12"/>
        <v>218758.74000000022</v>
      </c>
    </row>
    <row r="103" spans="1:38" ht="15" thickBot="1" x14ac:dyDescent="0.25">
      <c r="A103" s="38" t="s">
        <v>399</v>
      </c>
      <c r="B103" s="38" t="s">
        <v>400</v>
      </c>
      <c r="C103" s="63">
        <v>5205</v>
      </c>
      <c r="D103" s="64" t="s">
        <v>782</v>
      </c>
      <c r="E103" s="250" t="s">
        <v>2909</v>
      </c>
      <c r="F103" s="89">
        <v>313927.44</v>
      </c>
      <c r="H103" s="89">
        <v>100375.12</v>
      </c>
      <c r="I103" s="250">
        <v>947415.63</v>
      </c>
      <c r="J103" s="250">
        <v>216925.99</v>
      </c>
      <c r="K103" s="232">
        <v>0</v>
      </c>
      <c r="L103" s="232">
        <v>32200</v>
      </c>
      <c r="N103" s="232">
        <v>783.17</v>
      </c>
      <c r="R103" s="250">
        <v>3137825</v>
      </c>
      <c r="S103" s="73">
        <v>530982.44999999995</v>
      </c>
      <c r="U103" s="73">
        <v>411.04</v>
      </c>
      <c r="Y103" s="90">
        <v>91670</v>
      </c>
      <c r="AA103" s="90">
        <v>712</v>
      </c>
      <c r="AB103" s="90">
        <v>220722.38</v>
      </c>
      <c r="AC103" s="90">
        <v>125914.74</v>
      </c>
      <c r="AG103" s="72">
        <f t="shared" si="7"/>
        <v>414302.56</v>
      </c>
      <c r="AH103" s="50">
        <f t="shared" si="8"/>
        <v>32983.17</v>
      </c>
      <c r="AI103" s="51">
        <f t="shared" si="9"/>
        <v>381319.39</v>
      </c>
      <c r="AJ103" s="48">
        <f t="shared" si="10"/>
        <v>531393.49</v>
      </c>
      <c r="AK103" s="47">
        <f t="shared" si="11"/>
        <v>439019.12</v>
      </c>
      <c r="AL103" s="56">
        <f t="shared" si="12"/>
        <v>92374.37</v>
      </c>
    </row>
    <row r="104" spans="1:38" ht="15" thickBot="1" x14ac:dyDescent="0.25">
      <c r="A104" s="38" t="s">
        <v>399</v>
      </c>
      <c r="B104" s="38" t="s">
        <v>400</v>
      </c>
      <c r="C104" s="63">
        <v>2942</v>
      </c>
      <c r="D104" s="64" t="s">
        <v>783</v>
      </c>
      <c r="E104" s="250" t="s">
        <v>2912</v>
      </c>
      <c r="F104" s="89">
        <v>146012.5</v>
      </c>
      <c r="H104" s="89">
        <v>22199.81</v>
      </c>
      <c r="I104" s="250">
        <v>1205807.26</v>
      </c>
      <c r="J104" s="250">
        <v>348155.5</v>
      </c>
      <c r="K104" s="232">
        <v>0</v>
      </c>
      <c r="L104" s="232">
        <v>30701.040000000001</v>
      </c>
      <c r="N104" s="232">
        <v>4814.63</v>
      </c>
      <c r="Q104" s="250">
        <v>34000</v>
      </c>
      <c r="R104" s="250">
        <v>1499736.2</v>
      </c>
      <c r="S104" s="73">
        <v>517589.85</v>
      </c>
      <c r="U104" s="73">
        <v>152.19</v>
      </c>
      <c r="W104" s="73">
        <v>699600</v>
      </c>
      <c r="X104" s="73">
        <v>9000</v>
      </c>
      <c r="Y104" s="90">
        <v>790550</v>
      </c>
      <c r="AB104" s="90">
        <v>262238.08000000002</v>
      </c>
      <c r="AC104" s="90">
        <v>75715.520000000004</v>
      </c>
      <c r="AD104" s="90">
        <v>9665.9500000000007</v>
      </c>
      <c r="AG104" s="72">
        <f t="shared" si="7"/>
        <v>168212.31</v>
      </c>
      <c r="AH104" s="50">
        <f t="shared" si="8"/>
        <v>35515.67</v>
      </c>
      <c r="AI104" s="51">
        <f t="shared" si="9"/>
        <v>132696.64000000001</v>
      </c>
      <c r="AJ104" s="48">
        <f t="shared" si="10"/>
        <v>1226342.04</v>
      </c>
      <c r="AK104" s="47">
        <f t="shared" si="11"/>
        <v>1138169.55</v>
      </c>
      <c r="AL104" s="56">
        <f t="shared" si="12"/>
        <v>88172.489999999991</v>
      </c>
    </row>
    <row r="105" spans="1:38" ht="15" thickBot="1" x14ac:dyDescent="0.25">
      <c r="A105" s="38" t="s">
        <v>399</v>
      </c>
      <c r="B105" s="38" t="s">
        <v>400</v>
      </c>
      <c r="C105" s="63">
        <v>3193</v>
      </c>
      <c r="D105" s="64" t="s">
        <v>784</v>
      </c>
      <c r="E105" s="250" t="s">
        <v>2913</v>
      </c>
      <c r="F105" s="89">
        <v>405309.59</v>
      </c>
      <c r="H105" s="89">
        <v>41311.11</v>
      </c>
      <c r="I105" s="250">
        <v>672622.91</v>
      </c>
      <c r="J105" s="250">
        <v>321492.46000000002</v>
      </c>
      <c r="K105" s="232">
        <v>0</v>
      </c>
      <c r="L105" s="232">
        <v>26830</v>
      </c>
      <c r="N105" s="232">
        <v>5026.54</v>
      </c>
      <c r="Q105" s="250">
        <v>27171</v>
      </c>
      <c r="R105" s="250">
        <v>2219622</v>
      </c>
      <c r="S105" s="73">
        <v>582663.19999999995</v>
      </c>
      <c r="U105" s="73">
        <v>463.22</v>
      </c>
      <c r="W105" s="73">
        <v>480360</v>
      </c>
      <c r="X105" s="73">
        <v>7500</v>
      </c>
      <c r="Y105" s="90">
        <v>653595</v>
      </c>
      <c r="AB105" s="90">
        <v>234810.67</v>
      </c>
      <c r="AC105" s="90">
        <v>105410.88</v>
      </c>
      <c r="AG105" s="72">
        <f t="shared" si="7"/>
        <v>446620.7</v>
      </c>
      <c r="AH105" s="50">
        <f t="shared" si="8"/>
        <v>31856.54</v>
      </c>
      <c r="AI105" s="51">
        <f t="shared" si="9"/>
        <v>414764.16000000003</v>
      </c>
      <c r="AJ105" s="48">
        <f t="shared" si="10"/>
        <v>1070986.42</v>
      </c>
      <c r="AK105" s="47">
        <f t="shared" si="11"/>
        <v>993816.55</v>
      </c>
      <c r="AL105" s="56">
        <f t="shared" si="12"/>
        <v>77169.869999999879</v>
      </c>
    </row>
    <row r="106" spans="1:38" ht="15" thickBot="1" x14ac:dyDescent="0.25">
      <c r="A106" s="38" t="s">
        <v>399</v>
      </c>
      <c r="B106" s="38" t="s">
        <v>400</v>
      </c>
      <c r="C106" s="63">
        <v>4152</v>
      </c>
      <c r="D106" s="64" t="s">
        <v>785</v>
      </c>
      <c r="E106" s="250" t="s">
        <v>2915</v>
      </c>
      <c r="F106" s="89">
        <v>428236.91</v>
      </c>
      <c r="H106" s="89">
        <v>20703.37</v>
      </c>
      <c r="I106" s="250">
        <v>850778.95</v>
      </c>
      <c r="J106" s="250">
        <v>374274.61</v>
      </c>
      <c r="K106" s="232">
        <v>0</v>
      </c>
      <c r="L106" s="232">
        <v>63807.16</v>
      </c>
      <c r="N106" s="232">
        <v>1281.5899999999999</v>
      </c>
      <c r="O106" s="250">
        <v>2000</v>
      </c>
      <c r="R106" s="250">
        <v>57641</v>
      </c>
      <c r="S106" s="73">
        <v>648283.93000000005</v>
      </c>
      <c r="U106" s="73">
        <v>458.49</v>
      </c>
      <c r="W106" s="73">
        <v>259220</v>
      </c>
      <c r="X106" s="73">
        <v>7000</v>
      </c>
      <c r="Y106" s="90">
        <v>430634</v>
      </c>
      <c r="AB106" s="90">
        <v>204677.09</v>
      </c>
      <c r="AC106" s="90">
        <v>86732.61</v>
      </c>
      <c r="AG106" s="72">
        <f t="shared" si="7"/>
        <v>448940.27999999997</v>
      </c>
      <c r="AH106" s="50">
        <f t="shared" si="8"/>
        <v>65088.75</v>
      </c>
      <c r="AI106" s="51">
        <f t="shared" si="9"/>
        <v>383851.52999999997</v>
      </c>
      <c r="AJ106" s="48">
        <f t="shared" si="10"/>
        <v>914962.42</v>
      </c>
      <c r="AK106" s="47">
        <f t="shared" si="11"/>
        <v>722043.7</v>
      </c>
      <c r="AL106" s="56">
        <f t="shared" si="12"/>
        <v>192918.72000000009</v>
      </c>
    </row>
    <row r="107" spans="1:38" ht="15" thickBot="1" x14ac:dyDescent="0.25">
      <c r="A107" s="38" t="s">
        <v>403</v>
      </c>
      <c r="B107" s="38" t="s">
        <v>404</v>
      </c>
      <c r="C107" s="63">
        <v>4559</v>
      </c>
      <c r="D107" s="64" t="s">
        <v>786</v>
      </c>
      <c r="E107" s="250" t="s">
        <v>2917</v>
      </c>
      <c r="F107" s="89">
        <v>1075218.98</v>
      </c>
      <c r="H107" s="89">
        <v>34146.17</v>
      </c>
      <c r="I107" s="250">
        <v>934556.21</v>
      </c>
      <c r="J107" s="250">
        <v>176493.37</v>
      </c>
      <c r="N107" s="232">
        <v>153</v>
      </c>
      <c r="R107" s="250">
        <v>4303318.3099999996</v>
      </c>
      <c r="S107" s="73">
        <v>932559.15</v>
      </c>
      <c r="T107" s="73">
        <v>128000</v>
      </c>
      <c r="U107" s="73">
        <v>1255.82</v>
      </c>
      <c r="W107" s="73">
        <v>1226919</v>
      </c>
      <c r="Y107" s="90">
        <v>1435607</v>
      </c>
      <c r="AB107" s="90">
        <v>311145.57</v>
      </c>
      <c r="AC107" s="90">
        <v>58451.1</v>
      </c>
      <c r="AG107" s="72">
        <f t="shared" si="7"/>
        <v>1109365.1499999999</v>
      </c>
      <c r="AH107" s="50">
        <f t="shared" si="8"/>
        <v>153</v>
      </c>
      <c r="AI107" s="51">
        <f t="shared" si="9"/>
        <v>1109212.1499999999</v>
      </c>
      <c r="AJ107" s="48">
        <f t="shared" si="10"/>
        <v>2288733.9699999997</v>
      </c>
      <c r="AK107" s="47">
        <f t="shared" si="11"/>
        <v>1805203.6700000002</v>
      </c>
      <c r="AL107" s="56">
        <f t="shared" si="12"/>
        <v>483530.29999999958</v>
      </c>
    </row>
    <row r="108" spans="1:38" ht="15" thickBot="1" x14ac:dyDescent="0.25">
      <c r="A108" s="38" t="s">
        <v>403</v>
      </c>
      <c r="B108" s="38" t="s">
        <v>404</v>
      </c>
      <c r="C108" s="63">
        <v>1402</v>
      </c>
      <c r="D108" s="64" t="s">
        <v>787</v>
      </c>
      <c r="E108" s="250" t="s">
        <v>2918</v>
      </c>
      <c r="F108" s="89">
        <v>336449.71</v>
      </c>
      <c r="H108" s="89">
        <v>22995.439999999999</v>
      </c>
      <c r="I108" s="250">
        <v>564246.85</v>
      </c>
      <c r="J108" s="250">
        <v>239819.64</v>
      </c>
      <c r="L108" s="232">
        <v>19594</v>
      </c>
      <c r="N108" s="232">
        <v>156</v>
      </c>
      <c r="R108" s="250">
        <v>2346487</v>
      </c>
      <c r="S108" s="73">
        <v>483972.13</v>
      </c>
      <c r="U108" s="73">
        <v>406.81</v>
      </c>
      <c r="W108" s="73">
        <v>758026.8</v>
      </c>
      <c r="Y108" s="90">
        <v>875226.8</v>
      </c>
      <c r="AB108" s="90">
        <v>242270.23</v>
      </c>
      <c r="AC108" s="90">
        <v>101870.45</v>
      </c>
      <c r="AG108" s="72">
        <f t="shared" si="7"/>
        <v>359445.15</v>
      </c>
      <c r="AH108" s="50">
        <f t="shared" si="8"/>
        <v>19750</v>
      </c>
      <c r="AI108" s="51">
        <f t="shared" si="9"/>
        <v>339695.15</v>
      </c>
      <c r="AJ108" s="48">
        <f t="shared" si="10"/>
        <v>1242405.74</v>
      </c>
      <c r="AK108" s="47">
        <f t="shared" si="11"/>
        <v>1219367.48</v>
      </c>
      <c r="AL108" s="56">
        <f t="shared" si="12"/>
        <v>23038.260000000009</v>
      </c>
    </row>
    <row r="109" spans="1:38" ht="15" thickBot="1" x14ac:dyDescent="0.25">
      <c r="A109" s="38" t="s">
        <v>403</v>
      </c>
      <c r="B109" s="38" t="s">
        <v>404</v>
      </c>
      <c r="C109" s="63">
        <v>4041</v>
      </c>
      <c r="D109" s="64" t="s">
        <v>788</v>
      </c>
      <c r="E109" s="250" t="s">
        <v>2919</v>
      </c>
      <c r="F109" s="89">
        <v>655231.18999999994</v>
      </c>
      <c r="G109" s="89">
        <v>16636</v>
      </c>
      <c r="H109" s="89">
        <v>95549.52</v>
      </c>
      <c r="I109" s="250">
        <v>884644.15</v>
      </c>
      <c r="J109" s="250">
        <v>251759.35999999999</v>
      </c>
      <c r="K109" s="232">
        <v>0</v>
      </c>
      <c r="L109" s="232">
        <v>30293.19</v>
      </c>
      <c r="N109" s="232">
        <v>933.72</v>
      </c>
      <c r="R109" s="250">
        <v>2125037.4300000002</v>
      </c>
      <c r="S109" s="73">
        <v>791633.42</v>
      </c>
      <c r="U109" s="73">
        <v>945.35</v>
      </c>
      <c r="W109" s="73">
        <v>766401</v>
      </c>
      <c r="X109" s="73">
        <v>70924</v>
      </c>
      <c r="Y109" s="90">
        <v>883027</v>
      </c>
      <c r="AB109" s="90">
        <v>708296.93</v>
      </c>
      <c r="AC109" s="90">
        <v>94298.68</v>
      </c>
      <c r="AG109" s="72">
        <f t="shared" si="7"/>
        <v>767416.71</v>
      </c>
      <c r="AH109" s="50">
        <f t="shared" si="8"/>
        <v>31226.91</v>
      </c>
      <c r="AI109" s="51">
        <f t="shared" si="9"/>
        <v>736189.79999999993</v>
      </c>
      <c r="AJ109" s="48">
        <f t="shared" si="10"/>
        <v>1629903.77</v>
      </c>
      <c r="AK109" s="47">
        <f t="shared" si="11"/>
        <v>1685622.61</v>
      </c>
      <c r="AL109" s="56">
        <f t="shared" si="12"/>
        <v>-55718.840000000084</v>
      </c>
    </row>
    <row r="110" spans="1:38" ht="15" thickBot="1" x14ac:dyDescent="0.25">
      <c r="A110" s="38" t="s">
        <v>403</v>
      </c>
      <c r="B110" s="38" t="s">
        <v>404</v>
      </c>
      <c r="C110" s="63">
        <v>3664</v>
      </c>
      <c r="D110" s="64" t="s">
        <v>789</v>
      </c>
      <c r="E110" s="250" t="s">
        <v>2920</v>
      </c>
      <c r="F110" s="89">
        <v>1033666.54</v>
      </c>
      <c r="G110" s="89">
        <v>15180</v>
      </c>
      <c r="H110" s="89">
        <v>52001.65</v>
      </c>
      <c r="I110" s="250">
        <v>3003905.31</v>
      </c>
      <c r="J110" s="250">
        <v>239184.2</v>
      </c>
      <c r="K110" s="232">
        <v>0</v>
      </c>
      <c r="L110" s="232">
        <v>31120</v>
      </c>
      <c r="N110" s="232">
        <v>753.78</v>
      </c>
      <c r="R110" s="250">
        <v>1196485.3400000001</v>
      </c>
      <c r="S110" s="73">
        <v>1034441.89</v>
      </c>
      <c r="U110" s="73">
        <v>1161.44</v>
      </c>
      <c r="W110" s="73">
        <v>544005</v>
      </c>
      <c r="X110" s="73">
        <v>94983.67</v>
      </c>
      <c r="Y110" s="90">
        <v>703609</v>
      </c>
      <c r="AB110" s="90">
        <v>293415.25</v>
      </c>
      <c r="AC110" s="90">
        <v>127405.34</v>
      </c>
      <c r="AF110" s="90">
        <v>500</v>
      </c>
      <c r="AG110" s="72">
        <f t="shared" si="7"/>
        <v>1100848.19</v>
      </c>
      <c r="AH110" s="50">
        <f t="shared" si="8"/>
        <v>31873.78</v>
      </c>
      <c r="AI110" s="51">
        <f t="shared" si="9"/>
        <v>1068974.4099999999</v>
      </c>
      <c r="AJ110" s="48">
        <f t="shared" si="10"/>
        <v>1674592</v>
      </c>
      <c r="AK110" s="47">
        <f t="shared" si="11"/>
        <v>1124929.5900000001</v>
      </c>
      <c r="AL110" s="56">
        <f t="shared" si="12"/>
        <v>549662.40999999992</v>
      </c>
    </row>
    <row r="111" spans="1:38" ht="15" thickBot="1" x14ac:dyDescent="0.25">
      <c r="A111" s="38" t="s">
        <v>403</v>
      </c>
      <c r="B111" s="38" t="s">
        <v>404</v>
      </c>
      <c r="C111" s="63">
        <v>1748</v>
      </c>
      <c r="D111" s="64" t="s">
        <v>790</v>
      </c>
      <c r="E111" s="250" t="s">
        <v>2938</v>
      </c>
      <c r="F111" s="89">
        <v>399951.34</v>
      </c>
      <c r="H111" s="89">
        <v>52859.98</v>
      </c>
      <c r="I111" s="250">
        <v>442663.34</v>
      </c>
      <c r="J111" s="250">
        <v>193402.71</v>
      </c>
      <c r="L111" s="232">
        <v>19540</v>
      </c>
      <c r="N111" s="232">
        <v>156</v>
      </c>
      <c r="R111" s="250">
        <v>1169693.49</v>
      </c>
      <c r="S111" s="73">
        <v>458359.15</v>
      </c>
      <c r="U111" s="73">
        <v>490.73</v>
      </c>
      <c r="W111" s="73">
        <v>481836</v>
      </c>
      <c r="Y111" s="90">
        <v>623556</v>
      </c>
      <c r="AB111" s="90">
        <v>156245.25</v>
      </c>
      <c r="AC111" s="90">
        <v>96339.77</v>
      </c>
      <c r="AF111" s="90">
        <v>500</v>
      </c>
      <c r="AG111" s="72">
        <f t="shared" si="7"/>
        <v>452811.32</v>
      </c>
      <c r="AH111" s="50">
        <f t="shared" si="8"/>
        <v>19696</v>
      </c>
      <c r="AI111" s="51">
        <f t="shared" si="9"/>
        <v>433115.32</v>
      </c>
      <c r="AJ111" s="48">
        <f t="shared" si="10"/>
        <v>940685.88</v>
      </c>
      <c r="AK111" s="47">
        <f t="shared" si="11"/>
        <v>876641.02</v>
      </c>
      <c r="AL111" s="56">
        <f t="shared" si="12"/>
        <v>64044.859999999986</v>
      </c>
    </row>
    <row r="112" spans="1:38" ht="15" thickBot="1" x14ac:dyDescent="0.25">
      <c r="A112" s="38" t="s">
        <v>407</v>
      </c>
      <c r="B112" s="38" t="s">
        <v>408</v>
      </c>
      <c r="C112" s="63">
        <v>5082</v>
      </c>
      <c r="D112" s="64" t="s">
        <v>791</v>
      </c>
      <c r="E112" s="250" t="s">
        <v>2921</v>
      </c>
      <c r="F112" s="89">
        <v>1642509.17</v>
      </c>
      <c r="H112" s="89">
        <v>77789.850000000006</v>
      </c>
      <c r="I112" s="250">
        <v>1257984.3</v>
      </c>
      <c r="J112" s="250">
        <v>272435.61</v>
      </c>
      <c r="K112" s="232">
        <v>0</v>
      </c>
      <c r="L112" s="232">
        <v>56295</v>
      </c>
      <c r="M112" s="232">
        <v>170000</v>
      </c>
      <c r="N112" s="232">
        <v>307.47000000000003</v>
      </c>
      <c r="Q112" s="250">
        <v>73090.990000000005</v>
      </c>
      <c r="R112" s="250">
        <v>620039.24</v>
      </c>
      <c r="S112" s="73">
        <v>814881.28000000003</v>
      </c>
      <c r="U112" s="73">
        <v>1452.69</v>
      </c>
      <c r="V112" s="73">
        <v>630</v>
      </c>
      <c r="W112" s="73">
        <v>668709.69999999995</v>
      </c>
      <c r="X112" s="73">
        <v>849866.16</v>
      </c>
      <c r="Y112" s="90">
        <v>798525.38</v>
      </c>
      <c r="AB112" s="90">
        <v>809412.29</v>
      </c>
      <c r="AC112" s="90">
        <v>141683.38</v>
      </c>
      <c r="AE112" s="90">
        <v>6</v>
      </c>
      <c r="AG112" s="72">
        <f t="shared" si="7"/>
        <v>1720299.02</v>
      </c>
      <c r="AH112" s="50">
        <f t="shared" si="8"/>
        <v>226602.47</v>
      </c>
      <c r="AI112" s="51">
        <f t="shared" si="9"/>
        <v>1493696.55</v>
      </c>
      <c r="AJ112" s="48">
        <f t="shared" si="10"/>
        <v>2335539.83</v>
      </c>
      <c r="AK112" s="47">
        <f t="shared" si="11"/>
        <v>1749627.0499999998</v>
      </c>
      <c r="AL112" s="56">
        <f t="shared" si="12"/>
        <v>585912.78000000026</v>
      </c>
    </row>
    <row r="113" spans="1:38" ht="15" thickBot="1" x14ac:dyDescent="0.25">
      <c r="A113" s="38" t="s">
        <v>407</v>
      </c>
      <c r="B113" s="38" t="s">
        <v>408</v>
      </c>
      <c r="C113" s="63">
        <v>5235</v>
      </c>
      <c r="D113" s="64" t="s">
        <v>792</v>
      </c>
      <c r="E113" s="250" t="s">
        <v>2922</v>
      </c>
      <c r="F113" s="89">
        <v>1573853</v>
      </c>
      <c r="H113" s="89">
        <v>136525.26</v>
      </c>
      <c r="I113" s="250">
        <v>1010274.75</v>
      </c>
      <c r="J113" s="250">
        <v>250869.51</v>
      </c>
      <c r="K113" s="232">
        <v>3000</v>
      </c>
      <c r="L113" s="232">
        <v>86929</v>
      </c>
      <c r="M113" s="232">
        <v>129080</v>
      </c>
      <c r="N113" s="232">
        <v>193.02</v>
      </c>
      <c r="R113" s="250">
        <v>3271774.09</v>
      </c>
      <c r="S113" s="73">
        <v>1801826.53</v>
      </c>
      <c r="U113" s="73">
        <v>1335.82</v>
      </c>
      <c r="V113" s="73">
        <v>860</v>
      </c>
      <c r="W113" s="73">
        <v>914619</v>
      </c>
      <c r="Y113" s="90">
        <v>1359258</v>
      </c>
      <c r="AB113" s="90">
        <v>759868.88</v>
      </c>
      <c r="AC113" s="90">
        <v>134491.01999999999</v>
      </c>
      <c r="AG113" s="72">
        <f t="shared" si="7"/>
        <v>1710378.26</v>
      </c>
      <c r="AH113" s="50">
        <f t="shared" si="8"/>
        <v>219202.02</v>
      </c>
      <c r="AI113" s="51">
        <f t="shared" si="9"/>
        <v>1491176.24</v>
      </c>
      <c r="AJ113" s="48">
        <f t="shared" si="10"/>
        <v>2718641.35</v>
      </c>
      <c r="AK113" s="47">
        <f t="shared" si="11"/>
        <v>2253617.9</v>
      </c>
      <c r="AL113" s="56">
        <f t="shared" si="12"/>
        <v>465023.45000000019</v>
      </c>
    </row>
    <row r="114" spans="1:38" ht="15" thickBot="1" x14ac:dyDescent="0.25">
      <c r="A114" s="38" t="s">
        <v>407</v>
      </c>
      <c r="B114" s="38" t="s">
        <v>408</v>
      </c>
      <c r="C114" s="63">
        <v>2707</v>
      </c>
      <c r="D114" s="64" t="s">
        <v>793</v>
      </c>
      <c r="E114" s="250" t="s">
        <v>2923</v>
      </c>
      <c r="F114" s="89">
        <v>769054.97</v>
      </c>
      <c r="G114" s="89">
        <v>6500</v>
      </c>
      <c r="H114" s="89">
        <v>44574</v>
      </c>
      <c r="I114" s="250">
        <v>768980.62</v>
      </c>
      <c r="J114" s="250">
        <v>-17495.82</v>
      </c>
      <c r="K114" s="232">
        <v>-51475</v>
      </c>
      <c r="M114" s="232">
        <v>9000</v>
      </c>
      <c r="R114" s="250">
        <v>1131001.29</v>
      </c>
      <c r="S114" s="73">
        <v>663274.55000000005</v>
      </c>
      <c r="U114" s="73">
        <v>771.05</v>
      </c>
      <c r="V114" s="73">
        <v>830</v>
      </c>
      <c r="W114" s="73">
        <v>456060</v>
      </c>
      <c r="Y114" s="90">
        <v>603811</v>
      </c>
      <c r="AB114" s="90">
        <v>281935.07</v>
      </c>
      <c r="AC114" s="90">
        <v>44648.88</v>
      </c>
      <c r="AG114" s="72">
        <f t="shared" si="7"/>
        <v>820128.97</v>
      </c>
      <c r="AH114" s="50">
        <f t="shared" si="8"/>
        <v>-42475</v>
      </c>
      <c r="AI114" s="51">
        <f t="shared" si="9"/>
        <v>862603.97</v>
      </c>
      <c r="AJ114" s="48">
        <f t="shared" si="10"/>
        <v>1120935.6000000001</v>
      </c>
      <c r="AK114" s="47">
        <f t="shared" si="11"/>
        <v>930394.95000000007</v>
      </c>
      <c r="AL114" s="56">
        <f t="shared" si="12"/>
        <v>190540.65000000002</v>
      </c>
    </row>
    <row r="115" spans="1:38" ht="15" thickBot="1" x14ac:dyDescent="0.25">
      <c r="A115" s="38" t="s">
        <v>407</v>
      </c>
      <c r="B115" s="38" t="s">
        <v>408</v>
      </c>
      <c r="C115" s="63">
        <v>4472</v>
      </c>
      <c r="D115" s="64" t="s">
        <v>794</v>
      </c>
      <c r="E115" s="250" t="s">
        <v>2924</v>
      </c>
      <c r="F115" s="89">
        <v>664664.18999999994</v>
      </c>
      <c r="G115" s="89">
        <v>6600</v>
      </c>
      <c r="H115" s="89">
        <v>28538.37</v>
      </c>
      <c r="I115" s="250">
        <v>833612.81</v>
      </c>
      <c r="J115" s="250">
        <v>474101.1</v>
      </c>
      <c r="N115" s="232">
        <v>-658.02</v>
      </c>
      <c r="R115" s="250">
        <v>1731639.01</v>
      </c>
      <c r="S115" s="73">
        <v>1025867.82</v>
      </c>
      <c r="T115" s="73">
        <v>9600</v>
      </c>
      <c r="U115" s="73">
        <v>660.56</v>
      </c>
      <c r="V115" s="73">
        <v>1140</v>
      </c>
      <c r="W115" s="73">
        <v>935400</v>
      </c>
      <c r="X115" s="73">
        <v>135600</v>
      </c>
      <c r="Y115" s="90">
        <v>1227603</v>
      </c>
      <c r="AB115" s="90">
        <v>446552.57</v>
      </c>
      <c r="AC115" s="90">
        <v>128904.11</v>
      </c>
      <c r="AG115" s="72">
        <f t="shared" si="7"/>
        <v>699802.55999999994</v>
      </c>
      <c r="AH115" s="50">
        <f t="shared" si="8"/>
        <v>-658.02</v>
      </c>
      <c r="AI115" s="51">
        <f t="shared" si="9"/>
        <v>700460.58</v>
      </c>
      <c r="AJ115" s="48">
        <f t="shared" si="10"/>
        <v>2108268.38</v>
      </c>
      <c r="AK115" s="47">
        <f t="shared" si="11"/>
        <v>1803059.6800000002</v>
      </c>
      <c r="AL115" s="56">
        <f t="shared" si="12"/>
        <v>305208.69999999972</v>
      </c>
    </row>
    <row r="116" spans="1:38" ht="15" thickBot="1" x14ac:dyDescent="0.25">
      <c r="A116" s="38" t="s">
        <v>407</v>
      </c>
      <c r="B116" s="38" t="s">
        <v>408</v>
      </c>
      <c r="C116" s="63">
        <v>1392</v>
      </c>
      <c r="D116" s="64" t="s">
        <v>795</v>
      </c>
      <c r="E116" s="250" t="s">
        <v>2925</v>
      </c>
      <c r="F116" s="89">
        <v>367432.63</v>
      </c>
      <c r="G116" s="89">
        <v>12500</v>
      </c>
      <c r="H116" s="89">
        <v>24299.55</v>
      </c>
      <c r="I116" s="250">
        <v>535719.74</v>
      </c>
      <c r="J116" s="250">
        <v>208162.57</v>
      </c>
      <c r="K116" s="232">
        <v>0</v>
      </c>
      <c r="Q116" s="250">
        <v>-3000</v>
      </c>
      <c r="R116" s="250">
        <v>2353915.73</v>
      </c>
      <c r="S116" s="73">
        <v>390991.76</v>
      </c>
      <c r="U116" s="73">
        <v>352.27</v>
      </c>
      <c r="W116" s="73">
        <v>329650</v>
      </c>
      <c r="Y116" s="90">
        <v>401250</v>
      </c>
      <c r="Z116" s="90">
        <v>500</v>
      </c>
      <c r="AA116" s="90">
        <v>1704</v>
      </c>
      <c r="AB116" s="90">
        <v>228942.54</v>
      </c>
      <c r="AC116" s="90">
        <v>86377.74</v>
      </c>
      <c r="AG116" s="72">
        <f t="shared" si="7"/>
        <v>404232.18</v>
      </c>
      <c r="AH116" s="50">
        <f t="shared" si="8"/>
        <v>0</v>
      </c>
      <c r="AI116" s="51">
        <f t="shared" si="9"/>
        <v>404232.18</v>
      </c>
      <c r="AJ116" s="48">
        <f t="shared" si="10"/>
        <v>720994.03</v>
      </c>
      <c r="AK116" s="47">
        <f t="shared" si="11"/>
        <v>718774.28</v>
      </c>
      <c r="AL116" s="56">
        <f t="shared" si="12"/>
        <v>2219.75</v>
      </c>
    </row>
    <row r="117" spans="1:38" ht="15" thickBot="1" x14ac:dyDescent="0.25">
      <c r="A117" s="38" t="s">
        <v>407</v>
      </c>
      <c r="B117" s="38" t="s">
        <v>408</v>
      </c>
      <c r="C117" s="63">
        <v>4729</v>
      </c>
      <c r="D117" s="64" t="s">
        <v>796</v>
      </c>
      <c r="E117" s="250" t="s">
        <v>2926</v>
      </c>
      <c r="F117" s="89">
        <v>1222419.28</v>
      </c>
      <c r="H117" s="89">
        <v>72531.58</v>
      </c>
      <c r="I117" s="250">
        <v>2332432.09</v>
      </c>
      <c r="J117" s="250">
        <v>591915.61</v>
      </c>
      <c r="K117" s="232">
        <v>0</v>
      </c>
      <c r="L117" s="232">
        <v>2075</v>
      </c>
      <c r="M117" s="232">
        <v>110000</v>
      </c>
      <c r="N117" s="232">
        <v>1616.67</v>
      </c>
      <c r="R117" s="250">
        <v>1221990.08</v>
      </c>
      <c r="S117" s="73">
        <v>1475961.86</v>
      </c>
      <c r="T117" s="73">
        <v>310700</v>
      </c>
      <c r="U117" s="73">
        <v>1179.18</v>
      </c>
      <c r="V117" s="73">
        <v>1280</v>
      </c>
      <c r="W117" s="73">
        <v>928200</v>
      </c>
      <c r="Y117" s="90">
        <v>1256993</v>
      </c>
      <c r="Z117" s="90">
        <v>500</v>
      </c>
      <c r="AA117" s="90">
        <v>9408</v>
      </c>
      <c r="AB117" s="90">
        <v>1015428.2</v>
      </c>
      <c r="AC117" s="90">
        <v>47047.45</v>
      </c>
      <c r="AG117" s="72">
        <f t="shared" si="7"/>
        <v>1294950.8600000001</v>
      </c>
      <c r="AH117" s="50">
        <f t="shared" si="8"/>
        <v>113691.67</v>
      </c>
      <c r="AI117" s="51">
        <f t="shared" si="9"/>
        <v>1181259.1900000002</v>
      </c>
      <c r="AJ117" s="48">
        <f t="shared" si="10"/>
        <v>2717321.04</v>
      </c>
      <c r="AK117" s="47">
        <f t="shared" si="11"/>
        <v>2329376.6500000004</v>
      </c>
      <c r="AL117" s="56">
        <f t="shared" si="12"/>
        <v>387944.38999999966</v>
      </c>
    </row>
    <row r="118" spans="1:38" ht="15" thickBot="1" x14ac:dyDescent="0.25">
      <c r="A118" s="38" t="s">
        <v>411</v>
      </c>
      <c r="B118" s="38" t="s">
        <v>412</v>
      </c>
      <c r="C118" s="63">
        <v>3571</v>
      </c>
      <c r="D118" s="64" t="s">
        <v>797</v>
      </c>
      <c r="E118" s="250" t="s">
        <v>2927</v>
      </c>
      <c r="F118" s="89">
        <v>818395.46</v>
      </c>
      <c r="H118" s="89">
        <v>129284.08</v>
      </c>
      <c r="I118" s="250">
        <v>849869.5</v>
      </c>
      <c r="J118" s="250">
        <v>86958.09</v>
      </c>
      <c r="L118" s="232">
        <v>39099.800000000003</v>
      </c>
      <c r="M118" s="232">
        <v>40518</v>
      </c>
      <c r="N118" s="232">
        <v>5671</v>
      </c>
      <c r="Q118" s="250">
        <v>28634.31</v>
      </c>
      <c r="R118" s="250">
        <v>1488507.55</v>
      </c>
      <c r="S118" s="73">
        <v>548752.16</v>
      </c>
      <c r="U118" s="73">
        <v>875.97</v>
      </c>
      <c r="W118" s="73">
        <v>658812</v>
      </c>
      <c r="Y118" s="90">
        <v>794490</v>
      </c>
      <c r="AB118" s="90">
        <v>170529.42</v>
      </c>
      <c r="AC118" s="90">
        <v>77664.850000000006</v>
      </c>
      <c r="AG118" s="72">
        <f t="shared" si="7"/>
        <v>947679.53999999992</v>
      </c>
      <c r="AH118" s="50">
        <f t="shared" si="8"/>
        <v>85288.8</v>
      </c>
      <c r="AI118" s="51">
        <f t="shared" si="9"/>
        <v>862390.73999999987</v>
      </c>
      <c r="AJ118" s="48">
        <f t="shared" si="10"/>
        <v>1208440.1299999999</v>
      </c>
      <c r="AK118" s="47">
        <f t="shared" si="11"/>
        <v>1042684.27</v>
      </c>
      <c r="AL118" s="56">
        <f t="shared" si="12"/>
        <v>165755.85999999987</v>
      </c>
    </row>
    <row r="119" spans="1:38" ht="15" thickBot="1" x14ac:dyDescent="0.25">
      <c r="A119" s="38" t="s">
        <v>411</v>
      </c>
      <c r="B119" s="38" t="s">
        <v>412</v>
      </c>
      <c r="C119" s="63">
        <v>3383</v>
      </c>
      <c r="D119" s="64" t="s">
        <v>798</v>
      </c>
      <c r="E119" s="250" t="s">
        <v>2928</v>
      </c>
      <c r="F119" s="89">
        <v>1049396.75</v>
      </c>
      <c r="H119" s="89">
        <v>90595.41</v>
      </c>
      <c r="I119" s="250">
        <v>606385.66</v>
      </c>
      <c r="J119" s="250">
        <v>127160.04</v>
      </c>
      <c r="K119" s="232">
        <v>0</v>
      </c>
      <c r="L119" s="232">
        <v>7200</v>
      </c>
      <c r="N119" s="232">
        <v>0</v>
      </c>
      <c r="Q119" s="250">
        <v>36948.51</v>
      </c>
      <c r="R119" s="250">
        <v>1247302.3600000001</v>
      </c>
      <c r="S119" s="73">
        <v>617713.15</v>
      </c>
      <c r="U119" s="73">
        <v>1123.98</v>
      </c>
      <c r="W119" s="73">
        <v>482454</v>
      </c>
      <c r="Y119" s="90">
        <v>717589</v>
      </c>
      <c r="AB119" s="90">
        <v>221948.41</v>
      </c>
      <c r="AC119" s="90">
        <v>61153.25</v>
      </c>
      <c r="AG119" s="72">
        <f t="shared" si="7"/>
        <v>1139992.1599999999</v>
      </c>
      <c r="AH119" s="50">
        <f t="shared" si="8"/>
        <v>7200</v>
      </c>
      <c r="AI119" s="51">
        <f t="shared" si="9"/>
        <v>1132792.1599999999</v>
      </c>
      <c r="AJ119" s="48">
        <f t="shared" si="10"/>
        <v>1101291.1299999999</v>
      </c>
      <c r="AK119" s="47">
        <f t="shared" si="11"/>
        <v>1000690.66</v>
      </c>
      <c r="AL119" s="56">
        <f t="shared" si="12"/>
        <v>100600.46999999986</v>
      </c>
    </row>
    <row r="120" spans="1:38" ht="15" thickBot="1" x14ac:dyDescent="0.25">
      <c r="A120" s="38" t="s">
        <v>411</v>
      </c>
      <c r="B120" s="38" t="s">
        <v>412</v>
      </c>
      <c r="C120" s="63">
        <v>3666</v>
      </c>
      <c r="D120" s="64" t="s">
        <v>799</v>
      </c>
      <c r="E120" s="250" t="s">
        <v>2929</v>
      </c>
      <c r="F120" s="89">
        <v>993589.26</v>
      </c>
      <c r="H120" s="89">
        <v>27867.71</v>
      </c>
      <c r="I120" s="250">
        <v>524254.86</v>
      </c>
      <c r="J120" s="250">
        <v>86104.66</v>
      </c>
      <c r="K120" s="232">
        <v>0</v>
      </c>
      <c r="L120" s="232">
        <v>67063.600000000006</v>
      </c>
      <c r="N120" s="232">
        <v>6340.4</v>
      </c>
      <c r="O120" s="250">
        <v>112518.9</v>
      </c>
      <c r="Q120" s="250">
        <v>7789.09</v>
      </c>
      <c r="R120" s="250">
        <v>1693308.65</v>
      </c>
      <c r="S120" s="73">
        <v>559618.17000000004</v>
      </c>
      <c r="U120" s="73">
        <v>929.76</v>
      </c>
      <c r="W120" s="73">
        <v>494871.5</v>
      </c>
      <c r="Y120" s="90">
        <v>696895.5</v>
      </c>
      <c r="AA120" s="90">
        <v>1008</v>
      </c>
      <c r="AB120" s="90">
        <v>198350.96</v>
      </c>
      <c r="AC120" s="90">
        <v>52918.15</v>
      </c>
      <c r="AG120" s="72">
        <f t="shared" si="7"/>
        <v>1021456.97</v>
      </c>
      <c r="AH120" s="50">
        <f t="shared" si="8"/>
        <v>73404</v>
      </c>
      <c r="AI120" s="51">
        <f t="shared" si="9"/>
        <v>948052.97</v>
      </c>
      <c r="AJ120" s="48">
        <f t="shared" si="10"/>
        <v>1055419.4300000002</v>
      </c>
      <c r="AK120" s="47">
        <f t="shared" si="11"/>
        <v>949172.61</v>
      </c>
      <c r="AL120" s="56">
        <f t="shared" si="12"/>
        <v>106246.82000000018</v>
      </c>
    </row>
    <row r="121" spans="1:38" ht="15" thickBot="1" x14ac:dyDescent="0.25">
      <c r="A121" s="38" t="s">
        <v>411</v>
      </c>
      <c r="B121" s="38" t="s">
        <v>412</v>
      </c>
      <c r="C121" s="63">
        <v>4139</v>
      </c>
      <c r="D121" s="64" t="s">
        <v>800</v>
      </c>
      <c r="E121" s="250" t="s">
        <v>2930</v>
      </c>
      <c r="F121" s="89">
        <v>703510</v>
      </c>
      <c r="G121" s="89">
        <v>20000</v>
      </c>
      <c r="H121" s="89">
        <v>201978.34</v>
      </c>
      <c r="I121" s="250">
        <v>866927.21</v>
      </c>
      <c r="J121" s="250">
        <v>277289.51</v>
      </c>
      <c r="K121" s="232">
        <v>0</v>
      </c>
      <c r="L121" s="232">
        <v>145900</v>
      </c>
      <c r="M121" s="232">
        <v>51444</v>
      </c>
      <c r="N121" s="232">
        <v>0</v>
      </c>
      <c r="Q121" s="250">
        <v>50000</v>
      </c>
      <c r="S121" s="73">
        <v>553050.56999999995</v>
      </c>
      <c r="U121" s="73">
        <v>854.14</v>
      </c>
      <c r="W121" s="73">
        <v>984666</v>
      </c>
      <c r="Y121" s="90">
        <v>1279346</v>
      </c>
      <c r="Z121" s="90">
        <v>4304</v>
      </c>
      <c r="AB121" s="90">
        <v>208430.19</v>
      </c>
      <c r="AC121" s="90">
        <v>117786.68</v>
      </c>
      <c r="AG121" s="72">
        <f t="shared" si="7"/>
        <v>925488.34</v>
      </c>
      <c r="AH121" s="50">
        <f t="shared" si="8"/>
        <v>197344</v>
      </c>
      <c r="AI121" s="51">
        <f t="shared" si="9"/>
        <v>728144.34</v>
      </c>
      <c r="AJ121" s="48">
        <f t="shared" si="10"/>
        <v>1538570.71</v>
      </c>
      <c r="AK121" s="47">
        <f t="shared" si="11"/>
        <v>1609866.8699999999</v>
      </c>
      <c r="AL121" s="56">
        <f t="shared" si="12"/>
        <v>-71296.159999999916</v>
      </c>
    </row>
    <row r="122" spans="1:38" ht="15" thickBot="1" x14ac:dyDescent="0.25">
      <c r="A122" s="38" t="s">
        <v>411</v>
      </c>
      <c r="B122" s="38" t="s">
        <v>412</v>
      </c>
      <c r="C122" s="63">
        <v>1457</v>
      </c>
      <c r="D122" s="64" t="s">
        <v>801</v>
      </c>
      <c r="E122" s="250" t="s">
        <v>2931</v>
      </c>
      <c r="F122" s="89">
        <v>368191.91</v>
      </c>
      <c r="H122" s="89">
        <v>130899.76</v>
      </c>
      <c r="I122" s="250">
        <v>308835.8</v>
      </c>
      <c r="J122" s="250">
        <v>76919.33</v>
      </c>
      <c r="K122" s="232">
        <v>0</v>
      </c>
      <c r="L122" s="232">
        <v>18728.64</v>
      </c>
      <c r="M122" s="232">
        <v>46200</v>
      </c>
      <c r="N122" s="232">
        <v>2449</v>
      </c>
      <c r="Q122" s="250">
        <v>24381.4</v>
      </c>
      <c r="R122" s="250">
        <v>345503.07</v>
      </c>
      <c r="S122" s="73">
        <v>454668.21</v>
      </c>
      <c r="U122" s="73">
        <v>428.9</v>
      </c>
      <c r="W122" s="73">
        <v>387240</v>
      </c>
      <c r="Y122" s="90">
        <v>525745</v>
      </c>
      <c r="AB122" s="90">
        <v>160026.57</v>
      </c>
      <c r="AC122" s="90">
        <v>28972.33</v>
      </c>
      <c r="AG122" s="72">
        <f t="shared" si="7"/>
        <v>499091.67</v>
      </c>
      <c r="AH122" s="50">
        <f t="shared" si="8"/>
        <v>67377.64</v>
      </c>
      <c r="AI122" s="51">
        <f t="shared" si="9"/>
        <v>431714.02999999997</v>
      </c>
      <c r="AJ122" s="48">
        <f t="shared" si="10"/>
        <v>842337.1100000001</v>
      </c>
      <c r="AK122" s="47">
        <f t="shared" si="11"/>
        <v>714743.9</v>
      </c>
      <c r="AL122" s="56">
        <f t="shared" si="12"/>
        <v>127593.21000000008</v>
      </c>
    </row>
    <row r="123" spans="1:38" ht="15" thickBot="1" x14ac:dyDescent="0.25">
      <c r="A123" s="38" t="s">
        <v>411</v>
      </c>
      <c r="B123" s="38" t="s">
        <v>412</v>
      </c>
      <c r="C123" s="63">
        <v>2356</v>
      </c>
      <c r="D123" s="64" t="s">
        <v>802</v>
      </c>
      <c r="E123" s="250" t="s">
        <v>2939</v>
      </c>
      <c r="F123" s="89">
        <v>513888.57</v>
      </c>
      <c r="H123" s="89">
        <v>86022.84</v>
      </c>
      <c r="I123" s="250">
        <v>463818.93</v>
      </c>
      <c r="J123" s="250">
        <v>101233.06</v>
      </c>
      <c r="K123" s="232">
        <v>0</v>
      </c>
      <c r="L123" s="232">
        <v>12452.56</v>
      </c>
      <c r="N123" s="232">
        <v>0</v>
      </c>
      <c r="R123" s="250">
        <v>2439641.09</v>
      </c>
      <c r="S123" s="73">
        <v>414643.1</v>
      </c>
      <c r="U123" s="73">
        <v>577.29999999999995</v>
      </c>
      <c r="W123" s="73">
        <v>495780</v>
      </c>
      <c r="Y123" s="90">
        <v>592180</v>
      </c>
      <c r="AB123" s="90">
        <v>198333.91</v>
      </c>
      <c r="AC123" s="90">
        <v>81709.13</v>
      </c>
      <c r="AG123" s="72">
        <f t="shared" si="7"/>
        <v>599911.41</v>
      </c>
      <c r="AH123" s="50">
        <f t="shared" si="8"/>
        <v>12452.56</v>
      </c>
      <c r="AI123" s="51">
        <f t="shared" si="9"/>
        <v>587458.85</v>
      </c>
      <c r="AJ123" s="48">
        <f t="shared" si="10"/>
        <v>911000.39999999991</v>
      </c>
      <c r="AK123" s="47">
        <f t="shared" si="11"/>
        <v>872223.04</v>
      </c>
      <c r="AL123" s="56">
        <f t="shared" si="12"/>
        <v>38777.35999999987</v>
      </c>
    </row>
    <row r="124" spans="1:38" ht="15" thickBot="1" x14ac:dyDescent="0.25">
      <c r="A124" s="38" t="s">
        <v>411</v>
      </c>
      <c r="B124" s="38" t="s">
        <v>412</v>
      </c>
      <c r="C124" s="63">
        <v>3094</v>
      </c>
      <c r="D124" s="64" t="s">
        <v>803</v>
      </c>
      <c r="E124" s="250" t="s">
        <v>2941</v>
      </c>
      <c r="F124" s="89">
        <v>591627.75</v>
      </c>
      <c r="H124" s="89">
        <v>226354.73</v>
      </c>
      <c r="I124" s="250">
        <v>589440.03</v>
      </c>
      <c r="J124" s="250">
        <v>131302.78</v>
      </c>
      <c r="K124" s="232">
        <v>0</v>
      </c>
      <c r="L124" s="232">
        <v>32200</v>
      </c>
      <c r="M124" s="232">
        <v>57550</v>
      </c>
      <c r="N124" s="232">
        <v>3868.01</v>
      </c>
      <c r="Q124" s="250">
        <v>450</v>
      </c>
      <c r="R124" s="250">
        <v>3028722.67</v>
      </c>
      <c r="S124" s="73">
        <v>463891.14</v>
      </c>
      <c r="U124" s="73">
        <v>736.47</v>
      </c>
      <c r="W124" s="73">
        <v>605753.19999999995</v>
      </c>
      <c r="Y124" s="90">
        <v>719359.2</v>
      </c>
      <c r="AB124" s="90">
        <v>158763.68</v>
      </c>
      <c r="AC124" s="90">
        <v>128164.72</v>
      </c>
      <c r="AG124" s="72">
        <f t="shared" si="7"/>
        <v>817982.48</v>
      </c>
      <c r="AH124" s="50">
        <f t="shared" si="8"/>
        <v>93618.01</v>
      </c>
      <c r="AI124" s="51">
        <f t="shared" si="9"/>
        <v>724364.47</v>
      </c>
      <c r="AJ124" s="48">
        <f t="shared" si="10"/>
        <v>1070380.81</v>
      </c>
      <c r="AK124" s="47">
        <f t="shared" si="11"/>
        <v>1006287.5999999999</v>
      </c>
      <c r="AL124" s="56">
        <f t="shared" si="12"/>
        <v>64093.210000000196</v>
      </c>
    </row>
    <row r="125" spans="1:38" ht="15" thickBot="1" x14ac:dyDescent="0.25">
      <c r="A125" s="38" t="s">
        <v>411</v>
      </c>
      <c r="B125" s="38" t="s">
        <v>412</v>
      </c>
      <c r="C125" s="63">
        <v>2499</v>
      </c>
      <c r="D125" s="64" t="s">
        <v>804</v>
      </c>
      <c r="E125" s="250" t="s">
        <v>2943</v>
      </c>
      <c r="F125" s="89">
        <v>451617.67</v>
      </c>
      <c r="G125" s="89">
        <v>25152</v>
      </c>
      <c r="H125" s="89">
        <v>27213.06</v>
      </c>
      <c r="I125" s="250">
        <v>836712.95</v>
      </c>
      <c r="J125" s="250">
        <v>53685.59</v>
      </c>
      <c r="K125" s="232">
        <v>0</v>
      </c>
      <c r="L125" s="232">
        <v>41551.800000000003</v>
      </c>
      <c r="N125" s="232">
        <v>0</v>
      </c>
      <c r="Q125" s="250">
        <v>750</v>
      </c>
      <c r="S125" s="73">
        <v>562905.80000000005</v>
      </c>
      <c r="U125" s="73">
        <v>369.12</v>
      </c>
      <c r="W125" s="73">
        <v>718510.82</v>
      </c>
      <c r="Y125" s="90">
        <v>893237.82</v>
      </c>
      <c r="AB125" s="90">
        <v>177255.07</v>
      </c>
      <c r="AC125" s="90">
        <v>126396.21</v>
      </c>
      <c r="AG125" s="72">
        <f t="shared" si="7"/>
        <v>503982.73</v>
      </c>
      <c r="AH125" s="50">
        <f t="shared" si="8"/>
        <v>41551.800000000003</v>
      </c>
      <c r="AI125" s="51">
        <f t="shared" si="9"/>
        <v>462430.93</v>
      </c>
      <c r="AJ125" s="48">
        <f t="shared" si="10"/>
        <v>1281785.74</v>
      </c>
      <c r="AK125" s="47">
        <f t="shared" si="11"/>
        <v>1196889.0999999999</v>
      </c>
      <c r="AL125" s="56">
        <f t="shared" si="12"/>
        <v>84896.64000000013</v>
      </c>
    </row>
    <row r="126" spans="1:38" ht="15" thickBot="1" x14ac:dyDescent="0.25">
      <c r="A126" s="38" t="s">
        <v>415</v>
      </c>
      <c r="B126" s="38" t="s">
        <v>416</v>
      </c>
      <c r="C126" s="63">
        <v>5132</v>
      </c>
      <c r="D126" s="64" t="s">
        <v>805</v>
      </c>
      <c r="E126" s="250" t="s">
        <v>2910</v>
      </c>
      <c r="F126" s="89">
        <v>537727.81999999995</v>
      </c>
      <c r="G126" s="89">
        <v>0</v>
      </c>
      <c r="H126" s="89">
        <v>8301.93</v>
      </c>
      <c r="I126" s="250">
        <v>764852.26</v>
      </c>
      <c r="J126" s="250">
        <v>285356.55</v>
      </c>
      <c r="K126" s="232">
        <v>0</v>
      </c>
      <c r="L126" s="232">
        <v>69529</v>
      </c>
      <c r="N126" s="232">
        <v>2883.59</v>
      </c>
      <c r="O126" s="250">
        <v>85640</v>
      </c>
      <c r="Q126" s="250">
        <v>-38319.11</v>
      </c>
      <c r="R126" s="250">
        <v>2656385</v>
      </c>
      <c r="S126" s="73">
        <v>936603.17</v>
      </c>
      <c r="U126" s="73">
        <v>669.82</v>
      </c>
      <c r="W126" s="73">
        <v>1035634.5</v>
      </c>
      <c r="Y126" s="90">
        <v>1408287.5</v>
      </c>
      <c r="AB126" s="90">
        <v>262775.59999999998</v>
      </c>
      <c r="AC126" s="90">
        <v>120104.44</v>
      </c>
      <c r="AG126" s="72">
        <f t="shared" si="7"/>
        <v>546029.75</v>
      </c>
      <c r="AH126" s="50">
        <f t="shared" si="8"/>
        <v>72412.59</v>
      </c>
      <c r="AI126" s="51">
        <f t="shared" si="9"/>
        <v>473617.16000000003</v>
      </c>
      <c r="AJ126" s="48">
        <f t="shared" si="10"/>
        <v>1972907.49</v>
      </c>
      <c r="AK126" s="47">
        <f t="shared" si="11"/>
        <v>1791167.54</v>
      </c>
      <c r="AL126" s="56">
        <f t="shared" si="12"/>
        <v>181739.94999999995</v>
      </c>
    </row>
    <row r="127" spans="1:38" ht="15" thickBot="1" x14ac:dyDescent="0.25">
      <c r="A127" s="38" t="s">
        <v>415</v>
      </c>
      <c r="B127" s="38" t="s">
        <v>416</v>
      </c>
      <c r="C127" s="63">
        <v>2779</v>
      </c>
      <c r="D127" s="64" t="s">
        <v>806</v>
      </c>
      <c r="E127" s="250" t="s">
        <v>2911</v>
      </c>
      <c r="F127" s="89">
        <v>668016.63</v>
      </c>
      <c r="G127" s="89">
        <v>17600</v>
      </c>
      <c r="H127" s="89">
        <v>29368.06</v>
      </c>
      <c r="I127" s="250">
        <v>219183.56</v>
      </c>
      <c r="J127" s="250">
        <v>206143.54</v>
      </c>
      <c r="K127" s="232">
        <v>0</v>
      </c>
      <c r="L127" s="232">
        <v>59088.72</v>
      </c>
      <c r="N127" s="232">
        <v>722.58</v>
      </c>
      <c r="Q127" s="250">
        <v>-4920.6000000000004</v>
      </c>
      <c r="R127" s="250">
        <v>2668500</v>
      </c>
      <c r="S127" s="73">
        <v>537688.30000000005</v>
      </c>
      <c r="U127" s="73">
        <v>827.78</v>
      </c>
      <c r="W127" s="73">
        <v>947646</v>
      </c>
      <c r="Y127" s="90">
        <v>1155377</v>
      </c>
      <c r="AB127" s="90">
        <v>228056.72</v>
      </c>
      <c r="AC127" s="90">
        <v>107862.02</v>
      </c>
      <c r="AG127" s="72">
        <f t="shared" si="7"/>
        <v>714984.69000000006</v>
      </c>
      <c r="AH127" s="50">
        <f t="shared" si="8"/>
        <v>59811.3</v>
      </c>
      <c r="AI127" s="51">
        <f t="shared" si="9"/>
        <v>655173.39</v>
      </c>
      <c r="AJ127" s="48">
        <f t="shared" si="10"/>
        <v>1486162.08</v>
      </c>
      <c r="AK127" s="47">
        <f t="shared" si="11"/>
        <v>1491295.74</v>
      </c>
      <c r="AL127" s="56">
        <f t="shared" si="12"/>
        <v>-5133.6599999999162</v>
      </c>
    </row>
    <row r="128" spans="1:38" ht="15" thickBot="1" x14ac:dyDescent="0.25">
      <c r="A128" s="38" t="s">
        <v>415</v>
      </c>
      <c r="B128" s="38" t="s">
        <v>416</v>
      </c>
      <c r="C128" s="63">
        <v>5936</v>
      </c>
      <c r="D128" s="64" t="s">
        <v>807</v>
      </c>
      <c r="E128" s="250" t="s">
        <v>2914</v>
      </c>
      <c r="F128" s="89">
        <v>917342.77</v>
      </c>
      <c r="G128" s="89">
        <v>0</v>
      </c>
      <c r="H128" s="89">
        <v>46434.76</v>
      </c>
      <c r="I128" s="250">
        <v>-4011367</v>
      </c>
      <c r="J128" s="250">
        <v>-8753530.4499999993</v>
      </c>
      <c r="K128" s="232">
        <v>0</v>
      </c>
      <c r="L128" s="232">
        <v>76357</v>
      </c>
      <c r="N128" s="232">
        <v>5702.78</v>
      </c>
      <c r="Q128" s="250">
        <v>-5845.42</v>
      </c>
      <c r="R128" s="250">
        <v>9526566.6699999999</v>
      </c>
      <c r="S128" s="73">
        <v>1599210.74</v>
      </c>
      <c r="T128" s="73">
        <v>100000</v>
      </c>
      <c r="U128" s="73">
        <v>1193.8399999999999</v>
      </c>
      <c r="W128" s="73">
        <v>1674066.3</v>
      </c>
      <c r="Y128" s="90">
        <v>1978961.3</v>
      </c>
      <c r="AB128" s="90">
        <v>384700.21</v>
      </c>
      <c r="AC128" s="90">
        <v>18105396.710000001</v>
      </c>
      <c r="AG128" s="72">
        <f t="shared" si="7"/>
        <v>963777.53</v>
      </c>
      <c r="AH128" s="50">
        <f t="shared" si="8"/>
        <v>82059.78</v>
      </c>
      <c r="AI128" s="51">
        <f t="shared" si="9"/>
        <v>881717.75</v>
      </c>
      <c r="AJ128" s="48">
        <f t="shared" si="10"/>
        <v>3374470.88</v>
      </c>
      <c r="AK128" s="47">
        <f t="shared" si="11"/>
        <v>20469058.220000003</v>
      </c>
      <c r="AL128" s="56">
        <f t="shared" si="12"/>
        <v>-17094587.340000004</v>
      </c>
    </row>
    <row r="129" spans="1:38" ht="15" thickBot="1" x14ac:dyDescent="0.25">
      <c r="A129" s="38" t="s">
        <v>415</v>
      </c>
      <c r="B129" s="38" t="s">
        <v>416</v>
      </c>
      <c r="C129" s="63">
        <v>2905</v>
      </c>
      <c r="D129" s="64" t="s">
        <v>808</v>
      </c>
      <c r="E129" s="250" t="s">
        <v>2916</v>
      </c>
      <c r="F129" s="89">
        <v>823482.39</v>
      </c>
      <c r="H129" s="89">
        <v>0</v>
      </c>
      <c r="I129" s="250">
        <v>361270.52</v>
      </c>
      <c r="J129" s="250">
        <v>239794.31</v>
      </c>
      <c r="K129" s="232">
        <v>0</v>
      </c>
      <c r="L129" s="232">
        <v>42620.53</v>
      </c>
      <c r="N129" s="232">
        <v>754.06</v>
      </c>
      <c r="O129" s="250">
        <v>155940</v>
      </c>
      <c r="Q129" s="250">
        <v>-8514.4</v>
      </c>
      <c r="R129" s="250">
        <v>2647000</v>
      </c>
      <c r="S129" s="73">
        <v>528836.97</v>
      </c>
      <c r="U129" s="73">
        <v>988.47</v>
      </c>
      <c r="W129" s="73">
        <v>839805</v>
      </c>
      <c r="Y129" s="90">
        <v>975245.08</v>
      </c>
      <c r="AB129" s="90">
        <v>174450.58</v>
      </c>
      <c r="AC129" s="90">
        <v>66151.520000000004</v>
      </c>
      <c r="AG129" s="72">
        <f t="shared" si="7"/>
        <v>823482.39</v>
      </c>
      <c r="AH129" s="50">
        <f t="shared" si="8"/>
        <v>43374.59</v>
      </c>
      <c r="AI129" s="51">
        <f t="shared" si="9"/>
        <v>780107.8</v>
      </c>
      <c r="AJ129" s="48">
        <f t="shared" si="10"/>
        <v>1369630.44</v>
      </c>
      <c r="AK129" s="47">
        <f t="shared" si="11"/>
        <v>1215847.18</v>
      </c>
      <c r="AL129" s="56">
        <f t="shared" si="12"/>
        <v>153783.26</v>
      </c>
    </row>
    <row r="130" spans="1:38" ht="15" thickBot="1" x14ac:dyDescent="0.25">
      <c r="A130" s="38" t="s">
        <v>415</v>
      </c>
      <c r="B130" s="38" t="s">
        <v>416</v>
      </c>
      <c r="C130" s="63">
        <v>2680</v>
      </c>
      <c r="D130" s="64" t="s">
        <v>809</v>
      </c>
      <c r="E130" s="250" t="s">
        <v>2942</v>
      </c>
      <c r="F130" s="89">
        <v>252263.77</v>
      </c>
      <c r="G130" s="89">
        <v>0</v>
      </c>
      <c r="H130" s="89">
        <v>5038.79</v>
      </c>
      <c r="I130" s="250">
        <v>335919.47</v>
      </c>
      <c r="J130" s="250">
        <v>174829.83</v>
      </c>
      <c r="K130" s="232">
        <v>0</v>
      </c>
      <c r="L130" s="232">
        <v>44364</v>
      </c>
      <c r="N130" s="232">
        <v>786.97</v>
      </c>
      <c r="Q130" s="250">
        <v>-7687.93</v>
      </c>
      <c r="R130" s="250">
        <v>1913700</v>
      </c>
      <c r="S130" s="73">
        <v>437355.65</v>
      </c>
      <c r="T130" s="73">
        <v>45000</v>
      </c>
      <c r="U130" s="73">
        <v>312.89999999999998</v>
      </c>
      <c r="W130" s="73">
        <v>406674</v>
      </c>
      <c r="Y130" s="90">
        <v>503368</v>
      </c>
      <c r="AB130" s="90">
        <v>195287.06</v>
      </c>
      <c r="AC130" s="90">
        <v>79985.39</v>
      </c>
      <c r="AG130" s="72">
        <f t="shared" si="7"/>
        <v>257302.56</v>
      </c>
      <c r="AH130" s="50">
        <f t="shared" si="8"/>
        <v>45150.97</v>
      </c>
      <c r="AI130" s="51">
        <f t="shared" si="9"/>
        <v>212151.59</v>
      </c>
      <c r="AJ130" s="48">
        <f t="shared" si="10"/>
        <v>889342.55</v>
      </c>
      <c r="AK130" s="47">
        <f t="shared" si="11"/>
        <v>778640.45000000007</v>
      </c>
      <c r="AL130" s="56">
        <f t="shared" si="12"/>
        <v>110702.09999999998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5"/>
  <sheetViews>
    <sheetView topLeftCell="Z1" zoomScaleNormal="100" workbookViewId="0">
      <selection sqref="A1:AD1048576"/>
    </sheetView>
  </sheetViews>
  <sheetFormatPr defaultColWidth="9" defaultRowHeight="14.25" x14ac:dyDescent="0.2"/>
  <cols>
    <col min="1" max="1" width="42.375" style="250" bestFit="1" customWidth="1"/>
    <col min="2" max="2" width="34.875" style="89" bestFit="1" customWidth="1"/>
    <col min="3" max="3" width="33.875" style="89" bestFit="1" customWidth="1"/>
    <col min="4" max="4" width="25.5" style="89" bestFit="1" customWidth="1"/>
    <col min="5" max="5" width="24.875" style="89" bestFit="1" customWidth="1"/>
    <col min="6" max="7" width="17" style="250" bestFit="1" customWidth="1"/>
    <col min="8" max="8" width="19.125" style="232" bestFit="1" customWidth="1"/>
    <col min="9" max="9" width="21" style="232" bestFit="1" customWidth="1"/>
    <col min="10" max="10" width="20.5" style="232" bestFit="1" customWidth="1"/>
    <col min="11" max="11" width="22.875" style="232" bestFit="1" customWidth="1"/>
    <col min="12" max="12" width="24.875" style="250" bestFit="1" customWidth="1"/>
    <col min="13" max="14" width="28.625" style="250" bestFit="1" customWidth="1"/>
    <col min="15" max="15" width="17" style="250" bestFit="1" customWidth="1"/>
    <col min="16" max="16" width="28.875" style="73" bestFit="1" customWidth="1"/>
    <col min="17" max="17" width="46" style="73" bestFit="1" customWidth="1"/>
    <col min="18" max="18" width="46.625" style="73" bestFit="1" customWidth="1"/>
    <col min="19" max="19" width="30.125" style="73" bestFit="1" customWidth="1"/>
    <col min="20" max="20" width="57" style="73" bestFit="1" customWidth="1"/>
    <col min="21" max="21" width="17" style="232" bestFit="1" customWidth="1"/>
    <col min="22" max="22" width="21.625" style="232" bestFit="1" customWidth="1"/>
    <col min="23" max="23" width="28" style="232" bestFit="1" customWidth="1"/>
    <col min="24" max="24" width="26.375" style="232" bestFit="1" customWidth="1"/>
    <col min="25" max="25" width="44.875" style="232" bestFit="1" customWidth="1"/>
    <col min="26" max="26" width="32.375" style="232" bestFit="1" customWidth="1"/>
    <col min="27" max="27" width="32.875" style="232" bestFit="1" customWidth="1"/>
    <col min="28" max="28" width="34.25" style="232" bestFit="1" customWidth="1"/>
    <col min="29" max="30" width="9" style="232"/>
    <col min="31" max="16384" width="9" style="250"/>
  </cols>
  <sheetData>
    <row r="1" spans="1:29" x14ac:dyDescent="0.2">
      <c r="A1" s="250" t="s">
        <v>2459</v>
      </c>
      <c r="B1" s="89" t="s">
        <v>2460</v>
      </c>
      <c r="C1" s="89" t="s">
        <v>2461</v>
      </c>
      <c r="D1" s="89" t="s">
        <v>2462</v>
      </c>
      <c r="E1" s="89" t="s">
        <v>2608</v>
      </c>
      <c r="F1" s="250" t="s">
        <v>2463</v>
      </c>
      <c r="G1" s="250" t="s">
        <v>2464</v>
      </c>
      <c r="H1" s="232" t="s">
        <v>2466</v>
      </c>
      <c r="I1" s="232" t="s">
        <v>2467</v>
      </c>
      <c r="J1" s="232" t="s">
        <v>2469</v>
      </c>
      <c r="K1" s="232" t="s">
        <v>2470</v>
      </c>
      <c r="L1" s="250" t="s">
        <v>2471</v>
      </c>
      <c r="M1" s="250" t="s">
        <v>2472</v>
      </c>
      <c r="N1" s="250" t="s">
        <v>2473</v>
      </c>
      <c r="O1" s="250" t="s">
        <v>2474</v>
      </c>
      <c r="P1" s="73" t="s">
        <v>2476</v>
      </c>
      <c r="Q1" s="73" t="s">
        <v>2477</v>
      </c>
      <c r="R1" s="73" t="s">
        <v>2478</v>
      </c>
      <c r="S1" s="73" t="s">
        <v>2480</v>
      </c>
      <c r="T1" s="73" t="s">
        <v>2482</v>
      </c>
      <c r="U1" s="232" t="s">
        <v>2483</v>
      </c>
      <c r="V1" s="232" t="s">
        <v>2946</v>
      </c>
      <c r="W1" s="232" t="s">
        <v>2484</v>
      </c>
      <c r="X1" s="232" t="s">
        <v>2485</v>
      </c>
      <c r="Y1" s="232" t="s">
        <v>2486</v>
      </c>
      <c r="Z1" s="232" t="s">
        <v>2487</v>
      </c>
      <c r="AA1" s="232" t="s">
        <v>2488</v>
      </c>
      <c r="AB1" s="232" t="s">
        <v>2489</v>
      </c>
      <c r="AC1" s="232" t="s">
        <v>2947</v>
      </c>
    </row>
    <row r="2" spans="1:29" x14ac:dyDescent="0.2">
      <c r="A2" s="250" t="s">
        <v>2490</v>
      </c>
      <c r="B2" s="89" t="s">
        <v>2491</v>
      </c>
      <c r="C2" s="89" t="s">
        <v>2492</v>
      </c>
      <c r="D2" s="89" t="s">
        <v>2493</v>
      </c>
      <c r="E2" s="89" t="s">
        <v>2614</v>
      </c>
      <c r="F2" s="250" t="s">
        <v>2494</v>
      </c>
      <c r="G2" s="250" t="s">
        <v>2495</v>
      </c>
      <c r="H2" s="232" t="s">
        <v>2497</v>
      </c>
      <c r="I2" s="232" t="s">
        <v>2498</v>
      </c>
      <c r="J2" s="232" t="s">
        <v>2500</v>
      </c>
      <c r="K2" s="232" t="s">
        <v>2501</v>
      </c>
      <c r="L2" s="250" t="s">
        <v>2502</v>
      </c>
      <c r="M2" s="250" t="s">
        <v>2503</v>
      </c>
      <c r="N2" s="250" t="s">
        <v>2504</v>
      </c>
      <c r="O2" s="250" t="s">
        <v>2505</v>
      </c>
      <c r="P2" s="73" t="s">
        <v>2507</v>
      </c>
      <c r="Q2" s="73" t="s">
        <v>2508</v>
      </c>
      <c r="R2" s="73" t="s">
        <v>2509</v>
      </c>
      <c r="S2" s="73" t="s">
        <v>2511</v>
      </c>
      <c r="T2" s="73" t="s">
        <v>2513</v>
      </c>
      <c r="U2" s="232" t="s">
        <v>2514</v>
      </c>
      <c r="V2" s="232" t="s">
        <v>2948</v>
      </c>
      <c r="W2" s="232" t="s">
        <v>2515</v>
      </c>
      <c r="X2" s="232" t="s">
        <v>2516</v>
      </c>
      <c r="Y2" s="232" t="s">
        <v>2517</v>
      </c>
      <c r="Z2" s="232" t="s">
        <v>2518</v>
      </c>
      <c r="AA2" s="232" t="s">
        <v>2519</v>
      </c>
      <c r="AB2" s="232" t="s">
        <v>2520</v>
      </c>
      <c r="AC2" s="232" t="s">
        <v>2949</v>
      </c>
    </row>
    <row r="3" spans="1:29" x14ac:dyDescent="0.2">
      <c r="A3" s="250" t="s">
        <v>2521</v>
      </c>
      <c r="B3" s="89">
        <v>63930568.75</v>
      </c>
      <c r="C3" s="89">
        <v>660062</v>
      </c>
      <c r="D3" s="89">
        <v>3051897.45</v>
      </c>
      <c r="E3" s="89">
        <v>76.63</v>
      </c>
      <c r="F3" s="250">
        <v>82954852.840000004</v>
      </c>
      <c r="G3" s="250">
        <v>31815518.329999998</v>
      </c>
      <c r="H3" s="232">
        <v>826600.2</v>
      </c>
      <c r="I3" s="232">
        <v>1057260.24</v>
      </c>
      <c r="J3" s="232">
        <v>51030</v>
      </c>
      <c r="K3" s="232">
        <v>1048439.55</v>
      </c>
      <c r="L3" s="250">
        <v>374313.17</v>
      </c>
      <c r="M3" s="250">
        <v>18733517.449999999</v>
      </c>
      <c r="N3" s="250">
        <v>13522247.84</v>
      </c>
      <c r="O3" s="250">
        <v>134793577.41999999</v>
      </c>
      <c r="P3" s="73">
        <v>76315121.140000001</v>
      </c>
      <c r="Q3" s="73">
        <v>7620846.1200000001</v>
      </c>
      <c r="R3" s="73">
        <v>59596.55</v>
      </c>
      <c r="S3" s="73">
        <v>76312450.560000002</v>
      </c>
      <c r="T3" s="73">
        <v>5637128.7400000002</v>
      </c>
      <c r="U3" s="232">
        <v>92594143.620000005</v>
      </c>
      <c r="V3" s="232">
        <v>2400</v>
      </c>
      <c r="W3" s="232">
        <v>13592</v>
      </c>
      <c r="X3" s="232">
        <v>54306.11</v>
      </c>
      <c r="Y3" s="232">
        <v>30932291.170000002</v>
      </c>
      <c r="Z3" s="232">
        <v>12768690.939999999</v>
      </c>
      <c r="AA3" s="232">
        <v>292540</v>
      </c>
      <c r="AB3" s="232">
        <v>709066.56</v>
      </c>
      <c r="AC3" s="232">
        <v>625.95000000000005</v>
      </c>
    </row>
    <row r="4" spans="1:29" x14ac:dyDescent="0.2">
      <c r="A4" s="250" t="s">
        <v>2950</v>
      </c>
      <c r="B4" s="89">
        <v>1008205.63</v>
      </c>
      <c r="C4" s="89">
        <v>11250</v>
      </c>
      <c r="D4" s="89">
        <v>45606</v>
      </c>
      <c r="E4" s="89">
        <v>0</v>
      </c>
      <c r="F4" s="250">
        <v>8</v>
      </c>
      <c r="G4" s="250">
        <v>536942.01</v>
      </c>
      <c r="H4" s="232">
        <v>7000</v>
      </c>
      <c r="I4" s="232">
        <v>8098.7</v>
      </c>
      <c r="J4" s="232">
        <v>9990</v>
      </c>
      <c r="K4" s="232">
        <v>624360.04</v>
      </c>
      <c r="M4" s="250">
        <v>571683.59</v>
      </c>
      <c r="N4" s="250">
        <v>-7.18</v>
      </c>
      <c r="O4" s="250">
        <v>560321.12</v>
      </c>
      <c r="R4" s="73">
        <v>41.44</v>
      </c>
      <c r="S4" s="73">
        <v>1438527.3</v>
      </c>
      <c r="T4" s="73">
        <v>127019.45</v>
      </c>
      <c r="U4" s="232">
        <v>1462717.3</v>
      </c>
      <c r="X4" s="232">
        <v>5095</v>
      </c>
      <c r="Y4" s="232">
        <v>195778.28</v>
      </c>
      <c r="Z4" s="232">
        <v>81432.240000000005</v>
      </c>
    </row>
    <row r="5" spans="1:29" x14ac:dyDescent="0.2">
      <c r="A5" s="250" t="s">
        <v>2951</v>
      </c>
      <c r="B5" s="89">
        <v>0</v>
      </c>
      <c r="D5" s="89">
        <v>12220</v>
      </c>
      <c r="E5" s="89">
        <v>0</v>
      </c>
      <c r="F5" s="250">
        <v>259357.06</v>
      </c>
      <c r="G5" s="250">
        <v>260815.08</v>
      </c>
      <c r="H5" s="232">
        <v>0</v>
      </c>
      <c r="I5" s="232">
        <v>6447.86</v>
      </c>
      <c r="K5" s="232">
        <v>0</v>
      </c>
      <c r="M5" s="250">
        <v>-1240421.3600000001</v>
      </c>
      <c r="N5" s="250">
        <v>-2014</v>
      </c>
      <c r="O5" s="250">
        <v>2026803.02</v>
      </c>
      <c r="S5" s="73">
        <v>478376.5</v>
      </c>
      <c r="T5" s="73">
        <v>105510.8</v>
      </c>
      <c r="U5" s="232">
        <v>478376.5</v>
      </c>
      <c r="Y5" s="232">
        <v>172759.66</v>
      </c>
      <c r="Z5" s="232">
        <v>191174.52</v>
      </c>
    </row>
    <row r="6" spans="1:29" x14ac:dyDescent="0.2">
      <c r="A6" s="250" t="s">
        <v>2952</v>
      </c>
      <c r="B6" s="89">
        <v>4955.7700000000004</v>
      </c>
      <c r="D6" s="89">
        <v>18343</v>
      </c>
      <c r="E6" s="89">
        <v>0</v>
      </c>
      <c r="F6" s="250">
        <v>2515331.13</v>
      </c>
      <c r="G6" s="250">
        <v>12</v>
      </c>
      <c r="H6" s="232">
        <v>22775</v>
      </c>
      <c r="I6" s="232">
        <v>11260.56</v>
      </c>
      <c r="J6" s="232">
        <v>8000</v>
      </c>
      <c r="K6" s="232">
        <v>4.33</v>
      </c>
      <c r="M6" s="250">
        <v>1942921.35</v>
      </c>
      <c r="O6" s="250">
        <v>716949.66</v>
      </c>
      <c r="Q6" s="73">
        <v>2000</v>
      </c>
      <c r="S6" s="73">
        <v>1269859.2</v>
      </c>
      <c r="T6" s="73">
        <v>127242.83</v>
      </c>
      <c r="U6" s="232">
        <v>1279219.2</v>
      </c>
      <c r="Y6" s="232">
        <v>197405.95</v>
      </c>
      <c r="Z6" s="232">
        <v>85745.88</v>
      </c>
    </row>
    <row r="7" spans="1:29" x14ac:dyDescent="0.2">
      <c r="A7" s="250" t="s">
        <v>2953</v>
      </c>
      <c r="B7" s="89">
        <v>2059.65</v>
      </c>
      <c r="D7" s="89">
        <v>45739.78</v>
      </c>
      <c r="E7" s="89">
        <v>0</v>
      </c>
      <c r="F7" s="250">
        <v>3186315.62</v>
      </c>
      <c r="G7" s="250">
        <v>244655.68</v>
      </c>
      <c r="H7" s="232">
        <v>30540</v>
      </c>
      <c r="I7" s="232">
        <v>4519.51</v>
      </c>
      <c r="J7" s="232">
        <v>10000</v>
      </c>
      <c r="K7" s="232">
        <v>0</v>
      </c>
      <c r="M7" s="250">
        <v>3083546.99</v>
      </c>
      <c r="O7" s="250">
        <v>550717.67000000004</v>
      </c>
      <c r="R7" s="73">
        <v>2.46</v>
      </c>
      <c r="S7" s="73">
        <v>746322</v>
      </c>
      <c r="T7" s="73">
        <v>81586.3</v>
      </c>
      <c r="U7" s="232">
        <v>785522</v>
      </c>
      <c r="Y7" s="232">
        <v>93472.36</v>
      </c>
      <c r="Z7" s="232">
        <v>149469.84</v>
      </c>
    </row>
    <row r="8" spans="1:29" x14ac:dyDescent="0.2">
      <c r="A8" s="250" t="s">
        <v>2954</v>
      </c>
      <c r="B8" s="89">
        <v>260168.71</v>
      </c>
      <c r="C8" s="89">
        <v>7500</v>
      </c>
      <c r="D8" s="89">
        <v>15400</v>
      </c>
      <c r="E8" s="89">
        <v>0</v>
      </c>
      <c r="F8" s="250">
        <v>588445.82999999996</v>
      </c>
      <c r="G8" s="250">
        <v>25660.59</v>
      </c>
      <c r="H8" s="232">
        <v>22250</v>
      </c>
      <c r="I8" s="232">
        <v>973.86</v>
      </c>
      <c r="J8" s="232">
        <v>8000</v>
      </c>
      <c r="N8" s="250">
        <v>-1773132.64</v>
      </c>
      <c r="O8" s="250">
        <v>2257089.6800000002</v>
      </c>
      <c r="Q8" s="73">
        <v>288750</v>
      </c>
      <c r="R8" s="73">
        <v>169.68</v>
      </c>
      <c r="S8" s="73">
        <v>791821.5</v>
      </c>
      <c r="T8" s="73">
        <v>477435.84</v>
      </c>
      <c r="U8" s="232">
        <v>808621.5</v>
      </c>
      <c r="X8" s="232">
        <v>17128</v>
      </c>
      <c r="Y8" s="232">
        <v>245099.89</v>
      </c>
      <c r="Z8" s="232">
        <v>105333.4</v>
      </c>
    </row>
    <row r="9" spans="1:29" x14ac:dyDescent="0.2">
      <c r="A9" s="250" t="s">
        <v>2955</v>
      </c>
      <c r="B9" s="89">
        <v>0</v>
      </c>
      <c r="D9" s="89">
        <v>0</v>
      </c>
      <c r="E9" s="89">
        <v>0</v>
      </c>
      <c r="F9" s="250">
        <v>3743070.36</v>
      </c>
      <c r="G9" s="250">
        <v>176217.88</v>
      </c>
      <c r="H9" s="232">
        <v>39733</v>
      </c>
      <c r="I9" s="232">
        <v>1782.64</v>
      </c>
      <c r="K9" s="232">
        <v>0</v>
      </c>
      <c r="M9" s="250">
        <v>3848274.32</v>
      </c>
      <c r="N9" s="250">
        <v>2230</v>
      </c>
      <c r="O9" s="250">
        <v>253201</v>
      </c>
      <c r="S9" s="73">
        <v>427620</v>
      </c>
      <c r="T9" s="73">
        <v>84016.07</v>
      </c>
      <c r="U9" s="232">
        <v>427620</v>
      </c>
      <c r="X9" s="232">
        <v>1404</v>
      </c>
      <c r="Y9" s="232">
        <v>124127.71</v>
      </c>
      <c r="Z9" s="232">
        <v>184417.08</v>
      </c>
    </row>
    <row r="10" spans="1:29" x14ac:dyDescent="0.2">
      <c r="A10" s="250" t="s">
        <v>2956</v>
      </c>
      <c r="B10" s="89">
        <v>6584.56</v>
      </c>
      <c r="D10" s="89">
        <v>1505</v>
      </c>
      <c r="E10" s="89">
        <v>0</v>
      </c>
      <c r="F10" s="250">
        <v>3269778.48</v>
      </c>
      <c r="G10" s="250">
        <v>3</v>
      </c>
      <c r="H10" s="232">
        <v>8300</v>
      </c>
      <c r="I10" s="232">
        <v>738.3</v>
      </c>
      <c r="J10" s="232">
        <v>2040</v>
      </c>
      <c r="K10" s="232">
        <v>6520</v>
      </c>
      <c r="M10" s="250">
        <v>3264132.34</v>
      </c>
      <c r="N10" s="250">
        <v>6859.68</v>
      </c>
      <c r="R10" s="73">
        <v>22.42</v>
      </c>
      <c r="S10" s="73">
        <v>401346.63</v>
      </c>
      <c r="T10" s="73">
        <v>227293.55</v>
      </c>
      <c r="U10" s="232">
        <v>413846.63</v>
      </c>
      <c r="X10" s="232">
        <v>7879.11</v>
      </c>
      <c r="Y10" s="232">
        <v>132580.18</v>
      </c>
      <c r="Z10" s="232">
        <v>85075.96</v>
      </c>
    </row>
    <row r="11" spans="1:29" x14ac:dyDescent="0.2">
      <c r="A11" s="250" t="s">
        <v>2957</v>
      </c>
      <c r="B11" s="89">
        <v>0</v>
      </c>
      <c r="D11" s="89">
        <v>28994</v>
      </c>
      <c r="E11" s="89">
        <v>0</v>
      </c>
      <c r="F11" s="250">
        <v>3571485.63</v>
      </c>
      <c r="G11" s="250">
        <v>20956.939999999999</v>
      </c>
      <c r="M11" s="250">
        <v>3583834.57</v>
      </c>
      <c r="N11" s="250">
        <v>668.56</v>
      </c>
      <c r="O11" s="250">
        <v>99610.62</v>
      </c>
      <c r="S11" s="73">
        <v>280917</v>
      </c>
      <c r="T11" s="73">
        <v>111609.01</v>
      </c>
      <c r="U11" s="232">
        <v>287287</v>
      </c>
      <c r="X11" s="232">
        <v>5110</v>
      </c>
      <c r="Y11" s="232">
        <v>71135.009999999995</v>
      </c>
      <c r="Z11" s="232">
        <v>91671.18</v>
      </c>
    </row>
    <row r="12" spans="1:29" x14ac:dyDescent="0.2">
      <c r="A12" s="250" t="s">
        <v>2958</v>
      </c>
      <c r="B12" s="89">
        <v>645739.46</v>
      </c>
      <c r="C12" s="89">
        <v>1875</v>
      </c>
      <c r="D12" s="89">
        <v>41788.589999999997</v>
      </c>
      <c r="F12" s="250">
        <v>1191301.3600000001</v>
      </c>
      <c r="G12" s="250">
        <v>391623.87</v>
      </c>
      <c r="H12" s="232">
        <v>0</v>
      </c>
      <c r="I12" s="232">
        <v>8480</v>
      </c>
      <c r="K12" s="232">
        <v>0</v>
      </c>
      <c r="N12" s="250">
        <v>204236.28</v>
      </c>
      <c r="O12" s="250">
        <v>685585.33</v>
      </c>
      <c r="P12" s="73">
        <v>516522.17</v>
      </c>
      <c r="Q12" s="73">
        <v>192219</v>
      </c>
      <c r="R12" s="73">
        <v>559.51</v>
      </c>
      <c r="S12" s="73">
        <v>1596158</v>
      </c>
      <c r="U12" s="232">
        <v>1657847.6</v>
      </c>
      <c r="Y12" s="232">
        <v>216346</v>
      </c>
      <c r="Z12" s="232">
        <v>190384.61</v>
      </c>
    </row>
    <row r="13" spans="1:29" x14ac:dyDescent="0.2">
      <c r="A13" s="250" t="s">
        <v>2959</v>
      </c>
      <c r="B13" s="89">
        <v>746486.77</v>
      </c>
      <c r="C13" s="89">
        <v>1875</v>
      </c>
      <c r="D13" s="89">
        <v>180735.45</v>
      </c>
      <c r="F13" s="250">
        <v>286041.8</v>
      </c>
      <c r="G13" s="250">
        <v>247266.29</v>
      </c>
      <c r="H13" s="232">
        <v>0</v>
      </c>
      <c r="K13" s="232">
        <v>0</v>
      </c>
      <c r="N13" s="250">
        <v>243061.17</v>
      </c>
      <c r="O13" s="250">
        <v>1517319.83</v>
      </c>
      <c r="P13" s="73">
        <v>546202.57999999996</v>
      </c>
      <c r="Q13" s="73">
        <v>319920</v>
      </c>
      <c r="R13" s="73">
        <v>639.65</v>
      </c>
      <c r="S13" s="73">
        <v>1217251</v>
      </c>
      <c r="T13" s="73">
        <v>14000</v>
      </c>
      <c r="U13" s="232">
        <v>1411316</v>
      </c>
      <c r="Y13" s="232">
        <v>182278.64</v>
      </c>
      <c r="Z13" s="232">
        <v>124071</v>
      </c>
    </row>
    <row r="14" spans="1:29" x14ac:dyDescent="0.2">
      <c r="A14" s="250" t="s">
        <v>2960</v>
      </c>
      <c r="B14" s="89">
        <v>353162.2</v>
      </c>
      <c r="D14" s="89">
        <v>30852.89</v>
      </c>
      <c r="F14" s="250">
        <v>904602.78</v>
      </c>
      <c r="G14" s="250">
        <v>344645.13</v>
      </c>
      <c r="H14" s="232">
        <v>0</v>
      </c>
      <c r="N14" s="250">
        <v>167368.68</v>
      </c>
      <c r="O14" s="250">
        <v>1326846.8</v>
      </c>
      <c r="P14" s="73">
        <v>569410.27</v>
      </c>
      <c r="R14" s="73">
        <v>271.88</v>
      </c>
      <c r="S14" s="73">
        <v>640055.5</v>
      </c>
      <c r="U14" s="232">
        <v>706325.5</v>
      </c>
      <c r="Y14" s="232">
        <v>279390.67</v>
      </c>
      <c r="Z14" s="232">
        <v>168562.99</v>
      </c>
    </row>
    <row r="15" spans="1:29" x14ac:dyDescent="0.2">
      <c r="A15" s="250" t="s">
        <v>2961</v>
      </c>
      <c r="B15" s="89">
        <v>801827.59</v>
      </c>
      <c r="C15" s="89">
        <v>13875</v>
      </c>
      <c r="D15" s="89">
        <v>89892.52</v>
      </c>
      <c r="F15" s="250">
        <v>30012.7</v>
      </c>
      <c r="G15" s="250">
        <v>258220.38</v>
      </c>
      <c r="H15" s="232">
        <v>62940</v>
      </c>
      <c r="I15" s="232">
        <v>0</v>
      </c>
      <c r="N15" s="250">
        <v>166554.06</v>
      </c>
      <c r="O15" s="250">
        <v>1336486.2</v>
      </c>
      <c r="P15" s="73">
        <v>1094956.8700000001</v>
      </c>
      <c r="Q15" s="73">
        <v>55160</v>
      </c>
      <c r="R15" s="73">
        <v>654.42999999999995</v>
      </c>
      <c r="S15" s="73">
        <v>1470492.5</v>
      </c>
      <c r="T15" s="73">
        <v>21600</v>
      </c>
      <c r="U15" s="232">
        <v>1577902.1</v>
      </c>
      <c r="Y15" s="232">
        <v>418355.07</v>
      </c>
      <c r="Z15" s="232">
        <v>103161.17</v>
      </c>
    </row>
    <row r="16" spans="1:29" x14ac:dyDescent="0.2">
      <c r="A16" s="250" t="s">
        <v>2962</v>
      </c>
      <c r="B16" s="89">
        <v>1163815.6299999999</v>
      </c>
      <c r="C16" s="89">
        <v>1875</v>
      </c>
      <c r="D16" s="89">
        <v>77347.55</v>
      </c>
      <c r="F16" s="250">
        <v>979378.54</v>
      </c>
      <c r="G16" s="250">
        <v>525710.87</v>
      </c>
      <c r="H16" s="232">
        <v>12000</v>
      </c>
      <c r="I16" s="232">
        <v>5600</v>
      </c>
      <c r="K16" s="232">
        <v>0</v>
      </c>
      <c r="N16" s="250">
        <v>375090.9</v>
      </c>
      <c r="O16" s="250">
        <v>2146839.4900000002</v>
      </c>
      <c r="P16" s="73">
        <v>1146385.8999999999</v>
      </c>
      <c r="Q16" s="73">
        <v>200000</v>
      </c>
      <c r="R16" s="73">
        <v>1216.8399999999999</v>
      </c>
      <c r="S16" s="73">
        <v>1512667.2</v>
      </c>
      <c r="U16" s="232">
        <v>1791702.92</v>
      </c>
      <c r="Y16" s="232">
        <v>315596.78000000003</v>
      </c>
      <c r="Z16" s="232">
        <v>197717.83</v>
      </c>
    </row>
    <row r="17" spans="1:28" x14ac:dyDescent="0.2">
      <c r="A17" s="250" t="s">
        <v>2963</v>
      </c>
      <c r="B17" s="89">
        <v>996666.59</v>
      </c>
      <c r="C17" s="89">
        <v>11625</v>
      </c>
      <c r="D17" s="89">
        <v>56238.94</v>
      </c>
      <c r="F17" s="250">
        <v>113269.37</v>
      </c>
      <c r="G17" s="250">
        <v>456992.75</v>
      </c>
      <c r="H17" s="232">
        <v>145950</v>
      </c>
      <c r="K17" s="232">
        <v>0</v>
      </c>
      <c r="N17" s="250">
        <v>269329.91999999998</v>
      </c>
      <c r="O17" s="250">
        <v>1602780.76</v>
      </c>
      <c r="P17" s="73">
        <v>1265259.68</v>
      </c>
      <c r="R17" s="73">
        <v>1033.6400000000001</v>
      </c>
      <c r="S17" s="73">
        <v>1239850.5</v>
      </c>
      <c r="T17" s="73">
        <v>20000</v>
      </c>
      <c r="U17" s="232">
        <v>1551780.82</v>
      </c>
      <c r="Y17" s="232">
        <v>458885.6</v>
      </c>
      <c r="Z17" s="232">
        <v>112544.27</v>
      </c>
      <c r="AB17" s="232">
        <v>30000</v>
      </c>
    </row>
    <row r="18" spans="1:28" x14ac:dyDescent="0.2">
      <c r="A18" s="250" t="s">
        <v>2964</v>
      </c>
      <c r="B18" s="89">
        <v>1060859.75</v>
      </c>
      <c r="C18" s="89">
        <v>3750</v>
      </c>
      <c r="D18" s="89">
        <v>37349.49</v>
      </c>
      <c r="F18" s="250">
        <v>389111.62</v>
      </c>
      <c r="G18" s="250">
        <v>1934288.32</v>
      </c>
      <c r="H18" s="232">
        <v>-8000</v>
      </c>
      <c r="K18" s="232">
        <v>1227.74</v>
      </c>
      <c r="N18" s="250">
        <v>94033</v>
      </c>
      <c r="O18" s="250">
        <v>2036704.82</v>
      </c>
      <c r="P18" s="73">
        <v>1155017.33</v>
      </c>
      <c r="Q18" s="73">
        <v>103800</v>
      </c>
      <c r="R18" s="73">
        <v>907.48</v>
      </c>
      <c r="S18" s="73">
        <v>747630.5</v>
      </c>
      <c r="U18" s="232">
        <v>779630.5</v>
      </c>
      <c r="Y18" s="232">
        <v>255539.46</v>
      </c>
      <c r="Z18" s="232">
        <v>489379.33</v>
      </c>
    </row>
    <row r="19" spans="1:28" x14ac:dyDescent="0.2">
      <c r="A19" s="250" t="s">
        <v>2965</v>
      </c>
      <c r="B19" s="89">
        <v>358032.74</v>
      </c>
      <c r="D19" s="89">
        <v>95916.85</v>
      </c>
      <c r="F19" s="250">
        <v>1106031.45</v>
      </c>
      <c r="G19" s="250">
        <v>753129.92</v>
      </c>
      <c r="H19" s="232">
        <v>0</v>
      </c>
      <c r="I19" s="232">
        <v>5600</v>
      </c>
      <c r="K19" s="232">
        <v>2094.48</v>
      </c>
      <c r="N19" s="250">
        <v>107746.14</v>
      </c>
      <c r="O19" s="250">
        <v>118427.08</v>
      </c>
      <c r="P19" s="73">
        <v>477558.72</v>
      </c>
      <c r="Q19" s="73">
        <v>40000</v>
      </c>
      <c r="R19" s="73">
        <v>576.97</v>
      </c>
      <c r="S19" s="73">
        <v>601080</v>
      </c>
      <c r="U19" s="232">
        <v>601080</v>
      </c>
      <c r="Y19" s="232">
        <v>244060.26</v>
      </c>
      <c r="Z19" s="232">
        <v>211545.57</v>
      </c>
    </row>
    <row r="20" spans="1:28" x14ac:dyDescent="0.2">
      <c r="A20" s="250" t="s">
        <v>2966</v>
      </c>
      <c r="B20" s="89">
        <v>1309360.73</v>
      </c>
      <c r="C20" s="89">
        <v>9375</v>
      </c>
      <c r="D20" s="89">
        <v>38665.86</v>
      </c>
      <c r="F20" s="250">
        <v>84650.74</v>
      </c>
      <c r="G20" s="250">
        <v>369415.38</v>
      </c>
      <c r="H20" s="232">
        <v>0</v>
      </c>
      <c r="I20" s="232">
        <v>3500</v>
      </c>
      <c r="K20" s="232">
        <v>0</v>
      </c>
      <c r="N20" s="250">
        <v>214122.48</v>
      </c>
      <c r="O20" s="250">
        <v>1863971.92</v>
      </c>
      <c r="P20" s="73">
        <v>1098392.71</v>
      </c>
      <c r="Q20" s="73">
        <v>353398</v>
      </c>
      <c r="R20" s="73">
        <v>1035.24</v>
      </c>
      <c r="S20" s="73">
        <v>500053.5</v>
      </c>
      <c r="U20" s="232">
        <v>696987.34</v>
      </c>
      <c r="Y20" s="232">
        <v>326971.67</v>
      </c>
      <c r="Z20" s="232">
        <v>140357.47</v>
      </c>
      <c r="AB20" s="232">
        <v>20000</v>
      </c>
    </row>
    <row r="21" spans="1:28" x14ac:dyDescent="0.2">
      <c r="A21" s="250" t="s">
        <v>2967</v>
      </c>
      <c r="B21" s="89">
        <v>695362.84</v>
      </c>
      <c r="C21" s="89">
        <v>1875</v>
      </c>
      <c r="D21" s="89">
        <v>112753.98</v>
      </c>
      <c r="F21" s="250">
        <v>661007.88</v>
      </c>
      <c r="G21" s="250">
        <v>1770715.6</v>
      </c>
      <c r="H21" s="232">
        <v>0</v>
      </c>
      <c r="I21" s="232">
        <v>5600</v>
      </c>
      <c r="K21" s="232">
        <v>0</v>
      </c>
      <c r="N21" s="250">
        <v>431872.18</v>
      </c>
      <c r="O21" s="250">
        <v>2519990.75</v>
      </c>
      <c r="P21" s="73">
        <v>981565.04</v>
      </c>
      <c r="Q21" s="73">
        <v>184000</v>
      </c>
      <c r="R21" s="73">
        <v>1149.1600000000001</v>
      </c>
      <c r="S21" s="73">
        <v>1117830</v>
      </c>
      <c r="U21" s="232">
        <v>1365390</v>
      </c>
      <c r="Y21" s="232">
        <v>802716.84</v>
      </c>
      <c r="Z21" s="232">
        <v>383215.39</v>
      </c>
    </row>
    <row r="22" spans="1:28" x14ac:dyDescent="0.2">
      <c r="A22" s="250" t="s">
        <v>2968</v>
      </c>
      <c r="B22" s="89">
        <v>266167.58</v>
      </c>
      <c r="D22" s="89">
        <v>19781</v>
      </c>
      <c r="F22" s="250">
        <v>542607.43999999994</v>
      </c>
      <c r="G22" s="250">
        <v>534011.93000000005</v>
      </c>
      <c r="H22" s="232">
        <v>0</v>
      </c>
      <c r="I22" s="232">
        <v>-13825</v>
      </c>
      <c r="K22" s="232">
        <v>0</v>
      </c>
      <c r="N22" s="250">
        <v>203592.26</v>
      </c>
      <c r="O22" s="250">
        <v>4994895.4800000004</v>
      </c>
      <c r="P22" s="73">
        <v>679291.24</v>
      </c>
      <c r="Q22" s="73">
        <v>207255</v>
      </c>
      <c r="R22" s="73">
        <v>554.80999999999995</v>
      </c>
      <c r="S22" s="73">
        <v>1064794.5</v>
      </c>
      <c r="T22" s="73">
        <v>10500</v>
      </c>
      <c r="U22" s="232">
        <v>1124707.5</v>
      </c>
      <c r="Y22" s="232">
        <v>583623.13</v>
      </c>
      <c r="Z22" s="232">
        <v>290070.01</v>
      </c>
    </row>
    <row r="23" spans="1:28" x14ac:dyDescent="0.2">
      <c r="A23" s="250" t="s">
        <v>2969</v>
      </c>
      <c r="B23" s="89">
        <v>128462.98</v>
      </c>
      <c r="C23" s="89">
        <v>1875</v>
      </c>
      <c r="D23" s="89">
        <v>98405.41</v>
      </c>
      <c r="F23" s="250">
        <v>838877.52</v>
      </c>
      <c r="G23" s="250">
        <v>636231.68000000005</v>
      </c>
      <c r="H23" s="232">
        <v>11576</v>
      </c>
      <c r="I23" s="232">
        <v>10380</v>
      </c>
      <c r="K23" s="232">
        <v>5958.22</v>
      </c>
      <c r="N23" s="250">
        <v>238111.41</v>
      </c>
      <c r="O23" s="250">
        <v>1550129.81</v>
      </c>
      <c r="P23" s="73">
        <v>1028578.17</v>
      </c>
      <c r="R23" s="73">
        <v>531.71</v>
      </c>
      <c r="S23" s="73">
        <v>1270161</v>
      </c>
      <c r="T23" s="73">
        <v>20000</v>
      </c>
      <c r="U23" s="232">
        <v>1337113.8</v>
      </c>
      <c r="Y23" s="232">
        <v>621169.55000000005</v>
      </c>
      <c r="Z23" s="232">
        <v>187961.8</v>
      </c>
      <c r="AB23" s="232">
        <v>30.61</v>
      </c>
    </row>
    <row r="24" spans="1:28" x14ac:dyDescent="0.2">
      <c r="A24" s="250" t="s">
        <v>2970</v>
      </c>
      <c r="B24" s="89">
        <v>3428250.77</v>
      </c>
      <c r="C24" s="89">
        <v>40975</v>
      </c>
      <c r="D24" s="89">
        <v>5493.98</v>
      </c>
      <c r="F24" s="250">
        <v>84924.24</v>
      </c>
      <c r="G24" s="250">
        <v>779346.43</v>
      </c>
      <c r="H24" s="232">
        <v>229100</v>
      </c>
      <c r="I24" s="232">
        <v>0</v>
      </c>
      <c r="K24" s="232">
        <v>1656.96</v>
      </c>
      <c r="N24" s="250">
        <v>404852.17</v>
      </c>
      <c r="O24" s="250">
        <v>2878887.21</v>
      </c>
      <c r="P24" s="73">
        <v>1484075.62</v>
      </c>
      <c r="Q24" s="73">
        <v>251900</v>
      </c>
      <c r="R24" s="73">
        <v>3308.35</v>
      </c>
      <c r="S24" s="73">
        <v>2019093.3</v>
      </c>
      <c r="T24" s="73">
        <v>415000</v>
      </c>
      <c r="U24" s="232">
        <v>2167563.2999999998</v>
      </c>
      <c r="Y24" s="232">
        <v>733337.91</v>
      </c>
      <c r="Z24" s="232">
        <v>210186.18</v>
      </c>
    </row>
    <row r="25" spans="1:28" x14ac:dyDescent="0.2">
      <c r="A25" s="250" t="s">
        <v>2971</v>
      </c>
      <c r="B25" s="89">
        <v>659891.15</v>
      </c>
      <c r="C25" s="89">
        <v>12925</v>
      </c>
      <c r="D25" s="89">
        <v>45817.32</v>
      </c>
      <c r="F25" s="250">
        <v>399992.75</v>
      </c>
      <c r="G25" s="250">
        <v>431347.22</v>
      </c>
      <c r="H25" s="232">
        <v>0</v>
      </c>
      <c r="K25" s="232">
        <v>1760.64</v>
      </c>
      <c r="N25" s="250">
        <v>269830.08</v>
      </c>
      <c r="O25" s="250">
        <v>2079998.65</v>
      </c>
      <c r="P25" s="73">
        <v>616729</v>
      </c>
      <c r="Q25" s="73">
        <v>373930</v>
      </c>
      <c r="R25" s="73">
        <v>654.17999999999995</v>
      </c>
      <c r="S25" s="73">
        <v>1407900</v>
      </c>
      <c r="U25" s="232">
        <v>1513656.8</v>
      </c>
      <c r="Y25" s="232">
        <v>226745.93</v>
      </c>
      <c r="Z25" s="232">
        <v>159148.38</v>
      </c>
    </row>
    <row r="26" spans="1:28" x14ac:dyDescent="0.2">
      <c r="A26" s="250" t="s">
        <v>2972</v>
      </c>
      <c r="B26" s="89">
        <v>567094.05000000005</v>
      </c>
      <c r="C26" s="89">
        <v>9100</v>
      </c>
      <c r="D26" s="89">
        <v>37625.35</v>
      </c>
      <c r="F26" s="250">
        <v>1074770.2</v>
      </c>
      <c r="G26" s="250">
        <v>344617.56</v>
      </c>
      <c r="H26" s="232">
        <v>51300</v>
      </c>
      <c r="I26" s="232">
        <v>5600</v>
      </c>
      <c r="K26" s="232">
        <v>0</v>
      </c>
      <c r="N26" s="250">
        <v>232078.86</v>
      </c>
      <c r="O26" s="250">
        <v>413083.29</v>
      </c>
      <c r="P26" s="73">
        <v>638762.13</v>
      </c>
      <c r="Q26" s="73">
        <v>150000</v>
      </c>
      <c r="S26" s="73">
        <v>1185858</v>
      </c>
      <c r="T26" s="73">
        <v>9.81</v>
      </c>
      <c r="U26" s="232">
        <v>1319425.2</v>
      </c>
      <c r="Y26" s="232">
        <v>209916.06</v>
      </c>
      <c r="Z26" s="232">
        <v>127977.88</v>
      </c>
      <c r="AB26" s="232">
        <v>250000</v>
      </c>
    </row>
    <row r="27" spans="1:28" x14ac:dyDescent="0.2">
      <c r="A27" s="250" t="s">
        <v>2973</v>
      </c>
      <c r="B27" s="89">
        <v>529591.66</v>
      </c>
      <c r="C27" s="89">
        <v>12175</v>
      </c>
      <c r="D27" s="89">
        <v>23000.47</v>
      </c>
      <c r="F27" s="250">
        <v>638249.22</v>
      </c>
      <c r="G27" s="250">
        <v>376747.21</v>
      </c>
      <c r="H27" s="232">
        <v>0</v>
      </c>
      <c r="N27" s="250">
        <v>176737.94</v>
      </c>
      <c r="O27" s="250">
        <v>2337378.21</v>
      </c>
      <c r="P27" s="73">
        <v>722977.48</v>
      </c>
      <c r="R27" s="73">
        <v>691.42</v>
      </c>
      <c r="S27" s="73">
        <v>881963.9</v>
      </c>
      <c r="U27" s="232">
        <v>916554.14</v>
      </c>
      <c r="Y27" s="232">
        <v>285748</v>
      </c>
      <c r="Z27" s="232">
        <v>163377.92000000001</v>
      </c>
      <c r="AB27" s="232">
        <v>100000</v>
      </c>
    </row>
    <row r="28" spans="1:28" x14ac:dyDescent="0.2">
      <c r="A28" s="250" t="s">
        <v>2974</v>
      </c>
      <c r="B28" s="89">
        <v>411207.28</v>
      </c>
      <c r="C28" s="89">
        <v>4875</v>
      </c>
      <c r="D28" s="89">
        <v>14606.27</v>
      </c>
      <c r="F28" s="250">
        <v>365400.13</v>
      </c>
      <c r="G28" s="250">
        <v>430075.14</v>
      </c>
      <c r="H28" s="232">
        <v>5000</v>
      </c>
      <c r="I28" s="232">
        <v>8721.24</v>
      </c>
      <c r="K28" s="232">
        <v>0</v>
      </c>
      <c r="N28" s="250">
        <v>218467.11</v>
      </c>
      <c r="O28" s="250">
        <v>2446216.73</v>
      </c>
      <c r="P28" s="73">
        <v>264805</v>
      </c>
      <c r="Q28" s="73">
        <v>151970</v>
      </c>
      <c r="R28" s="73">
        <v>577.82000000000005</v>
      </c>
      <c r="S28" s="73">
        <v>385549.5</v>
      </c>
      <c r="U28" s="232">
        <v>502309.5</v>
      </c>
      <c r="Y28" s="232">
        <v>246275.57</v>
      </c>
      <c r="Z28" s="232">
        <v>164076.32</v>
      </c>
    </row>
    <row r="29" spans="1:28" x14ac:dyDescent="0.2">
      <c r="A29" s="250" t="s">
        <v>2975</v>
      </c>
      <c r="B29" s="89">
        <v>1311745.71</v>
      </c>
      <c r="C29" s="89">
        <v>20250</v>
      </c>
      <c r="D29" s="89">
        <v>4629.3599999999997</v>
      </c>
      <c r="F29" s="250">
        <v>631596.24</v>
      </c>
      <c r="G29" s="250">
        <v>482025.69</v>
      </c>
      <c r="K29" s="232">
        <v>8700</v>
      </c>
      <c r="O29" s="250">
        <v>1940194.37</v>
      </c>
      <c r="P29" s="73">
        <v>1136823.8700000001</v>
      </c>
      <c r="Q29" s="73">
        <v>164000</v>
      </c>
      <c r="R29" s="73">
        <v>1121.5999999999999</v>
      </c>
      <c r="S29" s="73">
        <v>1419836.5</v>
      </c>
      <c r="T29" s="73">
        <v>4650</v>
      </c>
      <c r="U29" s="232">
        <v>1584836.5</v>
      </c>
      <c r="Y29" s="232">
        <v>235069.43</v>
      </c>
      <c r="Z29" s="232">
        <v>157853.42000000001</v>
      </c>
    </row>
    <row r="30" spans="1:28" x14ac:dyDescent="0.2">
      <c r="A30" s="250" t="s">
        <v>2976</v>
      </c>
      <c r="B30" s="89">
        <v>906727.01</v>
      </c>
      <c r="C30" s="89">
        <v>28800</v>
      </c>
      <c r="D30" s="89">
        <v>38589.68</v>
      </c>
      <c r="F30" s="250">
        <v>2137145.59</v>
      </c>
      <c r="G30" s="250">
        <v>1072023.92</v>
      </c>
      <c r="N30" s="250">
        <v>478350.78</v>
      </c>
      <c r="O30" s="250">
        <v>225942.27</v>
      </c>
      <c r="P30" s="73">
        <v>1074305.33</v>
      </c>
      <c r="Q30" s="73">
        <v>80000</v>
      </c>
      <c r="R30" s="73">
        <v>1343.65</v>
      </c>
      <c r="S30" s="73">
        <v>943826.2</v>
      </c>
      <c r="U30" s="232">
        <v>1156846.2</v>
      </c>
      <c r="Y30" s="232">
        <v>370881.32</v>
      </c>
      <c r="Z30" s="232">
        <v>222384.36</v>
      </c>
    </row>
    <row r="31" spans="1:28" x14ac:dyDescent="0.2">
      <c r="A31" s="250" t="s">
        <v>2977</v>
      </c>
      <c r="B31" s="89">
        <v>2099717.4</v>
      </c>
      <c r="C31" s="89">
        <v>89880</v>
      </c>
      <c r="D31" s="89">
        <v>11371.1</v>
      </c>
      <c r="F31" s="250">
        <v>917014.39</v>
      </c>
      <c r="G31" s="250">
        <v>303174.2</v>
      </c>
      <c r="N31" s="250">
        <v>-0.6</v>
      </c>
      <c r="O31" s="250">
        <v>519805.36</v>
      </c>
      <c r="P31" s="73">
        <v>1678929.03</v>
      </c>
      <c r="Q31" s="73">
        <v>397124</v>
      </c>
      <c r="R31" s="73">
        <v>2371.7399999999998</v>
      </c>
      <c r="S31" s="73">
        <v>1723968.3</v>
      </c>
      <c r="T31" s="73">
        <v>54000</v>
      </c>
      <c r="U31" s="232">
        <v>2109334.2999999998</v>
      </c>
      <c r="Y31" s="232">
        <v>796367.4</v>
      </c>
      <c r="Z31" s="232">
        <v>85511.42</v>
      </c>
    </row>
    <row r="32" spans="1:28" x14ac:dyDescent="0.2">
      <c r="A32" s="250" t="s">
        <v>2978</v>
      </c>
      <c r="B32" s="89">
        <v>1489207.88</v>
      </c>
      <c r="C32" s="89">
        <v>26250</v>
      </c>
      <c r="D32" s="89">
        <v>33215.230000000003</v>
      </c>
      <c r="F32" s="250">
        <v>2220866.02</v>
      </c>
      <c r="G32" s="250">
        <v>774354.46</v>
      </c>
      <c r="N32" s="250">
        <v>0.03</v>
      </c>
      <c r="O32" s="250">
        <v>164243.42000000001</v>
      </c>
      <c r="P32" s="73">
        <v>1105765.54</v>
      </c>
      <c r="Q32" s="73">
        <v>75570</v>
      </c>
      <c r="R32" s="73">
        <v>1637.64</v>
      </c>
      <c r="S32" s="73">
        <v>851197.3</v>
      </c>
      <c r="T32" s="73">
        <v>100000</v>
      </c>
      <c r="U32" s="232">
        <v>1130501.3</v>
      </c>
      <c r="Y32" s="232">
        <v>341856.01</v>
      </c>
      <c r="Z32" s="232">
        <v>210237.25</v>
      </c>
    </row>
    <row r="33" spans="1:28" x14ac:dyDescent="0.2">
      <c r="A33" s="250" t="s">
        <v>2979</v>
      </c>
      <c r="B33" s="89">
        <v>968900.38</v>
      </c>
      <c r="C33" s="89">
        <v>9375</v>
      </c>
      <c r="D33" s="89">
        <v>480.15</v>
      </c>
      <c r="F33" s="250">
        <v>667853.93000000005</v>
      </c>
      <c r="G33" s="250">
        <v>449567.99</v>
      </c>
      <c r="N33" s="250">
        <v>-3900</v>
      </c>
      <c r="O33" s="250">
        <v>3631737.05</v>
      </c>
      <c r="P33" s="73">
        <v>1787862.64</v>
      </c>
      <c r="R33" s="73">
        <v>1127.5</v>
      </c>
      <c r="S33" s="73">
        <v>1386042.9</v>
      </c>
      <c r="U33" s="232">
        <v>1530516.9</v>
      </c>
      <c r="Y33" s="232">
        <v>519332.53</v>
      </c>
      <c r="Z33" s="232">
        <v>177353.5</v>
      </c>
    </row>
    <row r="34" spans="1:28" x14ac:dyDescent="0.2">
      <c r="A34" s="250" t="s">
        <v>2980</v>
      </c>
      <c r="B34" s="89">
        <v>1047199.44</v>
      </c>
      <c r="C34" s="89">
        <v>14202</v>
      </c>
      <c r="D34" s="89">
        <v>41704.589999999997</v>
      </c>
      <c r="F34" s="250">
        <v>308752.87</v>
      </c>
      <c r="G34" s="250">
        <v>626486.1</v>
      </c>
      <c r="O34" s="250">
        <v>669957.9</v>
      </c>
      <c r="P34" s="73">
        <v>1296538.1100000001</v>
      </c>
      <c r="Q34" s="73">
        <v>265000</v>
      </c>
      <c r="R34" s="73">
        <v>1278.6500000000001</v>
      </c>
      <c r="S34" s="73">
        <v>263592</v>
      </c>
      <c r="U34" s="232">
        <v>543377</v>
      </c>
      <c r="Y34" s="232">
        <v>479189.19</v>
      </c>
      <c r="Z34" s="232">
        <v>140073.14000000001</v>
      </c>
    </row>
    <row r="35" spans="1:28" x14ac:dyDescent="0.2">
      <c r="A35" s="250" t="s">
        <v>2981</v>
      </c>
      <c r="B35" s="89">
        <v>1970945.99</v>
      </c>
      <c r="C35" s="89">
        <v>38600</v>
      </c>
      <c r="D35" s="89">
        <v>17959.53</v>
      </c>
      <c r="F35" s="250">
        <v>582985.32999999996</v>
      </c>
      <c r="G35" s="250">
        <v>229072.15</v>
      </c>
      <c r="N35" s="250">
        <v>75</v>
      </c>
      <c r="O35" s="250">
        <v>2501284.2200000002</v>
      </c>
      <c r="P35" s="73">
        <v>1147952.31</v>
      </c>
      <c r="Q35" s="73">
        <v>278880</v>
      </c>
      <c r="R35" s="73">
        <v>1888.39</v>
      </c>
      <c r="S35" s="73">
        <v>1005045</v>
      </c>
      <c r="U35" s="232">
        <v>1262542.8600000001</v>
      </c>
      <c r="Y35" s="232">
        <v>230098.3</v>
      </c>
      <c r="Z35" s="232">
        <v>106793.83</v>
      </c>
    </row>
    <row r="36" spans="1:28" x14ac:dyDescent="0.2">
      <c r="A36" s="250" t="s">
        <v>2982</v>
      </c>
      <c r="B36" s="89">
        <v>941347.15</v>
      </c>
      <c r="C36" s="89">
        <v>9360</v>
      </c>
      <c r="D36" s="89">
        <v>1928.77</v>
      </c>
      <c r="F36" s="250">
        <v>2291306.2400000002</v>
      </c>
      <c r="G36" s="250">
        <v>773150.12</v>
      </c>
      <c r="I36" s="232">
        <v>31920</v>
      </c>
      <c r="K36" s="232">
        <v>53355</v>
      </c>
      <c r="O36" s="250">
        <v>1692932.58</v>
      </c>
      <c r="P36" s="73">
        <v>1157004.0900000001</v>
      </c>
      <c r="Q36" s="73">
        <v>244037</v>
      </c>
      <c r="R36" s="73">
        <v>819.04</v>
      </c>
      <c r="S36" s="73">
        <v>600738</v>
      </c>
      <c r="T36" s="73">
        <v>9600</v>
      </c>
      <c r="U36" s="232">
        <v>961129</v>
      </c>
      <c r="Y36" s="232">
        <v>312207.37</v>
      </c>
      <c r="Z36" s="232">
        <v>317220.84000000003</v>
      </c>
    </row>
    <row r="37" spans="1:28" x14ac:dyDescent="0.2">
      <c r="A37" s="250" t="s">
        <v>2983</v>
      </c>
      <c r="B37" s="89">
        <v>579927.98</v>
      </c>
      <c r="C37" s="89">
        <v>7080</v>
      </c>
      <c r="D37" s="89">
        <v>25758.32</v>
      </c>
      <c r="F37" s="250">
        <v>1251600.52</v>
      </c>
      <c r="G37" s="250">
        <v>493368.02</v>
      </c>
      <c r="K37" s="232">
        <v>70930</v>
      </c>
      <c r="N37" s="250">
        <v>5756.86</v>
      </c>
      <c r="P37" s="73">
        <v>950758.14</v>
      </c>
      <c r="Q37" s="73">
        <v>31570</v>
      </c>
      <c r="R37" s="73">
        <v>586.12</v>
      </c>
      <c r="S37" s="73">
        <v>848084.4</v>
      </c>
      <c r="U37" s="232">
        <v>1002394.4</v>
      </c>
      <c r="Y37" s="232">
        <v>350606.05</v>
      </c>
      <c r="Z37" s="232">
        <v>173252.72</v>
      </c>
      <c r="AB37" s="232">
        <v>100000</v>
      </c>
    </row>
    <row r="38" spans="1:28" x14ac:dyDescent="0.2">
      <c r="A38" s="250" t="s">
        <v>2984</v>
      </c>
      <c r="B38" s="89">
        <v>1195560.6000000001</v>
      </c>
      <c r="C38" s="89">
        <v>500</v>
      </c>
      <c r="D38" s="89">
        <v>4728.22</v>
      </c>
      <c r="F38" s="250">
        <v>938565.84</v>
      </c>
      <c r="G38" s="250">
        <v>307889.61</v>
      </c>
      <c r="I38" s="232">
        <v>8450</v>
      </c>
      <c r="N38" s="250">
        <v>-96929.42</v>
      </c>
      <c r="P38" s="73">
        <v>1108790.6599999999</v>
      </c>
      <c r="Q38" s="73">
        <v>102200</v>
      </c>
      <c r="R38" s="73">
        <v>1135.31</v>
      </c>
      <c r="S38" s="73">
        <v>1669650.6</v>
      </c>
      <c r="U38" s="232">
        <v>1929327.6</v>
      </c>
      <c r="Y38" s="232">
        <v>338079.52</v>
      </c>
      <c r="Z38" s="232">
        <v>86344.92</v>
      </c>
    </row>
    <row r="39" spans="1:28" x14ac:dyDescent="0.2">
      <c r="A39" s="250" t="s">
        <v>2985</v>
      </c>
      <c r="B39" s="89">
        <v>1072802.01</v>
      </c>
      <c r="C39" s="89">
        <v>0</v>
      </c>
      <c r="D39" s="89">
        <v>62335.7</v>
      </c>
      <c r="F39" s="250">
        <v>460989.68</v>
      </c>
      <c r="G39" s="250">
        <v>1036703.88</v>
      </c>
      <c r="H39" s="232">
        <v>15757.2</v>
      </c>
      <c r="I39" s="232">
        <v>5600</v>
      </c>
      <c r="K39" s="232">
        <v>6.88</v>
      </c>
      <c r="L39" s="250">
        <v>53001.63</v>
      </c>
      <c r="O39" s="250">
        <v>1814650.86</v>
      </c>
      <c r="P39" s="73">
        <v>1584495.95</v>
      </c>
      <c r="Q39" s="73">
        <v>7469</v>
      </c>
      <c r="R39" s="73">
        <v>2915.96</v>
      </c>
      <c r="S39" s="73">
        <v>1321021.8</v>
      </c>
      <c r="T39" s="73">
        <v>11700</v>
      </c>
      <c r="U39" s="232">
        <v>1490641.8</v>
      </c>
      <c r="Y39" s="232">
        <v>296546.74</v>
      </c>
      <c r="Z39" s="232">
        <v>81860.88</v>
      </c>
    </row>
    <row r="40" spans="1:28" x14ac:dyDescent="0.2">
      <c r="A40" s="250" t="s">
        <v>2986</v>
      </c>
      <c r="B40" s="89">
        <v>189550.6</v>
      </c>
      <c r="C40" s="89">
        <v>0</v>
      </c>
      <c r="D40" s="89">
        <v>43420.86</v>
      </c>
      <c r="F40" s="250">
        <v>1420080.1</v>
      </c>
      <c r="G40" s="250">
        <v>219857.55</v>
      </c>
      <c r="H40" s="232">
        <v>3293.4</v>
      </c>
      <c r="I40" s="232">
        <v>6900</v>
      </c>
      <c r="K40" s="232">
        <v>106477.75999999999</v>
      </c>
      <c r="N40" s="250">
        <v>2889</v>
      </c>
      <c r="O40" s="250">
        <v>1633793.05</v>
      </c>
      <c r="P40" s="73">
        <v>866475.28</v>
      </c>
      <c r="R40" s="73">
        <v>337.08</v>
      </c>
      <c r="S40" s="73">
        <v>973460.1</v>
      </c>
      <c r="T40" s="73">
        <v>70000</v>
      </c>
      <c r="U40" s="232">
        <v>1170933.1000000001</v>
      </c>
      <c r="Y40" s="232">
        <v>715807.36</v>
      </c>
      <c r="Z40" s="232">
        <v>155115.44</v>
      </c>
    </row>
    <row r="41" spans="1:28" x14ac:dyDescent="0.2">
      <c r="A41" s="250" t="s">
        <v>2987</v>
      </c>
      <c r="B41" s="89">
        <v>710378.04</v>
      </c>
      <c r="C41" s="89">
        <v>9810</v>
      </c>
      <c r="D41" s="89">
        <v>46860.54</v>
      </c>
      <c r="F41" s="250">
        <v>1102096.7</v>
      </c>
      <c r="G41" s="250">
        <v>265945.76</v>
      </c>
      <c r="H41" s="232">
        <v>5369.4</v>
      </c>
      <c r="I41" s="232">
        <v>20349.759999999998</v>
      </c>
      <c r="O41" s="250">
        <v>174893.33</v>
      </c>
      <c r="P41" s="73">
        <v>704242.92</v>
      </c>
      <c r="R41" s="73">
        <v>949.76</v>
      </c>
      <c r="S41" s="73">
        <v>1019415</v>
      </c>
      <c r="T41" s="73">
        <v>27600</v>
      </c>
      <c r="U41" s="232">
        <v>1190130</v>
      </c>
      <c r="Y41" s="232">
        <v>417158.99</v>
      </c>
      <c r="Z41" s="232">
        <v>172951.71</v>
      </c>
    </row>
    <row r="42" spans="1:28" x14ac:dyDescent="0.2">
      <c r="A42" s="250" t="s">
        <v>2988</v>
      </c>
      <c r="B42" s="89">
        <v>1953063.88</v>
      </c>
      <c r="D42" s="89">
        <v>86377</v>
      </c>
      <c r="F42" s="250">
        <v>1217027.8899999999</v>
      </c>
      <c r="G42" s="250">
        <v>222438.71</v>
      </c>
      <c r="H42" s="232">
        <v>15273</v>
      </c>
      <c r="I42" s="232">
        <v>45900</v>
      </c>
      <c r="K42" s="232">
        <v>266.2</v>
      </c>
      <c r="N42" s="250">
        <v>22000</v>
      </c>
      <c r="O42" s="250">
        <v>1781475.04</v>
      </c>
      <c r="P42" s="73">
        <v>1398042.42</v>
      </c>
      <c r="Q42" s="73">
        <v>-8010.76</v>
      </c>
      <c r="R42" s="73">
        <v>3842.46</v>
      </c>
      <c r="S42" s="73">
        <v>1471088</v>
      </c>
      <c r="T42" s="73">
        <v>15000</v>
      </c>
      <c r="U42" s="232">
        <v>1691348</v>
      </c>
      <c r="Y42" s="232">
        <v>724681.14</v>
      </c>
      <c r="Z42" s="232">
        <v>200949.98</v>
      </c>
      <c r="AA42" s="232">
        <v>292540</v>
      </c>
    </row>
    <row r="43" spans="1:28" x14ac:dyDescent="0.2">
      <c r="A43" s="250" t="s">
        <v>2989</v>
      </c>
      <c r="B43" s="89">
        <v>1076825.8899999999</v>
      </c>
      <c r="C43" s="89">
        <v>9375</v>
      </c>
      <c r="D43" s="89">
        <v>43357.31</v>
      </c>
      <c r="F43" s="250">
        <v>306498.67</v>
      </c>
      <c r="G43" s="250">
        <v>210722.58</v>
      </c>
      <c r="H43" s="232">
        <v>5648.4</v>
      </c>
      <c r="I43" s="232">
        <v>42800</v>
      </c>
      <c r="K43" s="232">
        <v>1612.57</v>
      </c>
      <c r="N43" s="250">
        <v>7700</v>
      </c>
      <c r="O43" s="250">
        <v>1769380.27</v>
      </c>
      <c r="P43" s="73">
        <v>1061207.96</v>
      </c>
      <c r="S43" s="73">
        <v>1499414.2</v>
      </c>
      <c r="T43" s="73">
        <v>22500</v>
      </c>
      <c r="U43" s="232">
        <v>1682562.2</v>
      </c>
      <c r="Y43" s="232">
        <v>950273.16</v>
      </c>
      <c r="Z43" s="232">
        <v>122099.14</v>
      </c>
    </row>
    <row r="44" spans="1:28" x14ac:dyDescent="0.2">
      <c r="A44" s="250" t="s">
        <v>2990</v>
      </c>
      <c r="B44" s="89">
        <v>420312.76</v>
      </c>
      <c r="D44" s="89">
        <v>26350</v>
      </c>
      <c r="F44" s="250">
        <v>950274.18</v>
      </c>
      <c r="G44" s="250">
        <v>189726.04</v>
      </c>
      <c r="H44" s="232">
        <v>4011.6</v>
      </c>
      <c r="I44" s="232">
        <v>14800</v>
      </c>
      <c r="K44" s="232">
        <v>617.61</v>
      </c>
      <c r="O44" s="250">
        <v>2854151.72</v>
      </c>
      <c r="P44" s="73">
        <v>635596.54</v>
      </c>
      <c r="S44" s="73">
        <v>779332</v>
      </c>
      <c r="T44" s="73">
        <v>13100</v>
      </c>
      <c r="U44" s="232">
        <v>981072</v>
      </c>
      <c r="Y44" s="232">
        <v>299012.90000000002</v>
      </c>
      <c r="Z44" s="232">
        <v>162260.91</v>
      </c>
    </row>
    <row r="45" spans="1:28" x14ac:dyDescent="0.2">
      <c r="A45" s="250" t="s">
        <v>2991</v>
      </c>
      <c r="B45" s="89">
        <v>527932.38</v>
      </c>
      <c r="C45" s="89">
        <v>26000</v>
      </c>
      <c r="D45" s="89">
        <v>27088.58</v>
      </c>
      <c r="F45" s="250">
        <v>519883.46</v>
      </c>
      <c r="G45" s="250">
        <v>167213.10999999999</v>
      </c>
      <c r="H45" s="232">
        <v>16303.4</v>
      </c>
      <c r="I45" s="232">
        <v>1397</v>
      </c>
      <c r="N45" s="250">
        <v>820</v>
      </c>
      <c r="O45" s="250">
        <v>1653756.5</v>
      </c>
      <c r="P45" s="73">
        <v>822261.77</v>
      </c>
      <c r="Q45" s="73">
        <v>135000</v>
      </c>
      <c r="R45" s="73">
        <v>537.44000000000005</v>
      </c>
      <c r="S45" s="73">
        <v>544262.40000000002</v>
      </c>
      <c r="T45" s="73">
        <v>16900</v>
      </c>
      <c r="U45" s="232">
        <v>788052.4</v>
      </c>
      <c r="Y45" s="232">
        <v>342395.13</v>
      </c>
      <c r="Z45" s="232">
        <v>91951.88</v>
      </c>
    </row>
    <row r="46" spans="1:28" x14ac:dyDescent="0.2">
      <c r="A46" s="250" t="s">
        <v>2992</v>
      </c>
      <c r="B46" s="89">
        <v>359772.53</v>
      </c>
      <c r="C46" s="89">
        <v>3600</v>
      </c>
      <c r="D46" s="89">
        <v>29314.51</v>
      </c>
      <c r="F46" s="250">
        <v>685248.05</v>
      </c>
      <c r="G46" s="250">
        <v>310868.59000000003</v>
      </c>
      <c r="H46" s="232">
        <v>0</v>
      </c>
      <c r="I46" s="232">
        <v>15666.72</v>
      </c>
      <c r="K46" s="232">
        <v>236.05</v>
      </c>
      <c r="N46" s="250">
        <v>208746.94</v>
      </c>
      <c r="O46" s="250">
        <v>1474437.8</v>
      </c>
      <c r="P46" s="73">
        <v>619166.44999999995</v>
      </c>
      <c r="Q46" s="73">
        <v>173700</v>
      </c>
      <c r="R46" s="73">
        <v>339.66</v>
      </c>
      <c r="S46" s="73">
        <v>267170</v>
      </c>
      <c r="T46" s="73">
        <v>7500</v>
      </c>
      <c r="U46" s="232">
        <v>400940</v>
      </c>
      <c r="Y46" s="232">
        <v>250618.51</v>
      </c>
      <c r="Z46" s="232">
        <v>128842.83</v>
      </c>
    </row>
    <row r="47" spans="1:28" x14ac:dyDescent="0.2">
      <c r="A47" s="250" t="s">
        <v>2993</v>
      </c>
      <c r="B47" s="89">
        <v>421419.18</v>
      </c>
      <c r="C47" s="89">
        <v>58500</v>
      </c>
      <c r="D47" s="89">
        <v>45477.58</v>
      </c>
      <c r="F47" s="250">
        <v>1429628.36</v>
      </c>
      <c r="G47" s="250">
        <v>218724.66</v>
      </c>
      <c r="H47" s="232">
        <v>16151.2</v>
      </c>
      <c r="I47" s="232">
        <v>42600</v>
      </c>
      <c r="K47" s="232">
        <v>204.08</v>
      </c>
      <c r="N47" s="250">
        <v>20000</v>
      </c>
      <c r="O47" s="250">
        <v>2017007.85</v>
      </c>
      <c r="P47" s="73">
        <v>1426058.74</v>
      </c>
      <c r="Q47" s="73">
        <v>382130</v>
      </c>
      <c r="S47" s="73">
        <v>1097949.1000000001</v>
      </c>
      <c r="T47" s="73">
        <v>12500</v>
      </c>
      <c r="U47" s="232">
        <v>1454083.1</v>
      </c>
      <c r="Y47" s="232">
        <v>1037198.21</v>
      </c>
      <c r="Z47" s="232">
        <v>159145.60999999999</v>
      </c>
    </row>
    <row r="48" spans="1:28" x14ac:dyDescent="0.2">
      <c r="A48" s="250" t="s">
        <v>2994</v>
      </c>
      <c r="B48" s="89">
        <v>313650.90000000002</v>
      </c>
      <c r="D48" s="89">
        <v>29299.89</v>
      </c>
      <c r="F48" s="250">
        <v>1196523.7</v>
      </c>
      <c r="G48" s="250">
        <v>150187.06</v>
      </c>
      <c r="H48" s="232">
        <v>3041</v>
      </c>
      <c r="I48" s="232">
        <v>23600</v>
      </c>
      <c r="K48" s="232">
        <v>835.07</v>
      </c>
      <c r="N48" s="250">
        <v>9234.5499999999993</v>
      </c>
      <c r="O48" s="250">
        <v>216270.07999999999</v>
      </c>
      <c r="P48" s="73">
        <v>637049.18000000005</v>
      </c>
      <c r="Q48" s="73">
        <v>150000</v>
      </c>
      <c r="R48" s="73">
        <v>469.27</v>
      </c>
      <c r="S48" s="73">
        <v>869823.3</v>
      </c>
      <c r="T48" s="73">
        <v>31500</v>
      </c>
      <c r="U48" s="232">
        <v>1086183.3</v>
      </c>
      <c r="Y48" s="232">
        <v>536141.53</v>
      </c>
      <c r="Z48" s="232">
        <v>115751.07</v>
      </c>
    </row>
    <row r="49" spans="1:29" x14ac:dyDescent="0.2">
      <c r="A49" s="250" t="s">
        <v>2995</v>
      </c>
      <c r="B49" s="89">
        <v>991334.72</v>
      </c>
      <c r="D49" s="89">
        <v>42144.25</v>
      </c>
      <c r="F49" s="250">
        <v>1267728.26</v>
      </c>
      <c r="G49" s="250">
        <v>388310.08</v>
      </c>
      <c r="H49" s="232">
        <v>5985</v>
      </c>
      <c r="I49" s="232">
        <v>26200</v>
      </c>
      <c r="K49" s="232">
        <v>642.64</v>
      </c>
      <c r="L49" s="250">
        <v>274500.15000000002</v>
      </c>
      <c r="N49" s="250">
        <v>702</v>
      </c>
      <c r="O49" s="250">
        <v>2076002.99</v>
      </c>
      <c r="P49" s="73">
        <v>1526394.4</v>
      </c>
      <c r="Q49" s="73">
        <v>377499.96</v>
      </c>
      <c r="S49" s="73">
        <v>1362551.2</v>
      </c>
      <c r="T49" s="73">
        <v>22500</v>
      </c>
      <c r="U49" s="232">
        <v>1790426.2</v>
      </c>
      <c r="Y49" s="232">
        <v>695666.11</v>
      </c>
      <c r="Z49" s="232">
        <v>210535.36</v>
      </c>
    </row>
    <row r="50" spans="1:29" x14ac:dyDescent="0.2">
      <c r="A50" s="250" t="s">
        <v>2996</v>
      </c>
      <c r="B50" s="89">
        <v>400281.7</v>
      </c>
      <c r="C50" s="89">
        <v>21200</v>
      </c>
      <c r="D50" s="89">
        <v>43949.07</v>
      </c>
      <c r="F50" s="250">
        <v>790236.54</v>
      </c>
      <c r="G50" s="250">
        <v>170193.68</v>
      </c>
      <c r="H50" s="232">
        <v>3589.2</v>
      </c>
      <c r="I50" s="232">
        <v>53400</v>
      </c>
      <c r="K50" s="232">
        <v>5.9</v>
      </c>
      <c r="N50" s="250">
        <v>466.06</v>
      </c>
      <c r="O50" s="250">
        <v>2700044.99</v>
      </c>
      <c r="P50" s="73">
        <v>860078.74</v>
      </c>
      <c r="Q50" s="73">
        <v>119015</v>
      </c>
      <c r="S50" s="73">
        <v>717964.80000000005</v>
      </c>
      <c r="T50" s="73">
        <v>28500</v>
      </c>
      <c r="U50" s="232">
        <v>979744.8</v>
      </c>
      <c r="Y50" s="232">
        <v>417771.14</v>
      </c>
      <c r="Z50" s="232">
        <v>152650.6</v>
      </c>
    </row>
    <row r="51" spans="1:29" x14ac:dyDescent="0.2">
      <c r="A51" s="250" t="s">
        <v>2997</v>
      </c>
      <c r="B51" s="89">
        <v>414979.05</v>
      </c>
      <c r="C51" s="89">
        <v>12580</v>
      </c>
      <c r="D51" s="89">
        <v>35143.21</v>
      </c>
      <c r="F51" s="250">
        <v>710973.37</v>
      </c>
      <c r="G51" s="250">
        <v>94465.5</v>
      </c>
      <c r="H51" s="232">
        <v>7572</v>
      </c>
      <c r="I51" s="232">
        <v>35600</v>
      </c>
      <c r="K51" s="232">
        <v>784.81</v>
      </c>
      <c r="L51" s="250">
        <v>49478.03</v>
      </c>
      <c r="O51" s="250">
        <v>1671717.03</v>
      </c>
      <c r="P51" s="73">
        <v>777234.66</v>
      </c>
      <c r="Q51" s="73">
        <v>184118.28</v>
      </c>
      <c r="R51" s="73">
        <v>890.96</v>
      </c>
      <c r="S51" s="73">
        <v>555332.4</v>
      </c>
      <c r="T51" s="73">
        <v>6650</v>
      </c>
      <c r="U51" s="232">
        <v>737230.4</v>
      </c>
      <c r="Y51" s="232">
        <v>532536.51</v>
      </c>
      <c r="Z51" s="232">
        <v>123083.34</v>
      </c>
    </row>
    <row r="52" spans="1:29" x14ac:dyDescent="0.2">
      <c r="A52" s="250" t="s">
        <v>2998</v>
      </c>
      <c r="B52" s="89">
        <v>334758.21000000002</v>
      </c>
      <c r="C52" s="89">
        <v>0</v>
      </c>
      <c r="D52" s="89">
        <v>60111</v>
      </c>
      <c r="F52" s="250">
        <v>875508.48</v>
      </c>
      <c r="G52" s="250">
        <v>182169.38</v>
      </c>
      <c r="H52" s="232">
        <v>17104.599999999999</v>
      </c>
      <c r="I52" s="232">
        <v>52600</v>
      </c>
      <c r="K52" s="232">
        <v>918</v>
      </c>
      <c r="O52" s="250">
        <v>579857.57999999996</v>
      </c>
      <c r="P52" s="73">
        <v>904599.27</v>
      </c>
      <c r="S52" s="73">
        <v>396665</v>
      </c>
      <c r="T52" s="73">
        <v>9500</v>
      </c>
      <c r="U52" s="232">
        <v>596845.07999999996</v>
      </c>
      <c r="Y52" s="232">
        <v>718049.74</v>
      </c>
      <c r="Z52" s="232">
        <v>107801.16</v>
      </c>
    </row>
    <row r="53" spans="1:29" x14ac:dyDescent="0.2">
      <c r="A53" s="250" t="s">
        <v>2999</v>
      </c>
      <c r="B53" s="89">
        <v>698548.16</v>
      </c>
      <c r="D53" s="89">
        <v>17260.95</v>
      </c>
      <c r="F53" s="250">
        <v>1234050.19</v>
      </c>
      <c r="G53" s="250">
        <v>157256.49</v>
      </c>
      <c r="H53" s="232">
        <v>5408.8</v>
      </c>
      <c r="I53" s="232">
        <v>16480</v>
      </c>
      <c r="K53" s="232">
        <v>83.18</v>
      </c>
      <c r="L53" s="250">
        <v>-2666.64</v>
      </c>
      <c r="N53" s="250">
        <v>-2213.33</v>
      </c>
      <c r="O53" s="250">
        <v>446722.69</v>
      </c>
      <c r="P53" s="73">
        <v>909722.15</v>
      </c>
      <c r="Q53" s="73">
        <v>2666.64</v>
      </c>
      <c r="R53" s="73">
        <v>812.87</v>
      </c>
      <c r="S53" s="73">
        <v>1021704.5</v>
      </c>
      <c r="T53" s="73">
        <v>4800</v>
      </c>
      <c r="U53" s="232">
        <v>1193724.5</v>
      </c>
      <c r="Y53" s="232">
        <v>336030.86</v>
      </c>
      <c r="Z53" s="232">
        <v>118044.9</v>
      </c>
    </row>
    <row r="54" spans="1:29" ht="15" customHeight="1" x14ac:dyDescent="0.2">
      <c r="A54" s="250" t="s">
        <v>3002</v>
      </c>
      <c r="B54" s="89">
        <v>405348.2</v>
      </c>
      <c r="C54" s="89">
        <v>6375</v>
      </c>
      <c r="D54" s="89">
        <v>65315.22</v>
      </c>
      <c r="F54" s="250">
        <v>4</v>
      </c>
      <c r="G54" s="250">
        <v>498223.9</v>
      </c>
      <c r="H54" s="232">
        <v>13900</v>
      </c>
      <c r="I54" s="232">
        <v>34533.040000000001</v>
      </c>
      <c r="K54" s="232">
        <v>99.07</v>
      </c>
      <c r="N54" s="250">
        <v>1852129.74</v>
      </c>
      <c r="O54" s="250">
        <v>1557377.06</v>
      </c>
      <c r="P54" s="73">
        <v>438602.93</v>
      </c>
      <c r="Q54" s="73">
        <v>192500</v>
      </c>
      <c r="R54" s="73">
        <v>269.01</v>
      </c>
      <c r="S54" s="73">
        <v>695225.5</v>
      </c>
      <c r="T54" s="73">
        <v>11050</v>
      </c>
      <c r="U54" s="232">
        <v>867135.5</v>
      </c>
      <c r="Y54" s="232">
        <v>168993.86</v>
      </c>
      <c r="Z54" s="232">
        <v>109993.99</v>
      </c>
    </row>
    <row r="55" spans="1:29" x14ac:dyDescent="0.2">
      <c r="A55" s="250" t="s">
        <v>3003</v>
      </c>
      <c r="B55" s="89">
        <v>426005.85</v>
      </c>
      <c r="C55" s="89">
        <v>0</v>
      </c>
      <c r="D55" s="89">
        <v>63420.04</v>
      </c>
      <c r="F55" s="250">
        <v>937922</v>
      </c>
      <c r="G55" s="250">
        <v>353093.35</v>
      </c>
      <c r="H55" s="232">
        <v>0</v>
      </c>
      <c r="I55" s="232">
        <v>176275</v>
      </c>
      <c r="K55" s="232">
        <v>44.84</v>
      </c>
      <c r="N55" s="250">
        <v>1722871.56</v>
      </c>
      <c r="O55" s="250">
        <v>1296912.72</v>
      </c>
      <c r="P55" s="73">
        <v>772934.04</v>
      </c>
      <c r="R55" s="73">
        <v>320.06</v>
      </c>
      <c r="S55" s="73">
        <v>693210</v>
      </c>
      <c r="T55" s="73">
        <v>9000</v>
      </c>
      <c r="U55" s="232">
        <v>851970</v>
      </c>
      <c r="Y55" s="232">
        <v>313515.92</v>
      </c>
      <c r="Z55" s="232">
        <v>169198.7</v>
      </c>
    </row>
    <row r="56" spans="1:29" x14ac:dyDescent="0.2">
      <c r="A56" s="250" t="s">
        <v>3004</v>
      </c>
      <c r="B56" s="89">
        <v>732007.08</v>
      </c>
      <c r="C56" s="89">
        <v>22575</v>
      </c>
      <c r="D56" s="89">
        <v>45997.04</v>
      </c>
      <c r="F56" s="250">
        <v>488272.88</v>
      </c>
      <c r="G56" s="250">
        <v>125400.32000000001</v>
      </c>
      <c r="H56" s="232">
        <v>0</v>
      </c>
      <c r="I56" s="232">
        <v>55823.54</v>
      </c>
      <c r="K56" s="232">
        <v>563.85</v>
      </c>
      <c r="N56" s="250">
        <v>1420296.48</v>
      </c>
      <c r="O56" s="250">
        <v>1593000.06</v>
      </c>
      <c r="P56" s="73">
        <v>772676.18</v>
      </c>
      <c r="Q56" s="73">
        <v>181735</v>
      </c>
      <c r="R56" s="73">
        <v>639.41</v>
      </c>
      <c r="S56" s="73">
        <v>963440.1</v>
      </c>
      <c r="T56" s="73">
        <v>72400</v>
      </c>
      <c r="U56" s="232">
        <v>1139020.1000000001</v>
      </c>
      <c r="Y56" s="232">
        <v>352573.33</v>
      </c>
      <c r="Z56" s="232">
        <v>76993.89</v>
      </c>
      <c r="AC56" s="232">
        <v>625.95000000000005</v>
      </c>
    </row>
    <row r="57" spans="1:29" x14ac:dyDescent="0.2">
      <c r="A57" s="250" t="s">
        <v>3005</v>
      </c>
      <c r="B57" s="89">
        <v>718950.27</v>
      </c>
      <c r="C57" s="89">
        <v>16500</v>
      </c>
      <c r="D57" s="89">
        <v>48439.81</v>
      </c>
      <c r="F57" s="250">
        <v>2</v>
      </c>
      <c r="G57" s="250">
        <v>109082.37</v>
      </c>
      <c r="H57" s="232">
        <v>0</v>
      </c>
      <c r="I57" s="232">
        <v>36249.269999999997</v>
      </c>
      <c r="K57" s="232">
        <v>34.58</v>
      </c>
      <c r="N57" s="250">
        <v>483527.12</v>
      </c>
      <c r="O57" s="250">
        <v>1261656.71</v>
      </c>
      <c r="P57" s="73">
        <v>602746.93000000005</v>
      </c>
      <c r="Q57" s="73">
        <v>279248</v>
      </c>
      <c r="R57" s="73">
        <v>500.64</v>
      </c>
      <c r="S57" s="73">
        <v>958870</v>
      </c>
      <c r="T57" s="73">
        <v>3600</v>
      </c>
      <c r="U57" s="232">
        <v>1168328</v>
      </c>
      <c r="Y57" s="232">
        <v>203746.02</v>
      </c>
      <c r="Z57" s="232">
        <v>34113.01</v>
      </c>
    </row>
    <row r="58" spans="1:29" x14ac:dyDescent="0.2">
      <c r="A58" s="250" t="s">
        <v>3029</v>
      </c>
      <c r="B58" s="89">
        <v>273704.73</v>
      </c>
      <c r="C58" s="89">
        <v>5500</v>
      </c>
      <c r="D58" s="89">
        <v>47080.11</v>
      </c>
      <c r="F58" s="250">
        <v>3</v>
      </c>
      <c r="G58" s="250">
        <v>372682.06</v>
      </c>
      <c r="H58" s="232">
        <v>0</v>
      </c>
      <c r="I58" s="232">
        <v>61997</v>
      </c>
      <c r="K58" s="232">
        <v>728.93</v>
      </c>
      <c r="N58" s="250">
        <v>1476690.69</v>
      </c>
      <c r="O58" s="250">
        <v>2075132.5</v>
      </c>
      <c r="P58" s="73">
        <v>436969.98</v>
      </c>
      <c r="Q58" s="73">
        <v>107600</v>
      </c>
      <c r="R58" s="73">
        <v>142.16999999999999</v>
      </c>
      <c r="S58" s="73">
        <v>491588.4</v>
      </c>
      <c r="T58" s="73">
        <v>2400</v>
      </c>
      <c r="U58" s="232">
        <v>593528.4</v>
      </c>
      <c r="Y58" s="232">
        <v>127807.45</v>
      </c>
      <c r="Z58" s="232">
        <v>53976.2</v>
      </c>
      <c r="AB58" s="232">
        <v>8592</v>
      </c>
    </row>
    <row r="59" spans="1:29" ht="12" customHeight="1" x14ac:dyDescent="0.2">
      <c r="A59" s="250" t="s">
        <v>3030</v>
      </c>
      <c r="B59" s="89">
        <v>818154.58</v>
      </c>
      <c r="C59" s="89">
        <v>4875</v>
      </c>
      <c r="D59" s="89">
        <v>43613.16</v>
      </c>
      <c r="F59" s="250">
        <v>348746.88</v>
      </c>
      <c r="G59" s="250">
        <v>99091.21</v>
      </c>
      <c r="H59" s="232">
        <v>0</v>
      </c>
      <c r="I59" s="232">
        <v>32492.19</v>
      </c>
      <c r="K59" s="232">
        <v>117.75</v>
      </c>
      <c r="N59" s="250">
        <v>1932011.23</v>
      </c>
      <c r="O59" s="250">
        <v>3409443.43</v>
      </c>
      <c r="P59" s="73">
        <v>545484</v>
      </c>
      <c r="R59" s="73">
        <v>930.98</v>
      </c>
      <c r="S59" s="73">
        <v>858061</v>
      </c>
      <c r="U59" s="232">
        <v>1022241</v>
      </c>
      <c r="Y59" s="232">
        <v>184029.73</v>
      </c>
      <c r="Z59" s="232">
        <v>95186.86</v>
      </c>
      <c r="AB59" s="232">
        <v>49000</v>
      </c>
    </row>
    <row r="60" spans="1:29" x14ac:dyDescent="0.2">
      <c r="A60" s="250" t="s">
        <v>3009</v>
      </c>
      <c r="B60" s="89">
        <v>640953.53</v>
      </c>
      <c r="D60" s="89">
        <v>5677.33</v>
      </c>
      <c r="F60" s="250">
        <v>77857.289999999994</v>
      </c>
      <c r="G60" s="250">
        <v>90205.62</v>
      </c>
      <c r="N60" s="250">
        <v>49233.02</v>
      </c>
      <c r="O60" s="250">
        <v>280935.62</v>
      </c>
      <c r="P60" s="73">
        <v>1127411.93</v>
      </c>
      <c r="S60" s="73">
        <v>847162</v>
      </c>
      <c r="U60" s="232">
        <v>1119967</v>
      </c>
      <c r="Y60" s="232">
        <v>349639.6</v>
      </c>
      <c r="Z60" s="232">
        <v>26103.279999999999</v>
      </c>
    </row>
    <row r="61" spans="1:29" x14ac:dyDescent="0.2">
      <c r="A61" s="250" t="s">
        <v>3010</v>
      </c>
      <c r="B61" s="89">
        <v>1011470.29</v>
      </c>
      <c r="D61" s="89">
        <v>6474</v>
      </c>
      <c r="F61" s="250">
        <v>252984.08</v>
      </c>
      <c r="G61" s="250">
        <v>-698.39</v>
      </c>
      <c r="N61" s="250">
        <v>92253.84</v>
      </c>
      <c r="O61" s="250">
        <v>179132.84</v>
      </c>
      <c r="P61" s="73">
        <v>766060.43</v>
      </c>
      <c r="R61" s="73">
        <v>813</v>
      </c>
      <c r="S61" s="73">
        <v>1156660</v>
      </c>
      <c r="U61" s="232">
        <v>1282090</v>
      </c>
      <c r="X61" s="232">
        <v>6420</v>
      </c>
      <c r="Y61" s="232">
        <v>188016.51</v>
      </c>
      <c r="Z61" s="232">
        <v>59729.34</v>
      </c>
    </row>
    <row r="62" spans="1:29" x14ac:dyDescent="0.2">
      <c r="A62" s="250" t="s">
        <v>3011</v>
      </c>
      <c r="B62" s="89">
        <v>564132.63</v>
      </c>
      <c r="D62" s="89">
        <v>6270.99</v>
      </c>
      <c r="F62" s="250">
        <v>279625.02</v>
      </c>
      <c r="G62" s="250">
        <v>123705.57</v>
      </c>
      <c r="N62" s="250">
        <v>191848.52</v>
      </c>
      <c r="O62" s="250">
        <v>2768470.84</v>
      </c>
      <c r="P62" s="73">
        <v>870617.68</v>
      </c>
      <c r="S62" s="73">
        <v>794720</v>
      </c>
      <c r="U62" s="232">
        <v>1054040</v>
      </c>
      <c r="Y62" s="232">
        <v>223659.01</v>
      </c>
      <c r="Z62" s="232">
        <v>95741.72</v>
      </c>
    </row>
    <row r="63" spans="1:29" x14ac:dyDescent="0.2">
      <c r="A63" s="250" t="s">
        <v>3012</v>
      </c>
      <c r="B63" s="89">
        <v>741615.05</v>
      </c>
      <c r="D63" s="89">
        <v>16812.63</v>
      </c>
      <c r="F63" s="250">
        <v>334359.55</v>
      </c>
      <c r="G63" s="250">
        <v>121019.96</v>
      </c>
      <c r="N63" s="250">
        <v>23614.77</v>
      </c>
      <c r="O63" s="250">
        <v>2027508.56</v>
      </c>
      <c r="P63" s="73">
        <v>1667015.54</v>
      </c>
      <c r="S63" s="73">
        <v>918080</v>
      </c>
      <c r="U63" s="232">
        <v>1490922</v>
      </c>
      <c r="Y63" s="232">
        <v>846496.65</v>
      </c>
      <c r="Z63" s="232">
        <v>83720.259999999995</v>
      </c>
    </row>
    <row r="64" spans="1:29" x14ac:dyDescent="0.2">
      <c r="A64" s="250" t="s">
        <v>3013</v>
      </c>
      <c r="B64" s="89">
        <v>1804358.16</v>
      </c>
      <c r="D64" s="89">
        <v>20469.900000000001</v>
      </c>
      <c r="F64" s="250">
        <v>637821.78</v>
      </c>
      <c r="G64" s="250">
        <v>213643.12</v>
      </c>
      <c r="N64" s="250">
        <v>2729.7</v>
      </c>
      <c r="O64" s="250">
        <v>179132.84</v>
      </c>
      <c r="P64" s="73">
        <v>2465260.5699999998</v>
      </c>
      <c r="S64" s="73">
        <v>398460</v>
      </c>
      <c r="U64" s="232">
        <v>640486</v>
      </c>
      <c r="X64" s="232">
        <v>9060</v>
      </c>
      <c r="Y64" s="232">
        <v>452727.43</v>
      </c>
      <c r="Z64" s="232">
        <v>73342.28</v>
      </c>
    </row>
    <row r="65" spans="1:28" x14ac:dyDescent="0.2">
      <c r="A65" s="250" t="s">
        <v>3014</v>
      </c>
      <c r="B65" s="89">
        <v>660807.41</v>
      </c>
      <c r="C65" s="89">
        <v>1875</v>
      </c>
      <c r="D65" s="89">
        <v>83669.929999999993</v>
      </c>
      <c r="F65" s="250">
        <v>1660390.12</v>
      </c>
      <c r="G65" s="250">
        <v>260006.29</v>
      </c>
      <c r="H65" s="232">
        <v>0</v>
      </c>
      <c r="I65" s="232">
        <v>0</v>
      </c>
      <c r="K65" s="232">
        <v>0</v>
      </c>
      <c r="N65" s="250">
        <v>-139558.35</v>
      </c>
      <c r="O65" s="250">
        <v>2752937.45</v>
      </c>
      <c r="P65" s="73">
        <v>701167.51</v>
      </c>
      <c r="R65" s="73">
        <v>516.64</v>
      </c>
      <c r="S65" s="73">
        <v>1180071</v>
      </c>
      <c r="T65" s="73">
        <v>88350</v>
      </c>
      <c r="U65" s="232">
        <v>1418355</v>
      </c>
      <c r="Y65" s="232">
        <v>289375.32</v>
      </c>
      <c r="Z65" s="232">
        <v>157047.23000000001</v>
      </c>
      <c r="AB65" s="232">
        <v>3.95</v>
      </c>
    </row>
    <row r="66" spans="1:28" x14ac:dyDescent="0.2">
      <c r="A66" s="250" t="s">
        <v>3015</v>
      </c>
      <c r="B66" s="89">
        <v>612841.14</v>
      </c>
      <c r="C66" s="89">
        <v>6675</v>
      </c>
      <c r="D66" s="89">
        <v>61382.93</v>
      </c>
      <c r="F66" s="250">
        <v>706294.73</v>
      </c>
      <c r="G66" s="250">
        <v>1264293.08</v>
      </c>
      <c r="H66" s="232">
        <v>0</v>
      </c>
      <c r="I66" s="232">
        <v>0</v>
      </c>
      <c r="K66" s="232">
        <v>5300</v>
      </c>
      <c r="N66" s="250">
        <v>-617694.13</v>
      </c>
      <c r="O66" s="250">
        <v>3437556.74</v>
      </c>
      <c r="P66" s="73">
        <v>478381.34</v>
      </c>
      <c r="R66" s="73">
        <v>589.58000000000004</v>
      </c>
      <c r="S66" s="73">
        <v>1024233</v>
      </c>
      <c r="T66" s="73">
        <v>84300</v>
      </c>
      <c r="U66" s="232">
        <v>1234713</v>
      </c>
      <c r="Y66" s="232">
        <v>177588.49</v>
      </c>
      <c r="Z66" s="232">
        <v>342401.16</v>
      </c>
    </row>
    <row r="67" spans="1:28" x14ac:dyDescent="0.2">
      <c r="A67" s="250" t="s">
        <v>3016</v>
      </c>
      <c r="B67" s="89">
        <v>985713.75</v>
      </c>
      <c r="C67" s="89">
        <v>9375</v>
      </c>
      <c r="D67" s="89">
        <v>54370.63</v>
      </c>
      <c r="F67" s="250">
        <v>1356987.29</v>
      </c>
      <c r="G67" s="250">
        <v>276660.34000000003</v>
      </c>
      <c r="H67" s="232">
        <v>0</v>
      </c>
      <c r="I67" s="232">
        <v>0</v>
      </c>
      <c r="K67" s="232">
        <v>12530</v>
      </c>
      <c r="N67" s="250">
        <v>1634176.38</v>
      </c>
      <c r="O67" s="250">
        <v>785641.8</v>
      </c>
      <c r="P67" s="73">
        <v>573162.09</v>
      </c>
      <c r="Q67" s="73">
        <v>330192</v>
      </c>
      <c r="R67" s="73">
        <v>886.3</v>
      </c>
      <c r="S67" s="73">
        <v>993157.8</v>
      </c>
      <c r="T67" s="73">
        <v>112290</v>
      </c>
      <c r="U67" s="232">
        <v>1238419.8</v>
      </c>
      <c r="W67" s="232">
        <v>9152</v>
      </c>
      <c r="Y67" s="232">
        <v>269106.86</v>
      </c>
      <c r="Z67" s="232">
        <v>109697.1</v>
      </c>
    </row>
    <row r="68" spans="1:28" x14ac:dyDescent="0.2">
      <c r="A68" s="250" t="s">
        <v>3017</v>
      </c>
      <c r="B68" s="89">
        <v>1602585.81</v>
      </c>
      <c r="C68" s="89">
        <v>0</v>
      </c>
      <c r="D68" s="89">
        <v>41606.400000000001</v>
      </c>
      <c r="F68" s="250">
        <v>424788.06</v>
      </c>
      <c r="G68" s="250">
        <v>217040.62</v>
      </c>
      <c r="H68" s="232">
        <v>486</v>
      </c>
      <c r="I68" s="232">
        <v>5812.73</v>
      </c>
      <c r="K68" s="232">
        <v>4133</v>
      </c>
      <c r="N68" s="250">
        <v>421357.14</v>
      </c>
      <c r="O68" s="250">
        <v>2929218.73</v>
      </c>
      <c r="P68" s="73">
        <v>2159767.31</v>
      </c>
      <c r="R68" s="73">
        <v>1506.02</v>
      </c>
      <c r="S68" s="73">
        <v>972942.2</v>
      </c>
      <c r="U68" s="232">
        <v>1562956.2</v>
      </c>
      <c r="Y68" s="232">
        <v>271797.15999999997</v>
      </c>
      <c r="Z68" s="232">
        <v>340349.51</v>
      </c>
    </row>
    <row r="69" spans="1:28" x14ac:dyDescent="0.2">
      <c r="A69" s="250" t="s">
        <v>3018</v>
      </c>
      <c r="B69" s="89">
        <v>725084.32</v>
      </c>
      <c r="D69" s="89">
        <v>32670.58</v>
      </c>
      <c r="F69" s="250">
        <v>1605295.15</v>
      </c>
      <c r="G69" s="250">
        <v>125085.18</v>
      </c>
      <c r="K69" s="232">
        <v>-48492.22</v>
      </c>
      <c r="N69" s="250">
        <v>166909.32999999999</v>
      </c>
      <c r="O69" s="250">
        <v>574529.34</v>
      </c>
      <c r="P69" s="73">
        <v>1314322.1399999999</v>
      </c>
      <c r="R69" s="73">
        <v>585.62</v>
      </c>
      <c r="S69" s="73">
        <v>559404.30000000005</v>
      </c>
      <c r="U69" s="232">
        <v>708903.3</v>
      </c>
      <c r="Y69" s="232">
        <v>382652.51</v>
      </c>
      <c r="Z69" s="232">
        <v>149103.63</v>
      </c>
    </row>
    <row r="70" spans="1:28" x14ac:dyDescent="0.2">
      <c r="A70" s="250" t="s">
        <v>3019</v>
      </c>
      <c r="B70" s="89">
        <v>760977.31</v>
      </c>
      <c r="D70" s="89">
        <v>7298.4</v>
      </c>
      <c r="F70" s="250">
        <v>137410.35999999999</v>
      </c>
      <c r="G70" s="250">
        <v>335181.27</v>
      </c>
      <c r="K70" s="232">
        <v>401.87</v>
      </c>
      <c r="N70" s="250">
        <v>56433.919999999998</v>
      </c>
      <c r="O70" s="250">
        <v>2183187.2799999998</v>
      </c>
      <c r="P70" s="73">
        <v>1991002.87</v>
      </c>
      <c r="S70" s="73">
        <v>1402843</v>
      </c>
      <c r="U70" s="232">
        <v>1698094</v>
      </c>
      <c r="Y70" s="232">
        <v>535700.35</v>
      </c>
      <c r="Z70" s="232">
        <v>91690.16</v>
      </c>
    </row>
    <row r="71" spans="1:28" x14ac:dyDescent="0.2">
      <c r="A71" s="250" t="s">
        <v>3020</v>
      </c>
      <c r="B71" s="89">
        <v>2157900.09</v>
      </c>
      <c r="D71" s="89">
        <v>28800</v>
      </c>
      <c r="F71" s="250">
        <v>1437961.78</v>
      </c>
      <c r="G71" s="250">
        <v>119999.01</v>
      </c>
      <c r="I71" s="232">
        <v>15680</v>
      </c>
      <c r="N71" s="250">
        <v>111360.57</v>
      </c>
      <c r="O71" s="250">
        <v>1562778.07</v>
      </c>
      <c r="P71" s="73">
        <v>1538547.42</v>
      </c>
      <c r="R71" s="73">
        <v>2466.02</v>
      </c>
      <c r="S71" s="73">
        <v>702412.2</v>
      </c>
      <c r="U71" s="232">
        <v>967800.2</v>
      </c>
      <c r="Y71" s="232">
        <v>495144.29</v>
      </c>
      <c r="Z71" s="232">
        <v>172308.25</v>
      </c>
    </row>
    <row r="72" spans="1:28" x14ac:dyDescent="0.2">
      <c r="A72" s="250" t="s">
        <v>3021</v>
      </c>
      <c r="B72" s="89">
        <v>1774578.18</v>
      </c>
      <c r="D72" s="89">
        <v>44554</v>
      </c>
      <c r="F72" s="250">
        <v>1964826.32</v>
      </c>
      <c r="G72" s="250">
        <v>714831.33</v>
      </c>
      <c r="J72" s="232">
        <v>13000</v>
      </c>
      <c r="K72" s="232">
        <v>1132.19</v>
      </c>
      <c r="N72" s="250">
        <v>481921.87</v>
      </c>
      <c r="O72" s="250">
        <v>1881658.83</v>
      </c>
      <c r="P72" s="73">
        <v>2473180.14</v>
      </c>
      <c r="R72" s="73">
        <v>1842.84</v>
      </c>
      <c r="S72" s="73">
        <v>1783730.3</v>
      </c>
      <c r="U72" s="232">
        <v>2211493.2999999998</v>
      </c>
      <c r="Y72" s="232">
        <v>686467.03</v>
      </c>
      <c r="Z72" s="232">
        <v>216733.15</v>
      </c>
    </row>
    <row r="73" spans="1:28" x14ac:dyDescent="0.2">
      <c r="A73" s="250" t="s">
        <v>3022</v>
      </c>
      <c r="B73" s="89">
        <v>1051774.1100000001</v>
      </c>
      <c r="D73" s="89">
        <v>60420.84</v>
      </c>
      <c r="F73" s="250">
        <v>210647.22</v>
      </c>
      <c r="G73" s="250">
        <v>199110.07</v>
      </c>
      <c r="K73" s="232">
        <v>523.15</v>
      </c>
      <c r="N73" s="250">
        <v>52090.44</v>
      </c>
      <c r="O73" s="250">
        <v>1497958.46</v>
      </c>
      <c r="P73" s="73">
        <v>954714.56</v>
      </c>
      <c r="R73" s="73">
        <v>1715</v>
      </c>
      <c r="S73" s="73">
        <v>729202.7</v>
      </c>
      <c r="U73" s="232">
        <v>787864.7</v>
      </c>
      <c r="Y73" s="232">
        <v>304038.02</v>
      </c>
      <c r="Z73" s="232">
        <v>146950.73000000001</v>
      </c>
    </row>
    <row r="74" spans="1:28" x14ac:dyDescent="0.2">
      <c r="A74" s="250" t="s">
        <v>3023</v>
      </c>
      <c r="B74" s="89">
        <v>458549.62</v>
      </c>
      <c r="D74" s="89">
        <v>8415.66</v>
      </c>
      <c r="F74" s="250">
        <v>1169123.74</v>
      </c>
      <c r="G74" s="250">
        <v>212354.96</v>
      </c>
      <c r="H74" s="232">
        <v>162</v>
      </c>
      <c r="I74" s="232">
        <v>-1892.19</v>
      </c>
      <c r="K74" s="232">
        <v>22649.56</v>
      </c>
      <c r="N74" s="250">
        <v>205872.86</v>
      </c>
      <c r="O74" s="250">
        <v>2412599.04</v>
      </c>
      <c r="P74" s="73">
        <v>1012536.72</v>
      </c>
      <c r="R74" s="73">
        <v>510.12</v>
      </c>
      <c r="S74" s="73">
        <v>483331.8</v>
      </c>
      <c r="U74" s="232">
        <v>730236.8</v>
      </c>
      <c r="Y74" s="232">
        <v>254898.03</v>
      </c>
      <c r="Z74" s="232">
        <v>99783.86</v>
      </c>
    </row>
    <row r="75" spans="1:28" x14ac:dyDescent="0.2">
      <c r="A75" s="250" t="s">
        <v>3024</v>
      </c>
      <c r="B75" s="89">
        <v>826707.04</v>
      </c>
      <c r="C75" s="89">
        <v>23975</v>
      </c>
      <c r="D75" s="89">
        <v>33840</v>
      </c>
      <c r="F75" s="250">
        <v>865865.32</v>
      </c>
      <c r="G75" s="250">
        <v>1865421.33</v>
      </c>
      <c r="H75" s="232">
        <v>25000</v>
      </c>
      <c r="I75" s="232">
        <v>28389.86</v>
      </c>
      <c r="K75" s="232">
        <v>391.73</v>
      </c>
      <c r="N75" s="250">
        <v>5971.91</v>
      </c>
      <c r="O75" s="250">
        <v>2174520.91</v>
      </c>
      <c r="P75" s="73">
        <v>1632866.6</v>
      </c>
      <c r="Q75" s="73">
        <v>355300</v>
      </c>
      <c r="R75" s="73">
        <v>654.08000000000004</v>
      </c>
      <c r="S75" s="73">
        <v>999855.3</v>
      </c>
      <c r="U75" s="232">
        <v>1404550.3</v>
      </c>
      <c r="Y75" s="232">
        <v>656709.82999999996</v>
      </c>
      <c r="Z75" s="232">
        <v>333062.43</v>
      </c>
    </row>
    <row r="76" spans="1:28" x14ac:dyDescent="0.2">
      <c r="A76" s="250" t="s">
        <v>3025</v>
      </c>
      <c r="B76" s="89">
        <v>1163191.8</v>
      </c>
      <c r="D76" s="89">
        <v>70368.67</v>
      </c>
      <c r="F76" s="250">
        <v>1203863.1000000001</v>
      </c>
      <c r="G76" s="250">
        <v>816536.8</v>
      </c>
      <c r="I76" s="232">
        <v>18291</v>
      </c>
      <c r="K76" s="232">
        <v>151618.37</v>
      </c>
      <c r="N76" s="250">
        <v>386828.45</v>
      </c>
      <c r="O76" s="250">
        <v>2426315.1</v>
      </c>
      <c r="P76" s="73">
        <v>1709031.68</v>
      </c>
      <c r="Q76" s="73">
        <v>135000</v>
      </c>
      <c r="R76" s="73">
        <v>953.94</v>
      </c>
      <c r="S76" s="73">
        <v>1009758.23</v>
      </c>
      <c r="U76" s="232">
        <v>1509552.23</v>
      </c>
      <c r="Y76" s="232">
        <v>551976.06999999995</v>
      </c>
      <c r="Z76" s="232">
        <v>338234.85</v>
      </c>
    </row>
    <row r="77" spans="1:28" x14ac:dyDescent="0.2">
      <c r="A77" s="250" t="s">
        <v>3026</v>
      </c>
      <c r="B77" s="89">
        <v>344914.11</v>
      </c>
      <c r="D77" s="89">
        <v>5604.31</v>
      </c>
      <c r="F77" s="250">
        <v>140397.35</v>
      </c>
      <c r="G77" s="250">
        <v>278414.28000000003</v>
      </c>
      <c r="I77" s="232">
        <v>14107.74</v>
      </c>
      <c r="K77" s="232">
        <v>6575.62</v>
      </c>
      <c r="N77" s="250">
        <v>-550510.43000000005</v>
      </c>
      <c r="O77" s="250">
        <v>1120243.3</v>
      </c>
      <c r="P77" s="73">
        <v>952522.06</v>
      </c>
      <c r="R77" s="73">
        <v>335.4</v>
      </c>
      <c r="S77" s="73">
        <v>424538.1</v>
      </c>
      <c r="U77" s="232">
        <v>668735.1</v>
      </c>
      <c r="Y77" s="232">
        <v>285233.73</v>
      </c>
      <c r="Z77" s="232">
        <v>85803.4</v>
      </c>
    </row>
    <row r="78" spans="1:28" x14ac:dyDescent="0.2">
      <c r="A78" s="250" t="s">
        <v>3027</v>
      </c>
      <c r="B78" s="89">
        <v>540604.89</v>
      </c>
      <c r="D78" s="89">
        <v>38930</v>
      </c>
      <c r="F78" s="250">
        <v>1070128.45</v>
      </c>
      <c r="G78" s="250">
        <v>277616.61</v>
      </c>
      <c r="I78" s="232">
        <v>15775.68</v>
      </c>
      <c r="K78" s="232">
        <v>299.35000000000002</v>
      </c>
      <c r="N78" s="250">
        <v>-33600</v>
      </c>
      <c r="O78" s="250">
        <v>2732486.08</v>
      </c>
      <c r="P78" s="73">
        <v>1283668.1599999999</v>
      </c>
      <c r="R78" s="73">
        <v>509.38</v>
      </c>
      <c r="S78" s="73">
        <v>892611.3</v>
      </c>
      <c r="U78" s="232">
        <v>1288603.3</v>
      </c>
      <c r="Y78" s="232">
        <v>475581.25</v>
      </c>
      <c r="Z78" s="232">
        <v>156530.09</v>
      </c>
      <c r="AB78" s="232">
        <v>40</v>
      </c>
    </row>
    <row r="79" spans="1:28" x14ac:dyDescent="0.2">
      <c r="A79" s="250" t="s">
        <v>3028</v>
      </c>
      <c r="B79" s="89">
        <v>1415748.54</v>
      </c>
      <c r="C79" s="89">
        <v>1875</v>
      </c>
      <c r="D79" s="89">
        <v>6044</v>
      </c>
      <c r="F79" s="250">
        <v>1882032.53</v>
      </c>
      <c r="G79" s="250">
        <v>374353.93</v>
      </c>
      <c r="I79" s="232">
        <v>16584.23</v>
      </c>
      <c r="K79" s="232">
        <v>220</v>
      </c>
      <c r="N79" s="250">
        <v>479</v>
      </c>
      <c r="O79" s="250">
        <v>3283107.89</v>
      </c>
      <c r="P79" s="73">
        <v>1450173.79</v>
      </c>
      <c r="Q79" s="73">
        <v>3000</v>
      </c>
      <c r="R79" s="73">
        <v>1937.74</v>
      </c>
      <c r="S79" s="73">
        <v>753713.8</v>
      </c>
      <c r="U79" s="232">
        <v>1028647.8</v>
      </c>
      <c r="Y79" s="232">
        <v>679691.06</v>
      </c>
      <c r="Z79" s="232">
        <v>155892.20000000001</v>
      </c>
      <c r="AB79" s="232">
        <v>150000</v>
      </c>
    </row>
    <row r="80" spans="1:28" x14ac:dyDescent="0.2">
      <c r="A80" s="250" t="s">
        <v>3031</v>
      </c>
      <c r="B80" s="89">
        <v>1260301.17</v>
      </c>
      <c r="D80" s="89">
        <v>24852.89</v>
      </c>
      <c r="F80" s="250">
        <v>468429.54</v>
      </c>
      <c r="G80" s="250">
        <v>227839.33</v>
      </c>
      <c r="I80" s="232">
        <v>12200</v>
      </c>
      <c r="K80" s="232">
        <v>309.75</v>
      </c>
      <c r="N80" s="250">
        <v>-295737.84000000003</v>
      </c>
      <c r="O80" s="250">
        <v>1600443.98</v>
      </c>
      <c r="P80" s="73">
        <v>1430633.64</v>
      </c>
      <c r="R80" s="73">
        <v>970.73</v>
      </c>
      <c r="S80" s="73">
        <v>757685.8</v>
      </c>
      <c r="U80" s="232">
        <v>976592.8</v>
      </c>
      <c r="W80" s="232">
        <v>4440</v>
      </c>
      <c r="Y80" s="232">
        <v>357659.66</v>
      </c>
      <c r="Z80" s="232">
        <v>145583.67000000001</v>
      </c>
    </row>
    <row r="81" spans="1:28" x14ac:dyDescent="0.2">
      <c r="A81" s="250" t="s">
        <v>3000</v>
      </c>
      <c r="B81" s="89">
        <v>176599.25</v>
      </c>
      <c r="C81" s="89">
        <v>10100</v>
      </c>
      <c r="D81" s="89">
        <v>11316.99</v>
      </c>
      <c r="F81" s="250">
        <v>360812.37</v>
      </c>
      <c r="G81" s="250">
        <v>90610.79</v>
      </c>
      <c r="N81" s="250">
        <v>-608787.99</v>
      </c>
      <c r="O81" s="250">
        <v>2663000</v>
      </c>
      <c r="P81" s="73">
        <v>362452.57</v>
      </c>
      <c r="R81" s="73">
        <v>81.87</v>
      </c>
      <c r="S81" s="73">
        <v>511001.59999999998</v>
      </c>
      <c r="T81" s="73">
        <v>0</v>
      </c>
      <c r="U81" s="232">
        <v>678572.6</v>
      </c>
      <c r="Y81" s="232">
        <v>99045.18</v>
      </c>
      <c r="Z81" s="232">
        <v>45468.13</v>
      </c>
    </row>
    <row r="82" spans="1:28" x14ac:dyDescent="0.2">
      <c r="A82" s="250" t="s">
        <v>3001</v>
      </c>
      <c r="B82" s="89">
        <v>721463.96</v>
      </c>
      <c r="C82" s="89">
        <v>0</v>
      </c>
      <c r="D82" s="89">
        <v>8920.36</v>
      </c>
      <c r="F82" s="250">
        <v>281276.38</v>
      </c>
      <c r="G82" s="250">
        <v>81871.19</v>
      </c>
      <c r="N82" s="250">
        <v>36502.980000000003</v>
      </c>
      <c r="O82" s="250">
        <v>1891769.64</v>
      </c>
      <c r="P82" s="73">
        <v>738919.81</v>
      </c>
      <c r="R82" s="73">
        <v>409.16</v>
      </c>
      <c r="S82" s="73">
        <v>153720</v>
      </c>
      <c r="U82" s="232">
        <v>341518</v>
      </c>
      <c r="Y82" s="232">
        <v>53046.81</v>
      </c>
      <c r="Z82" s="232">
        <v>82203.12</v>
      </c>
    </row>
    <row r="83" spans="1:28" x14ac:dyDescent="0.2">
      <c r="A83" s="250" t="s">
        <v>3006</v>
      </c>
      <c r="B83" s="89">
        <v>327615.56</v>
      </c>
      <c r="C83" s="89">
        <v>8500</v>
      </c>
      <c r="D83" s="89">
        <v>15449.58</v>
      </c>
      <c r="F83" s="250">
        <v>806808.99</v>
      </c>
      <c r="G83" s="250">
        <v>188151.05</v>
      </c>
      <c r="M83" s="250">
        <v>-541668.11</v>
      </c>
      <c r="N83" s="250">
        <v>80744.12</v>
      </c>
      <c r="O83" s="250">
        <v>1861215.28</v>
      </c>
      <c r="P83" s="73">
        <v>491884.27</v>
      </c>
      <c r="R83" s="73">
        <v>313.64</v>
      </c>
      <c r="S83" s="73">
        <v>771393</v>
      </c>
      <c r="U83" s="232">
        <v>939972</v>
      </c>
      <c r="Y83" s="232">
        <v>243042.2</v>
      </c>
      <c r="Z83" s="232">
        <v>63994.82</v>
      </c>
    </row>
    <row r="84" spans="1:28" x14ac:dyDescent="0.2">
      <c r="A84" s="250" t="s">
        <v>3007</v>
      </c>
      <c r="B84" s="89">
        <v>148321.94</v>
      </c>
      <c r="D84" s="89">
        <v>17769.73</v>
      </c>
      <c r="F84" s="250">
        <v>299753.18</v>
      </c>
      <c r="G84" s="250">
        <v>55820.06</v>
      </c>
      <c r="N84" s="250">
        <v>180617.58</v>
      </c>
      <c r="O84" s="250">
        <v>1831896</v>
      </c>
      <c r="P84" s="73">
        <v>551291.15</v>
      </c>
      <c r="R84" s="73">
        <v>51.39</v>
      </c>
      <c r="S84" s="73">
        <v>986923.5</v>
      </c>
      <c r="U84" s="232">
        <v>1220593.5</v>
      </c>
      <c r="Y84" s="232">
        <v>210630.77</v>
      </c>
      <c r="Z84" s="232">
        <v>104288.21</v>
      </c>
      <c r="AB84" s="232">
        <v>1400</v>
      </c>
    </row>
    <row r="85" spans="1:28" x14ac:dyDescent="0.2">
      <c r="A85" s="250" t="s">
        <v>3008</v>
      </c>
      <c r="B85" s="89">
        <v>268621.37</v>
      </c>
      <c r="C85" s="89">
        <v>9700</v>
      </c>
      <c r="D85" s="89">
        <v>22356.22</v>
      </c>
      <c r="F85" s="250">
        <v>5266954.28</v>
      </c>
      <c r="G85" s="250">
        <v>102218.16</v>
      </c>
      <c r="I85" s="232">
        <v>17200</v>
      </c>
      <c r="N85" s="250">
        <v>362190.43</v>
      </c>
      <c r="O85" s="250">
        <v>4000000</v>
      </c>
      <c r="P85" s="73">
        <v>585269.04</v>
      </c>
      <c r="R85" s="73">
        <v>141.62</v>
      </c>
      <c r="S85" s="73">
        <v>776573.1</v>
      </c>
      <c r="T85" s="73">
        <v>2720000</v>
      </c>
      <c r="U85" s="232">
        <v>955608.1</v>
      </c>
      <c r="Y85" s="232">
        <v>263901.40999999997</v>
      </c>
      <c r="Z85" s="232">
        <v>202405.52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1</vt:i4>
      </vt:variant>
    </vt:vector>
  </HeadingPairs>
  <TitlesOfParts>
    <vt:vector size="19" baseType="lpstr">
      <vt:lpstr>บก.</vt:lpstr>
      <vt:lpstr>บึงกาฬ</vt:lpstr>
      <vt:lpstr>นภ</vt:lpstr>
      <vt:lpstr>หนองบัวลำภู</vt:lpstr>
      <vt:lpstr>อด</vt:lpstr>
      <vt:lpstr>อุดรธานี</vt:lpstr>
      <vt:lpstr>ลย.</vt:lpstr>
      <vt:lpstr>เลย </vt:lpstr>
      <vt:lpstr>นค.</vt:lpstr>
      <vt:lpstr>หนองคาย</vt:lpstr>
      <vt:lpstr>สกล</vt:lpstr>
      <vt:lpstr>สกลนคร</vt:lpstr>
      <vt:lpstr>นคร</vt:lpstr>
      <vt:lpstr>นครพนม</vt:lpstr>
      <vt:lpstr>1.สรุปรายงานการส่งงบ </vt:lpstr>
      <vt:lpstr>ตารางการส่งงบ</vt:lpstr>
      <vt:lpstr>2.สรุปคะแนน</vt:lpstr>
      <vt:lpstr>3. สรุปรวมราย CUP </vt:lpstr>
      <vt:lpstr>'3. สรุปรวมราย CUP 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asus pc</cp:lastModifiedBy>
  <cp:lastPrinted>2021-04-28T06:40:02Z</cp:lastPrinted>
  <dcterms:created xsi:type="dcterms:W3CDTF">2018-02-08T06:24:17Z</dcterms:created>
  <dcterms:modified xsi:type="dcterms:W3CDTF">2021-04-28T09:47:41Z</dcterms:modified>
</cp:coreProperties>
</file>