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\Planfin\ปี 64\กำกับติดตามแผนฯ\4. มค.64\กำกับติดตามแผนฯ 2-4 เดือน มค.64\"/>
    </mc:Choice>
  </mc:AlternateContent>
  <xr:revisionPtr revIDLastSave="0" documentId="13_ncr:1_{757CACFF-4F6A-4E83-B0F4-717DD648D803}" xr6:coauthVersionLast="46" xr6:coauthVersionMax="46" xr10:uidLastSave="{00000000-0000-0000-0000-000000000000}"/>
  <bookViews>
    <workbookView xWindow="-108" yWindow="-108" windowWidth="23256" windowHeight="12576" activeTab="1" xr2:uid="{F1596E7E-F3CC-44B9-84DA-CC7E0DF0BB30}"/>
  </bookViews>
  <sheets>
    <sheet name="กราฟ" sheetId="4" r:id="rId1"/>
    <sheet name="สรุปผลการกำกับติดตาม แผนที่ 2-4" sheetId="3" r:id="rId2"/>
    <sheet name="สรุป 7 จ.เขตสุขภาพที่ 8 " sheetId="2" r:id="rId3"/>
  </sheets>
  <definedNames>
    <definedName name="_xlnm.Print_Area" localSheetId="1">'สรุปผลการกำกับติดตาม แผนที่ 2-4'!$A$1:$I$19</definedName>
    <definedName name="_xlnm.Print_Titles" localSheetId="2">'สรุป 7 จ.เขตสุขภาพที่ 8 '!$A:$C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2" l="1"/>
  <c r="J3" i="2"/>
  <c r="H15" i="3" l="1"/>
  <c r="I15" i="3" s="1"/>
  <c r="E10" i="4" s="1"/>
  <c r="F15" i="3"/>
  <c r="D15" i="3"/>
  <c r="H14" i="3"/>
  <c r="I14" i="3" s="1"/>
  <c r="E9" i="4" s="1"/>
  <c r="F14" i="3"/>
  <c r="D14" i="3"/>
  <c r="H13" i="3"/>
  <c r="I13" i="3" s="1"/>
  <c r="E8" i="4" s="1"/>
  <c r="F13" i="3"/>
  <c r="D13" i="3"/>
  <c r="H12" i="3"/>
  <c r="I12" i="3" s="1"/>
  <c r="E7" i="4" s="1"/>
  <c r="F12" i="3"/>
  <c r="D12" i="3"/>
  <c r="H11" i="3"/>
  <c r="I11" i="3" s="1"/>
  <c r="E6" i="4" s="1"/>
  <c r="F11" i="3"/>
  <c r="D11" i="3"/>
  <c r="H10" i="3"/>
  <c r="I10" i="3" s="1"/>
  <c r="E5" i="4" s="1"/>
  <c r="F10" i="3"/>
  <c r="D10" i="3"/>
  <c r="H9" i="3"/>
  <c r="I9" i="3" s="1"/>
  <c r="E4" i="4" s="1"/>
  <c r="F9" i="3"/>
  <c r="D9" i="3"/>
  <c r="G12" i="3" l="1"/>
  <c r="D7" i="4" s="1"/>
  <c r="G14" i="3" l="1"/>
  <c r="D9" i="4" s="1"/>
  <c r="T3" i="2" l="1"/>
  <c r="Y3" i="2" s="1"/>
  <c r="AD3" i="2" s="1"/>
  <c r="AI3" i="2" s="1"/>
  <c r="D16" i="3" l="1"/>
  <c r="F16" i="3" l="1"/>
  <c r="H16" i="3"/>
  <c r="I16" i="3" s="1"/>
  <c r="E11" i="4" s="1"/>
  <c r="E15" i="3"/>
  <c r="C10" i="4" s="1"/>
  <c r="E9" i="3"/>
  <c r="C4" i="4" s="1"/>
  <c r="G10" i="3"/>
  <c r="D5" i="4" s="1"/>
  <c r="G11" i="3"/>
  <c r="D6" i="4" s="1"/>
  <c r="G13" i="3"/>
  <c r="D8" i="4" s="1"/>
  <c r="G9" i="3"/>
  <c r="D4" i="4" s="1"/>
  <c r="G15" i="3" l="1"/>
  <c r="D10" i="4" s="1"/>
  <c r="C16" i="3" l="1"/>
  <c r="E13" i="3"/>
  <c r="C8" i="4" s="1"/>
  <c r="E10" i="3"/>
  <c r="C5" i="4" s="1"/>
  <c r="E16" i="3" l="1"/>
  <c r="C11" i="4" s="1"/>
  <c r="G16" i="3"/>
  <c r="D11" i="4" s="1"/>
  <c r="E11" i="3"/>
  <c r="C6" i="4" s="1"/>
  <c r="E14" i="3"/>
  <c r="C9" i="4" s="1"/>
  <c r="E12" i="3"/>
  <c r="C7" i="4" s="1"/>
</calcChain>
</file>

<file path=xl/sharedStrings.xml><?xml version="1.0" encoding="utf-8"?>
<sst xmlns="http://schemas.openxmlformats.org/spreadsheetml/2006/main" count="116" uniqueCount="76">
  <si>
    <t xml:space="preserve">แผนที่ </t>
  </si>
  <si>
    <t>รายการ</t>
  </si>
  <si>
    <t>แผน ปมก.63</t>
  </si>
  <si>
    <t xml:space="preserve">ผลการดำเนินงาน </t>
  </si>
  <si>
    <t xml:space="preserve">ผลต่าง </t>
  </si>
  <si>
    <t xml:space="preserve">ร้อยละ </t>
  </si>
  <si>
    <t xml:space="preserve">แผนจัดซื้อยา เวชภัณฑ์ </t>
  </si>
  <si>
    <t>ยา  (รวมสนับสนุน รพ.สต.)</t>
  </si>
  <si>
    <t xml:space="preserve">วัสดุการแพทย์ </t>
  </si>
  <si>
    <t xml:space="preserve">วชย. และ ว.การแพทย์ </t>
  </si>
  <si>
    <t>วัสดุวิทยาศาสตร์การแพทย์</t>
  </si>
  <si>
    <t xml:space="preserve">วัสดุวิทยาศาสตร์และการแพทย์  </t>
  </si>
  <si>
    <t>รวม แผนที่ 2</t>
  </si>
  <si>
    <t>แผนจัดซื้อวัสดุอื่น</t>
  </si>
  <si>
    <t>ประมาณการจัดซื้อวัสดุอื่น ปี 2563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</si>
  <si>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</si>
  <si>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</si>
  <si>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</si>
  <si>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</si>
  <si>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</si>
  <si>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</si>
  <si>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</si>
  <si>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</si>
  <si>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</si>
  <si>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</si>
  <si>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</si>
  <si>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ค่าครุภัณฑ์มูลค่าต่ำกว่าเกณฑ์</t>
  </si>
  <si>
    <t>รวม แผนที่ 3</t>
  </si>
  <si>
    <t>แผนบริหารจัดการเจ้าหนี้</t>
  </si>
  <si>
    <t>ประมาณการจ่ายชำระหนี้ปี 2563</t>
  </si>
  <si>
    <t>   เจ้าหนี้ยา</t>
  </si>
  <si>
    <t>   เจ้าหนี้ วชภ.</t>
  </si>
  <si>
    <t>   เจ้าหนี้ lab</t>
  </si>
  <si>
    <t>   เจ้าหนี้ตามจ่าย</t>
  </si>
  <si>
    <t>   เจ้าหนี้ค่าแรงค้างจ่าย</t>
  </si>
  <si>
    <t>   เจ้าหนี้ค่าครุภัณฑ์ สิ่งก่อสร้างฯ</t>
  </si>
  <si>
    <t>   เจ้าหนี้วัสดุอื่น</t>
  </si>
  <si>
    <t>   เจ้าหนี้อื่นๆ</t>
  </si>
  <si>
    <t>รวม แผนที่ 4</t>
  </si>
  <si>
    <t>1. จังหวัดนครพนม</t>
  </si>
  <si>
    <t>2. จังหวัดบึงกาฬ</t>
  </si>
  <si>
    <t>3. จังหวัดเลย</t>
  </si>
  <si>
    <t>4. จังหวัดสกลนคร</t>
  </si>
  <si>
    <t>5.จังหวัดหนองคาย</t>
  </si>
  <si>
    <t>6.จังหวัดหนองบัวลำภู</t>
  </si>
  <si>
    <t>7.จังหวัดอุดรธานี</t>
  </si>
  <si>
    <t xml:space="preserve">ลำดับที่ </t>
  </si>
  <si>
    <t>จังหวัด</t>
  </si>
  <si>
    <t>หน่วยบริการ</t>
  </si>
  <si>
    <t>จำนวน (แห่ง)</t>
  </si>
  <si>
    <t>(แห่ง)</t>
  </si>
  <si>
    <t xml:space="preserve">ผ่าน 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</si>
  <si>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</si>
  <si>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</si>
  <si>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</si>
  <si>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</si>
  <si>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</si>
  <si>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</si>
  <si>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 xml:space="preserve">อุดรธานี </t>
  </si>
  <si>
    <t xml:space="preserve">ผลรวม </t>
  </si>
  <si>
    <t xml:space="preserve">ของแผนที่ 2 จัดซื้อยา เวชภัณฑ์, วัสดุการแพทย์, วัสดุวิทยาศาสตร์การแพทย์ </t>
  </si>
  <si>
    <t xml:space="preserve">แผนที่ 3 จัดซื้อวัสดุอื่น และ แผนที่ 4 แผนบริหารจัดการเจ้าหนี้ </t>
  </si>
  <si>
    <t>แผนที่ 2</t>
  </si>
  <si>
    <t>แผนที่ 3</t>
  </si>
  <si>
    <t>แผนที่ 4</t>
  </si>
  <si>
    <t>สรุปแผนที่ 2 มี รพ.ผ่านเกณฑ์ (แห่ง)</t>
  </si>
  <si>
    <t>สรุปแผนที่ 3 มี รพ.ผ่านเกณฑ์ (แห่ง)</t>
  </si>
  <si>
    <t>สรุปแผนที่ 4 มี รพ.ผ่านเกณฑ์ (แห่ง)</t>
  </si>
  <si>
    <t>แผน ปมก.64</t>
  </si>
  <si>
    <t>ลำดับ</t>
  </si>
  <si>
    <t>เขต 8</t>
  </si>
  <si>
    <t xml:space="preserve">สรุปผลการประเมินร้อยละของหน่วยบริการที่มีผลต่างแผนประมาณการ และผลการดำเนินงาน ไม่เกินร้อยละ +/-5 </t>
  </si>
  <si>
    <t>หมายเหตุ : ค่าเป้าหมาย หน่วยบริการต้องผ่านเกณฑ์ไม่น้อยกว่าร้อยละ 70</t>
  </si>
  <si>
    <t>ค่าควรจะเป็น มค.64</t>
  </si>
  <si>
    <t xml:space="preserve"> ข้อมูลวันที่ 1 ตุลาคม 2563 ถึง 31 มกราคม 2564  </t>
  </si>
  <si>
    <t xml:space="preserve">โหลดข้อมูล ณ วันที่ 11 กุมภาพันธ์ 2564 เวลา 10.41 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</si>
</sst>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_ ;[Red]\-#,##0\ "/>
    <numFmt numFmtId="190" formatCode="#,##0.00_ ;[Red]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189" fontId="4" fillId="0" borderId="2" xfId="0" applyNumberFormat="1" applyFont="1" applyBorder="1"/>
    <xf numFmtId="190" fontId="4" fillId="0" borderId="2" xfId="0" applyNumberFormat="1" applyFont="1" applyBorder="1"/>
    <xf numFmtId="189" fontId="3" fillId="4" borderId="2" xfId="0" applyNumberFormat="1" applyFont="1" applyFill="1" applyBorder="1"/>
    <xf numFmtId="190" fontId="3" fillId="4" borderId="2" xfId="0" applyNumberFormat="1" applyFont="1" applyFill="1" applyBorder="1"/>
    <xf numFmtId="43" fontId="4" fillId="0" borderId="6" xfId="1" applyFont="1" applyFill="1" applyBorder="1"/>
    <xf numFmtId="43" fontId="4" fillId="0" borderId="3" xfId="1" applyFont="1" applyFill="1" applyBorder="1" applyAlignment="1" applyProtection="1">
      <alignment horizontal="left"/>
      <protection locked="0"/>
    </xf>
    <xf numFmtId="0" fontId="4" fillId="0" borderId="12" xfId="0" applyFont="1" applyBorder="1"/>
    <xf numFmtId="43" fontId="4" fillId="0" borderId="3" xfId="1" applyFont="1" applyFill="1" applyBorder="1"/>
    <xf numFmtId="43" fontId="4" fillId="0" borderId="8" xfId="1" applyFont="1" applyFill="1" applyBorder="1"/>
    <xf numFmtId="187" fontId="4" fillId="0" borderId="10" xfId="1" applyNumberFormat="1" applyFont="1" applyFill="1" applyBorder="1" applyAlignment="1" applyProtection="1">
      <alignment horizontal="center" vertical="top"/>
      <protection locked="0"/>
    </xf>
    <xf numFmtId="43" fontId="4" fillId="0" borderId="10" xfId="1" applyFont="1" applyFill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/>
    <xf numFmtId="187" fontId="4" fillId="0" borderId="2" xfId="1" applyNumberFormat="1" applyFont="1" applyFill="1" applyBorder="1"/>
    <xf numFmtId="187" fontId="3" fillId="4" borderId="2" xfId="1" applyNumberFormat="1" applyFont="1" applyFill="1" applyBorder="1"/>
    <xf numFmtId="190" fontId="4" fillId="0" borderId="2" xfId="1" applyNumberFormat="1" applyFont="1" applyFill="1" applyBorder="1"/>
    <xf numFmtId="190" fontId="3" fillId="4" borderId="2" xfId="1" applyNumberFormat="1" applyFont="1" applyFill="1" applyBorder="1"/>
    <xf numFmtId="189" fontId="4" fillId="0" borderId="2" xfId="1" applyNumberFormat="1" applyFont="1" applyFill="1" applyBorder="1"/>
    <xf numFmtId="189" fontId="3" fillId="4" borderId="2" xfId="1" applyNumberFormat="1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43" fontId="6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43" fontId="6" fillId="2" borderId="2" xfId="1" applyFont="1" applyFill="1" applyBorder="1" applyAlignment="1">
      <alignment horizontal="center"/>
    </xf>
    <xf numFmtId="188" fontId="4" fillId="0" borderId="7" xfId="1" applyNumberFormat="1" applyFont="1" applyFill="1" applyBorder="1"/>
    <xf numFmtId="188" fontId="4" fillId="0" borderId="9" xfId="1" applyNumberFormat="1" applyFont="1" applyFill="1" applyBorder="1"/>
    <xf numFmtId="188" fontId="4" fillId="0" borderId="11" xfId="1" applyNumberFormat="1" applyFont="1" applyFill="1" applyBorder="1"/>
    <xf numFmtId="43" fontId="3" fillId="6" borderId="6" xfId="1" applyFont="1" applyFill="1" applyBorder="1" applyAlignment="1" applyProtection="1">
      <alignment horizontal="center"/>
      <protection locked="0"/>
    </xf>
    <xf numFmtId="43" fontId="3" fillId="6" borderId="0" xfId="1" applyFont="1" applyFill="1" applyBorder="1" applyAlignment="1" applyProtection="1">
      <alignment horizontal="center" vertical="center"/>
      <protection locked="0"/>
    </xf>
    <xf numFmtId="189" fontId="3" fillId="6" borderId="0" xfId="0" applyNumberFormat="1" applyFont="1" applyFill="1" applyAlignment="1">
      <alignment horizontal="center" vertical="center"/>
    </xf>
    <xf numFmtId="189" fontId="3" fillId="6" borderId="4" xfId="0" applyNumberFormat="1" applyFont="1" applyFill="1" applyBorder="1"/>
    <xf numFmtId="43" fontId="4" fillId="0" borderId="9" xfId="1" applyFont="1" applyFill="1" applyBorder="1"/>
    <xf numFmtId="43" fontId="4" fillId="0" borderId="11" xfId="1" applyFont="1" applyFill="1" applyBorder="1"/>
    <xf numFmtId="0" fontId="4" fillId="6" borderId="3" xfId="0" applyFont="1" applyFill="1" applyBorder="1"/>
    <xf numFmtId="43" fontId="3" fillId="6" borderId="4" xfId="1" applyFont="1" applyFill="1" applyBorder="1" applyAlignment="1" applyProtection="1">
      <alignment horizontal="center" vertical="center"/>
      <protection locked="0"/>
    </xf>
    <xf numFmtId="189" fontId="3" fillId="6" borderId="4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/>
    <xf numFmtId="189" fontId="3" fillId="6" borderId="4" xfId="1" applyNumberFormat="1" applyFont="1" applyFill="1" applyBorder="1"/>
    <xf numFmtId="189" fontId="3" fillId="6" borderId="5" xfId="1" applyNumberFormat="1" applyFont="1" applyFill="1" applyBorder="1"/>
    <xf numFmtId="43" fontId="4" fillId="0" borderId="3" xfId="1" applyFont="1" applyFill="1" applyBorder="1" applyAlignment="1">
      <alignment horizontal="left"/>
    </xf>
    <xf numFmtId="0" fontId="2" fillId="0" borderId="0" xfId="0" applyFont="1" applyBorder="1"/>
    <xf numFmtId="189" fontId="3" fillId="6" borderId="2" xfId="0" applyNumberFormat="1" applyFont="1" applyFill="1" applyBorder="1"/>
    <xf numFmtId="1" fontId="3" fillId="6" borderId="2" xfId="0" applyNumberFormat="1" applyFont="1" applyFill="1" applyBorder="1" applyAlignment="1">
      <alignment horizontal="center"/>
    </xf>
    <xf numFmtId="189" fontId="3" fillId="6" borderId="2" xfId="1" applyNumberFormat="1" applyFont="1" applyFill="1" applyBorder="1"/>
    <xf numFmtId="189" fontId="3" fillId="0" borderId="2" xfId="0" applyNumberFormat="1" applyFont="1" applyBorder="1"/>
    <xf numFmtId="190" fontId="3" fillId="0" borderId="2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43" fontId="6" fillId="2" borderId="2" xfId="1" applyFont="1" applyFill="1" applyBorder="1"/>
    <xf numFmtId="0" fontId="6" fillId="2" borderId="2" xfId="0" applyFont="1" applyFill="1" applyBorder="1" applyAlignment="1">
      <alignment horizontal="center"/>
    </xf>
    <xf numFmtId="0" fontId="9" fillId="0" borderId="0" xfId="0" applyFont="1"/>
    <xf numFmtId="43" fontId="4" fillId="7" borderId="3" xfId="1" applyFont="1" applyFill="1" applyBorder="1" applyAlignment="1">
      <alignment horizontal="left"/>
    </xf>
    <xf numFmtId="189" fontId="4" fillId="7" borderId="2" xfId="0" applyNumberFormat="1" applyFont="1" applyFill="1" applyBorder="1"/>
    <xf numFmtId="187" fontId="6" fillId="0" borderId="2" xfId="1" applyNumberFormat="1" applyFont="1" applyBorder="1" applyAlignment="1">
      <alignment horizontal="center"/>
    </xf>
    <xf numFmtId="187" fontId="6" fillId="2" borderId="2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4" borderId="2" xfId="1" applyFont="1" applyFill="1" applyBorder="1" applyAlignment="1" applyProtection="1">
      <alignment horizontal="center"/>
      <protection locked="0"/>
    </xf>
    <xf numFmtId="43" fontId="3" fillId="4" borderId="3" xfId="1" applyFont="1" applyFill="1" applyBorder="1" applyAlignment="1" applyProtection="1">
      <alignment horizontal="center"/>
      <protection locked="0"/>
    </xf>
    <xf numFmtId="187" fontId="4" fillId="0" borderId="6" xfId="1" applyNumberFormat="1" applyFont="1" applyFill="1" applyBorder="1" applyAlignment="1">
      <alignment horizontal="center" vertical="top"/>
    </xf>
    <xf numFmtId="187" fontId="4" fillId="0" borderId="8" xfId="1" applyNumberFormat="1" applyFont="1" applyFill="1" applyBorder="1" applyAlignment="1">
      <alignment horizontal="center" vertical="top"/>
    </xf>
    <xf numFmtId="187" fontId="4" fillId="0" borderId="10" xfId="1" applyNumberFormat="1" applyFont="1" applyFill="1" applyBorder="1" applyAlignment="1">
      <alignment horizontal="center" vertical="top"/>
    </xf>
    <xf numFmtId="187" fontId="4" fillId="0" borderId="6" xfId="1" applyNumberFormat="1" applyFont="1" applyFill="1" applyBorder="1" applyAlignment="1" applyProtection="1">
      <alignment horizontal="center" vertical="top"/>
      <protection locked="0"/>
    </xf>
    <xf numFmtId="187" fontId="4" fillId="0" borderId="8" xfId="1" applyNumberFormat="1" applyFont="1" applyFill="1" applyBorder="1" applyAlignment="1" applyProtection="1">
      <alignment horizontal="center" vertical="top"/>
      <protection locked="0"/>
    </xf>
  </cellXfs>
  <cellStyles count="2">
    <cellStyle name="จุลภาค" xfId="1" builtinId="3"/>
    <cellStyle name="ปกติ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197887570979586E-2"/>
          <c:y val="0.26150264168626208"/>
          <c:w val="0.95493265022544449"/>
          <c:h val="0.523444513214841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กราฟ!$C$3</c:f>
              <c:strCache>
                <c:ptCount val="1"/>
                <c:pt idx="0">
                  <c:v>แผนที่ 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-6.7785115135954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7-433E-B152-72F8692F6ED0}"/>
                </c:ext>
              </c:extLst>
            </c:dLbl>
            <c:dLbl>
              <c:idx val="6"/>
              <c:layout>
                <c:manualLayout>
                  <c:x val="-1.3557023027190727E-2"/>
                  <c:y val="-2.46457178065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CF-4CA7-93CC-352FC99F87E6}"/>
                </c:ext>
              </c:extLst>
            </c:dLbl>
            <c:dLbl>
              <c:idx val="7"/>
              <c:layout>
                <c:manualLayout>
                  <c:x val="-1.3557023027190727E-2"/>
                  <c:y val="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กราฟ!$C$4:$C$11</c:f>
              <c:numCache>
                <c:formatCode>_(* #,##0.00_);_(* \(#,##0.00\);_(* "-"??_);_(@_)</c:formatCode>
                <c:ptCount val="8"/>
                <c:pt idx="0">
                  <c:v>41.666666666666671</c:v>
                </c:pt>
                <c:pt idx="1">
                  <c:v>12.5</c:v>
                </c:pt>
                <c:pt idx="2">
                  <c:v>7.1428571428571423</c:v>
                </c:pt>
                <c:pt idx="3">
                  <c:v>16.666666666666664</c:v>
                </c:pt>
                <c:pt idx="4">
                  <c:v>11.111111111111111</c:v>
                </c:pt>
                <c:pt idx="5">
                  <c:v>16.666666666666664</c:v>
                </c:pt>
                <c:pt idx="6">
                  <c:v>33.333333333333329</c:v>
                </c:pt>
                <c:pt idx="7">
                  <c:v>21.59090909090909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CF-4CA7-93CC-352FC99F87E6}"/>
            </c:ext>
          </c:extLst>
        </c:ser>
        <c:ser>
          <c:idx val="1"/>
          <c:order val="1"/>
          <c:tx>
            <c:strRef>
              <c:f>กราฟ!$D$3</c:f>
              <c:strCache>
                <c:ptCount val="1"/>
                <c:pt idx="0">
                  <c:v>แผนที่ 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1203004321701395E-3"/>
                  <c:y val="-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CF-4CA7-93CC-352FC99F87E6}"/>
                </c:ext>
              </c:extLst>
            </c:dLbl>
            <c:dLbl>
              <c:idx val="5"/>
              <c:layout>
                <c:manualLayout>
                  <c:x val="-8.2847516993468477E-17"/>
                  <c:y val="-2.71102895871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7-433E-B152-72F8692F6ED0}"/>
                </c:ext>
              </c:extLst>
            </c:dLbl>
            <c:dLbl>
              <c:idx val="6"/>
              <c:layout>
                <c:manualLayout>
                  <c:x val="1.1297519189325605E-3"/>
                  <c:y val="-1.9716574245224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808673932780294E-2"/>
                      <c:h val="5.0351201478743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77CF-4CA7-93CC-352FC99F87E6}"/>
                </c:ext>
              </c:extLst>
            </c:dLbl>
            <c:dLbl>
              <c:idx val="7"/>
              <c:layout>
                <c:manualLayout>
                  <c:x val="-1.2427271108258166E-2"/>
                  <c:y val="-2.7110289587184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กราฟ!$D$4:$D$11</c:f>
              <c:numCache>
                <c:formatCode>_(* #,##0.00_);_(* \(#,##0.00\);_(* "-"??_);_(@_)</c:formatCode>
                <c:ptCount val="8"/>
                <c:pt idx="0">
                  <c:v>0</c:v>
                </c:pt>
                <c:pt idx="1">
                  <c:v>25</c:v>
                </c:pt>
                <c:pt idx="2">
                  <c:v>28.571428571428569</c:v>
                </c:pt>
                <c:pt idx="3">
                  <c:v>11.111111111111111</c:v>
                </c:pt>
                <c:pt idx="4">
                  <c:v>11.111111111111111</c:v>
                </c:pt>
                <c:pt idx="5">
                  <c:v>0</c:v>
                </c:pt>
                <c:pt idx="6">
                  <c:v>14.285714285714285</c:v>
                </c:pt>
                <c:pt idx="7">
                  <c:v>13.636363636363635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CF-4CA7-93CC-352FC99F87E6}"/>
            </c:ext>
          </c:extLst>
        </c:ser>
        <c:ser>
          <c:idx val="2"/>
          <c:order val="2"/>
          <c:tx>
            <c:strRef>
              <c:f>กราฟ!$E$3</c:f>
              <c:strCache>
                <c:ptCount val="1"/>
                <c:pt idx="0">
                  <c:v>แผนที่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427271108258166E-2"/>
                  <c:y val="2.46457178065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CF-4CA7-93CC-352FC99F87E6}"/>
                </c:ext>
              </c:extLst>
            </c:dLbl>
            <c:dLbl>
              <c:idx val="2"/>
              <c:layout>
                <c:manualLayout>
                  <c:x val="1.2427271108258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CF-4CA7-93CC-352FC99F87E6}"/>
                </c:ext>
              </c:extLst>
            </c:dLbl>
            <c:dLbl>
              <c:idx val="4"/>
              <c:layout>
                <c:manualLayout>
                  <c:x val="9.0380153514604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7-433E-B152-72F8692F6ED0}"/>
                </c:ext>
              </c:extLst>
            </c:dLbl>
            <c:dLbl>
              <c:idx val="6"/>
              <c:layout>
                <c:manualLayout>
                  <c:x val="1.1297519189325605E-3"/>
                  <c:y val="-1.232285890326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CF-4CA7-93CC-352FC99F87E6}"/>
                </c:ext>
              </c:extLst>
            </c:dLbl>
            <c:dLbl>
              <c:idx val="7"/>
              <c:layout>
                <c:manualLayout>
                  <c:x val="7.9082634325279236E-3"/>
                  <c:y val="-9.8582871226125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กราฟ!$E$4:$E$11</c:f>
              <c:numCache>
                <c:formatCode>_(* #,##0.00_);_(* \(#,##0.00\);_(* "-"??_);_(@_)</c:formatCode>
                <c:ptCount val="8"/>
                <c:pt idx="0">
                  <c:v>25</c:v>
                </c:pt>
                <c:pt idx="1">
                  <c:v>25</c:v>
                </c:pt>
                <c:pt idx="2">
                  <c:v>21.428571428571427</c:v>
                </c:pt>
                <c:pt idx="3">
                  <c:v>5.5555555555555554</c:v>
                </c:pt>
                <c:pt idx="4">
                  <c:v>44.444444444444443</c:v>
                </c:pt>
                <c:pt idx="5">
                  <c:v>50</c:v>
                </c:pt>
                <c:pt idx="6">
                  <c:v>14.285714285714285</c:v>
                </c:pt>
                <c:pt idx="7">
                  <c:v>21.59090909090909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CF-4CA7-93CC-352FC99F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01931568"/>
        <c:axId val="1"/>
        <c:axId val="0"/>
      </c:bar3DChart>
      <c:catAx>
        <c:axId val="1701931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7019315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99481025772043"/>
          <c:y val="0.93468011507803672"/>
          <c:w val="0.29344416525833156"/>
          <c:h val="5.0532454238044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600" b="1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83819</xdr:colOff>
      <xdr:row>1</xdr:row>
      <xdr:rowOff>123825</xdr:rowOff>
    </xdr:from>
    <xdr:to>
      <xdr:col>23</xdr:col>
      <xdr:colOff>657225</xdr:colOff>
      <xdr:row>25</xdr:row>
      <xdr:rowOff>19050</xdr:rowOff>
    </xdr:to>
    <xdr:graphicFrame macro="">
      <xdr:nvGraphicFramePr>
        <xdr:cNvPr id="4" name="แผนภูมิ 1">
          <a:extLst>
            <a:ext uri="{FF2B5EF4-FFF2-40B4-BE49-F238E27FC236}">
              <a16:creationId xmlns:a16="http://schemas.microsoft.com/office/drawing/2014/main" id="{D0F32D37-EC1B-4430-8A2D-DBE7BFE6B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0.18568</cdr:x>
      <cdr:y>0.00566</cdr:y>
    </cdr:from>
    <cdr:to>
      <cdr:x>0.85277</cdr:x>
      <cdr:y>0.212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87304" y="29166"/>
          <a:ext cx="7499044" cy="1063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สรุปผลการประเมินร้อยละของหน่วยบริการที่มีผลต่างแผนประมาณการ และผลการดำเนินงาน ไม่เกินร้อยละ +/-5                                                                                      ของแผนที่ 2 จัดซื้อยา เวชภัณฑ์, วัสดุการแพทย์, วัสดุวิทยาศาสตร์การแพทย์                                                                                                     แผนที่ 3 จัดซื้อวัสดุอื่น และ แผนที่ 4 แผนบริหารจัดการเจ้าหนี้                                                                                                                            ข้อมูลวันที่ 1 ตุลาคม 2563 ถึง 31 มกราคม 2564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0.0131</cdr:x>
      <cdr:y>0.90758</cdr:y>
    </cdr:from>
    <cdr:to>
      <cdr:x>0.26877</cdr:x>
      <cdr:y>0.96303</cdr:y>
    </cdr:to>
    <cdr:sp macro="" textlink="">
      <cdr:nvSpPr>
        <cdr:cNvPr id="6" name="Rounded Rectangle 5"/>
        <cdr:cNvSpPr/>
      </cdr:nvSpPr>
      <cdr:spPr>
        <a:xfrm xmlns:a="http://schemas.openxmlformats.org/drawingml/2006/main">
          <a:off x="147261" y="4676775"/>
          <a:ext cx="2874069" cy="285750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ngsana New" panose="02020603050405020304" pitchFamily="18" charset="-34"/>
              <a:cs typeface="Angsana New" panose="02020603050405020304" pitchFamily="18" charset="-34"/>
            </a:rPr>
            <a:t>download </a:t>
          </a:r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ข้อมูล วันที่  11 กุมภาพันธ์  2564</a:t>
          </a:r>
          <a:r>
            <a:rPr lang="th-TH" sz="1200" b="1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 เวลา  10.41  น.</a:t>
          </a:r>
        </a:p>
      </cdr:txBody>
    </cdr:sp>
  </cdr:relSizeAnchor>
  <cdr:relSizeAnchor xmlns:cdr="http://schemas.openxmlformats.org/drawingml/2006/chartDrawing">
    <cdr:from>
      <cdr:x>0.78361</cdr:x>
      <cdr:y>0.28527</cdr:y>
    </cdr:from>
    <cdr:to>
      <cdr:x>0.96695</cdr:x>
      <cdr:y>0.34672</cdr:y>
    </cdr:to>
    <cdr:sp macro="" textlink="">
      <cdr:nvSpPr>
        <cdr:cNvPr id="7" name="Rounded Rectangle 9">
          <a:extLst xmlns:a="http://schemas.openxmlformats.org/drawingml/2006/main">
            <a:ext uri="{FF2B5EF4-FFF2-40B4-BE49-F238E27FC236}">
              <a16:creationId xmlns:a16="http://schemas.microsoft.com/office/drawing/2014/main" id="{A776BD5A-ACFC-4306-9BCA-B33DF607D408}"/>
            </a:ext>
          </a:extLst>
        </cdr:cNvPr>
        <cdr:cNvSpPr/>
      </cdr:nvSpPr>
      <cdr:spPr>
        <a:xfrm xmlns:a="http://schemas.openxmlformats.org/drawingml/2006/main">
          <a:off x="8808830" y="1470025"/>
          <a:ext cx="2061101" cy="316614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ค่าเป้าหมายไม่น้อยกว่าร้อยละ 70</a:t>
          </a:r>
        </a:p>
      </cdr:txBody>
    </cdr:sp>
  </cdr:relSizeAnchor>
  <cdr:relSizeAnchor xmlns:cdr="http://schemas.openxmlformats.org/drawingml/2006/chartDrawing">
    <cdr:from>
      <cdr:x>0.02401</cdr:x>
      <cdr:y>0.16328</cdr:y>
    </cdr:from>
    <cdr:to>
      <cdr:x>0.09578</cdr:x>
      <cdr:y>0.22545</cdr:y>
    </cdr:to>
    <cdr:sp macro="" textlink="">
      <cdr:nvSpPr>
        <cdr:cNvPr id="9" name="Rounded Rectangle 3">
          <a:extLst xmlns:a="http://schemas.openxmlformats.org/drawingml/2006/main">
            <a:ext uri="{FF2B5EF4-FFF2-40B4-BE49-F238E27FC236}">
              <a16:creationId xmlns:a16="http://schemas.microsoft.com/office/drawing/2014/main" id="{427D2731-3693-4744-B245-BFA6EDF05D60}"/>
            </a:ext>
          </a:extLst>
        </cdr:cNvPr>
        <cdr:cNvSpPr/>
      </cdr:nvSpPr>
      <cdr:spPr>
        <a:xfrm xmlns:a="http://schemas.openxmlformats.org/drawingml/2006/main">
          <a:off x="269875" y="841375"/>
          <a:ext cx="806863" cy="320386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ร้อยละ</a:t>
          </a:r>
        </a:p>
      </cdr:txBody>
    </cdr:sp>
  </cdr:relSizeAnchor>
  <cdr:relSizeAnchor xmlns:cdr="http://schemas.openxmlformats.org/drawingml/2006/chartDrawing">
    <cdr:from>
      <cdr:x>0.09828</cdr:x>
      <cdr:y>0.41959</cdr:y>
    </cdr:from>
    <cdr:to>
      <cdr:x>0.93391</cdr:x>
      <cdr:y>0.42021</cdr:y>
    </cdr:to>
    <cdr:cxnSp macro="">
      <cdr:nvCxnSpPr>
        <cdr:cNvPr id="10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5FE3FAE-4E7A-4027-8B8E-FF7644B02E25}"/>
            </a:ext>
          </a:extLst>
        </cdr:cNvPr>
        <cdr:cNvCxnSpPr/>
      </cdr:nvCxnSpPr>
      <cdr:spPr>
        <a:xfrm xmlns:a="http://schemas.openxmlformats.org/drawingml/2006/main" flipV="1">
          <a:off x="1104861" y="2162175"/>
          <a:ext cx="9393595" cy="315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E996-BCCF-4E94-A959-E3EE258C46EE}">
  <dimension ref="A3:E11"/>
  <sheetViews>
    <sheetView zoomScale="80" zoomScaleNormal="80" workbookViewId="0">
      <selection activeCell="D18" sqref="D18"/>
    </sheetView>
  </sheetViews>
  <sheetFormatPr defaultRowHeight="13.8" x14ac:dyDescent="0.25"/>
  <cols>
    <col min="3" max="3" width="13.09765625" customWidth="1"/>
    <col min="4" max="4" width="12.8984375" customWidth="1"/>
    <col min="5" max="5" width="11.69921875" customWidth="1"/>
  </cols>
  <sheetData>
    <row r="3" spans="1:5" ht="25.8" x14ac:dyDescent="0.25">
      <c r="A3" s="56" t="s">
        <v>69</v>
      </c>
      <c r="B3" s="56" t="s">
        <v>47</v>
      </c>
      <c r="C3" s="57" t="s">
        <v>62</v>
      </c>
      <c r="D3" s="57" t="s">
        <v>63</v>
      </c>
      <c r="E3" s="57" t="s">
        <v>64</v>
      </c>
    </row>
    <row r="4" spans="1:5" ht="23.4" x14ac:dyDescent="0.45">
      <c r="A4" s="24">
        <v>1</v>
      </c>
      <c r="B4" s="25" t="s">
        <v>52</v>
      </c>
      <c r="C4" s="27">
        <f>'สรุปผลการกำกับติดตาม แผนที่ 2-4'!E9</f>
        <v>41.666666666666671</v>
      </c>
      <c r="D4" s="28">
        <f>'สรุปผลการกำกับติดตาม แผนที่ 2-4'!G9</f>
        <v>0</v>
      </c>
      <c r="E4" s="28">
        <f>'สรุปผลการกำกับติดตาม แผนที่ 2-4'!I9</f>
        <v>25</v>
      </c>
    </row>
    <row r="5" spans="1:5" ht="23.4" x14ac:dyDescent="0.45">
      <c r="A5" s="24">
        <v>2</v>
      </c>
      <c r="B5" s="25" t="s">
        <v>53</v>
      </c>
      <c r="C5" s="27">
        <f>'สรุปผลการกำกับติดตาม แผนที่ 2-4'!E10</f>
        <v>12.5</v>
      </c>
      <c r="D5" s="28">
        <f>'สรุปผลการกำกับติดตาม แผนที่ 2-4'!G10</f>
        <v>25</v>
      </c>
      <c r="E5" s="28">
        <f>'สรุปผลการกำกับติดตาม แผนที่ 2-4'!I10</f>
        <v>25</v>
      </c>
    </row>
    <row r="6" spans="1:5" ht="23.4" x14ac:dyDescent="0.45">
      <c r="A6" s="24">
        <v>3</v>
      </c>
      <c r="B6" s="25" t="s">
        <v>54</v>
      </c>
      <c r="C6" s="27">
        <f>'สรุปผลการกำกับติดตาม แผนที่ 2-4'!E11</f>
        <v>7.1428571428571423</v>
      </c>
      <c r="D6" s="28">
        <f>'สรุปผลการกำกับติดตาม แผนที่ 2-4'!G11</f>
        <v>28.571428571428569</v>
      </c>
      <c r="E6" s="28">
        <f>'สรุปผลการกำกับติดตาม แผนที่ 2-4'!I11</f>
        <v>21.428571428571427</v>
      </c>
    </row>
    <row r="7" spans="1:5" ht="23.4" x14ac:dyDescent="0.45">
      <c r="A7" s="24">
        <v>4</v>
      </c>
      <c r="B7" s="25" t="s">
        <v>55</v>
      </c>
      <c r="C7" s="27">
        <f>'สรุปผลการกำกับติดตาม แผนที่ 2-4'!E12</f>
        <v>16.666666666666664</v>
      </c>
      <c r="D7" s="28">
        <f>'สรุปผลการกำกับติดตาม แผนที่ 2-4'!G12</f>
        <v>11.111111111111111</v>
      </c>
      <c r="E7" s="28">
        <f>'สรุปผลการกำกับติดตาม แผนที่ 2-4'!I12</f>
        <v>5.5555555555555554</v>
      </c>
    </row>
    <row r="8" spans="1:5" ht="23.4" x14ac:dyDescent="0.45">
      <c r="A8" s="24">
        <v>5</v>
      </c>
      <c r="B8" s="25" t="s">
        <v>56</v>
      </c>
      <c r="C8" s="27">
        <f>'สรุปผลการกำกับติดตาม แผนที่ 2-4'!E13</f>
        <v>11.111111111111111</v>
      </c>
      <c r="D8" s="28">
        <f>'สรุปผลการกำกับติดตาม แผนที่ 2-4'!G13</f>
        <v>11.111111111111111</v>
      </c>
      <c r="E8" s="28">
        <f>'สรุปผลการกำกับติดตาม แผนที่ 2-4'!I13</f>
        <v>44.444444444444443</v>
      </c>
    </row>
    <row r="9" spans="1:5" ht="23.4" x14ac:dyDescent="0.45">
      <c r="A9" s="24">
        <v>6</v>
      </c>
      <c r="B9" s="25" t="s">
        <v>57</v>
      </c>
      <c r="C9" s="27">
        <f>'สรุปผลการกำกับติดตาม แผนที่ 2-4'!E14</f>
        <v>16.666666666666664</v>
      </c>
      <c r="D9" s="28">
        <f>'สรุปผลการกำกับติดตาม แผนที่ 2-4'!G14</f>
        <v>0</v>
      </c>
      <c r="E9" s="28">
        <f>'สรุปผลการกำกับติดตาม แผนที่ 2-4'!I14</f>
        <v>50</v>
      </c>
    </row>
    <row r="10" spans="1:5" ht="23.4" x14ac:dyDescent="0.45">
      <c r="A10" s="24">
        <v>7</v>
      </c>
      <c r="B10" s="25" t="s">
        <v>58</v>
      </c>
      <c r="C10" s="27">
        <f>'สรุปผลการกำกับติดตาม แผนที่ 2-4'!E15</f>
        <v>33.333333333333329</v>
      </c>
      <c r="D10" s="28">
        <f>'สรุปผลการกำกับติดตาม แผนที่ 2-4'!G15</f>
        <v>14.285714285714285</v>
      </c>
      <c r="E10" s="28">
        <f>'สรุปผลการกำกับติดตาม แผนที่ 2-4'!I15</f>
        <v>14.285714285714285</v>
      </c>
    </row>
    <row r="11" spans="1:5" ht="23.4" x14ac:dyDescent="0.45">
      <c r="A11" s="62" t="s">
        <v>59</v>
      </c>
      <c r="B11" s="62" t="s">
        <v>70</v>
      </c>
      <c r="C11" s="61">
        <f>'สรุปผลการกำกับติดตาม แผนที่ 2-4'!E16</f>
        <v>21.59090909090909</v>
      </c>
      <c r="D11" s="32">
        <f>'สรุปผลการกำกับติดตาม แผนที่ 2-4'!G16</f>
        <v>13.636363636363635</v>
      </c>
      <c r="E11" s="32">
        <f>'สรุปผลการกำกับติดตาม แผนที่ 2-4'!I16</f>
        <v>21.59090909090909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08B6-2CE0-4DE4-ABE9-79C6DB0BBBE3}">
  <dimension ref="A1:I18"/>
  <sheetViews>
    <sheetView tabSelected="1" view="pageBreakPreview" zoomScale="80" zoomScaleNormal="100" zoomScaleSheetLayoutView="80" workbookViewId="0">
      <selection activeCell="P12" sqref="P12"/>
    </sheetView>
  </sheetViews>
  <sheetFormatPr defaultRowHeight="13.8" x14ac:dyDescent="0.25"/>
  <cols>
    <col min="2" max="3" width="14.59765625" customWidth="1"/>
    <col min="4" max="9" width="11.296875" customWidth="1"/>
  </cols>
  <sheetData>
    <row r="1" spans="1:9" ht="25.8" x14ac:dyDescent="0.25">
      <c r="A1" s="69" t="s">
        <v>71</v>
      </c>
      <c r="B1" s="69"/>
      <c r="C1" s="69"/>
      <c r="D1" s="69"/>
      <c r="E1" s="69"/>
      <c r="F1" s="69"/>
      <c r="G1" s="69"/>
      <c r="H1" s="69"/>
      <c r="I1" s="69"/>
    </row>
    <row r="2" spans="1:9" ht="25.8" x14ac:dyDescent="0.25">
      <c r="A2" s="69" t="s">
        <v>60</v>
      </c>
      <c r="B2" s="69"/>
      <c r="C2" s="69"/>
      <c r="D2" s="69"/>
      <c r="E2" s="69"/>
      <c r="F2" s="69"/>
      <c r="G2" s="69"/>
      <c r="H2" s="69"/>
      <c r="I2" s="69"/>
    </row>
    <row r="3" spans="1:9" ht="25.8" x14ac:dyDescent="0.25">
      <c r="A3" s="69" t="s">
        <v>61</v>
      </c>
      <c r="B3" s="69"/>
      <c r="C3" s="69"/>
      <c r="D3" s="69"/>
      <c r="E3" s="69"/>
      <c r="F3" s="69"/>
      <c r="G3" s="69"/>
      <c r="H3" s="69"/>
      <c r="I3" s="69"/>
    </row>
    <row r="4" spans="1:9" ht="25.8" x14ac:dyDescent="0.25">
      <c r="A4" s="69" t="s">
        <v>74</v>
      </c>
      <c r="B4" s="69"/>
      <c r="C4" s="69"/>
      <c r="D4" s="69"/>
      <c r="E4" s="69"/>
      <c r="F4" s="69"/>
      <c r="G4" s="69"/>
      <c r="H4" s="69"/>
      <c r="I4" s="69"/>
    </row>
    <row r="5" spans="1:9" ht="25.8" x14ac:dyDescent="0.25">
      <c r="A5" s="76" t="s">
        <v>75</v>
      </c>
      <c r="B5" s="76"/>
      <c r="C5" s="76"/>
      <c r="D5" s="76"/>
      <c r="E5" s="76"/>
      <c r="F5" s="76"/>
      <c r="G5" s="76"/>
      <c r="H5" s="76"/>
      <c r="I5" s="76"/>
    </row>
    <row r="6" spans="1:9" ht="23.4" x14ac:dyDescent="0.25">
      <c r="A6" s="70" t="s">
        <v>46</v>
      </c>
      <c r="B6" s="70" t="s">
        <v>47</v>
      </c>
      <c r="C6" s="74" t="s">
        <v>48</v>
      </c>
      <c r="D6" s="71" t="s">
        <v>49</v>
      </c>
      <c r="E6" s="73"/>
      <c r="F6" s="73"/>
      <c r="G6" s="73"/>
      <c r="H6" s="73"/>
      <c r="I6" s="72"/>
    </row>
    <row r="7" spans="1:9" ht="23.4" x14ac:dyDescent="0.25">
      <c r="A7" s="70"/>
      <c r="B7" s="70"/>
      <c r="C7" s="75"/>
      <c r="D7" s="71" t="s">
        <v>62</v>
      </c>
      <c r="E7" s="72"/>
      <c r="F7" s="71" t="s">
        <v>63</v>
      </c>
      <c r="G7" s="72"/>
      <c r="H7" s="71" t="s">
        <v>64</v>
      </c>
      <c r="I7" s="72"/>
    </row>
    <row r="8" spans="1:9" ht="23.4" x14ac:dyDescent="0.25">
      <c r="A8" s="70"/>
      <c r="B8" s="70"/>
      <c r="C8" s="58" t="s">
        <v>50</v>
      </c>
      <c r="D8" s="59" t="s">
        <v>51</v>
      </c>
      <c r="E8" s="59" t="s">
        <v>5</v>
      </c>
      <c r="F8" s="59" t="s">
        <v>51</v>
      </c>
      <c r="G8" s="59" t="s">
        <v>5</v>
      </c>
      <c r="H8" s="59" t="s">
        <v>51</v>
      </c>
      <c r="I8" s="59" t="s">
        <v>5</v>
      </c>
    </row>
    <row r="9" spans="1:9" ht="23.4" x14ac:dyDescent="0.45">
      <c r="A9" s="24">
        <v>1</v>
      </c>
      <c r="B9" s="25" t="s">
        <v>52</v>
      </c>
      <c r="C9" s="26">
        <v>12</v>
      </c>
      <c r="D9" s="66">
        <f>'สรุป 7 จ.เขตสุขภาพที่ 8 '!H8</f>
        <v>5</v>
      </c>
      <c r="E9" s="27">
        <f>D9/C9*100</f>
        <v>41.666666666666671</v>
      </c>
      <c r="F9" s="66">
        <f>'สรุป 7 จ.เขตสุขภาพที่ 8 '!H23</f>
        <v>0</v>
      </c>
      <c r="G9" s="28">
        <f>F9/C9*100</f>
        <v>0</v>
      </c>
      <c r="H9" s="66">
        <f>'สรุป 7 จ.เขตสุขภาพที่ 8 '!H34</f>
        <v>3</v>
      </c>
      <c r="I9" s="27">
        <f>H9/C9*100</f>
        <v>25</v>
      </c>
    </row>
    <row r="10" spans="1:9" ht="23.4" x14ac:dyDescent="0.45">
      <c r="A10" s="24">
        <v>2</v>
      </c>
      <c r="B10" s="25" t="s">
        <v>53</v>
      </c>
      <c r="C10" s="26">
        <v>8</v>
      </c>
      <c r="D10" s="66">
        <f>'สรุป 7 จ.เขตสุขภาพที่ 8 '!M8</f>
        <v>1</v>
      </c>
      <c r="E10" s="27">
        <f t="shared" ref="E10:E14" si="0">D10/C10*100</f>
        <v>12.5</v>
      </c>
      <c r="F10" s="66">
        <f>'สรุป 7 จ.เขตสุขภาพที่ 8 '!M23</f>
        <v>2</v>
      </c>
      <c r="G10" s="28">
        <f t="shared" ref="G10:G16" si="1">F10/C10*100</f>
        <v>25</v>
      </c>
      <c r="H10" s="66">
        <f>'สรุป 7 จ.เขตสุขภาพที่ 8 '!M34</f>
        <v>2</v>
      </c>
      <c r="I10" s="27">
        <f t="shared" ref="I10:I16" si="2">H10/C10*100</f>
        <v>25</v>
      </c>
    </row>
    <row r="11" spans="1:9" ht="23.4" x14ac:dyDescent="0.45">
      <c r="A11" s="24">
        <v>3</v>
      </c>
      <c r="B11" s="25" t="s">
        <v>54</v>
      </c>
      <c r="C11" s="26">
        <v>14</v>
      </c>
      <c r="D11" s="66">
        <f>'สรุป 7 จ.เขตสุขภาพที่ 8 '!R8</f>
        <v>1</v>
      </c>
      <c r="E11" s="27">
        <f t="shared" si="0"/>
        <v>7.1428571428571423</v>
      </c>
      <c r="F11" s="66">
        <f>'สรุป 7 จ.เขตสุขภาพที่ 8 '!R23</f>
        <v>4</v>
      </c>
      <c r="G11" s="28">
        <f t="shared" si="1"/>
        <v>28.571428571428569</v>
      </c>
      <c r="H11" s="66">
        <f>'สรุป 7 จ.เขตสุขภาพที่ 8 '!R34</f>
        <v>3</v>
      </c>
      <c r="I11" s="27">
        <f t="shared" si="2"/>
        <v>21.428571428571427</v>
      </c>
    </row>
    <row r="12" spans="1:9" ht="23.4" x14ac:dyDescent="0.45">
      <c r="A12" s="24">
        <v>4</v>
      </c>
      <c r="B12" s="25" t="s">
        <v>55</v>
      </c>
      <c r="C12" s="26">
        <v>18</v>
      </c>
      <c r="D12" s="66">
        <f>'สรุป 7 จ.เขตสุขภาพที่ 8 '!W8</f>
        <v>3</v>
      </c>
      <c r="E12" s="27">
        <f t="shared" si="0"/>
        <v>16.666666666666664</v>
      </c>
      <c r="F12" s="66">
        <f>'สรุป 7 จ.เขตสุขภาพที่ 8 '!W23</f>
        <v>2</v>
      </c>
      <c r="G12" s="28">
        <f t="shared" si="1"/>
        <v>11.111111111111111</v>
      </c>
      <c r="H12" s="66">
        <f>'สรุป 7 จ.เขตสุขภาพที่ 8 '!W34</f>
        <v>1</v>
      </c>
      <c r="I12" s="27">
        <f t="shared" si="2"/>
        <v>5.5555555555555554</v>
      </c>
    </row>
    <row r="13" spans="1:9" ht="23.4" x14ac:dyDescent="0.45">
      <c r="A13" s="24">
        <v>5</v>
      </c>
      <c r="B13" s="25" t="s">
        <v>56</v>
      </c>
      <c r="C13" s="26">
        <v>9</v>
      </c>
      <c r="D13" s="66">
        <f>'สรุป 7 จ.เขตสุขภาพที่ 8 '!AB8</f>
        <v>1</v>
      </c>
      <c r="E13" s="27">
        <f t="shared" si="0"/>
        <v>11.111111111111111</v>
      </c>
      <c r="F13" s="66">
        <f>'สรุป 7 จ.เขตสุขภาพที่ 8 '!AB23</f>
        <v>1</v>
      </c>
      <c r="G13" s="28">
        <f t="shared" si="1"/>
        <v>11.111111111111111</v>
      </c>
      <c r="H13" s="66">
        <f>'สรุป 7 จ.เขตสุขภาพที่ 8 '!AB34</f>
        <v>4</v>
      </c>
      <c r="I13" s="27">
        <f t="shared" si="2"/>
        <v>44.444444444444443</v>
      </c>
    </row>
    <row r="14" spans="1:9" ht="23.4" x14ac:dyDescent="0.45">
      <c r="A14" s="24">
        <v>6</v>
      </c>
      <c r="B14" s="25" t="s">
        <v>57</v>
      </c>
      <c r="C14" s="26">
        <v>6</v>
      </c>
      <c r="D14" s="66">
        <f>'สรุป 7 จ.เขตสุขภาพที่ 8 '!AG8</f>
        <v>1</v>
      </c>
      <c r="E14" s="27">
        <f t="shared" si="0"/>
        <v>16.666666666666664</v>
      </c>
      <c r="F14" s="66">
        <f>'สรุป 7 จ.เขตสุขภาพที่ 8 '!AG23</f>
        <v>0</v>
      </c>
      <c r="G14" s="28">
        <f>F14/C14*100</f>
        <v>0</v>
      </c>
      <c r="H14" s="66">
        <f>'สรุป 7 จ.เขตสุขภาพที่ 8 '!AG34</f>
        <v>3</v>
      </c>
      <c r="I14" s="27">
        <f t="shared" si="2"/>
        <v>50</v>
      </c>
    </row>
    <row r="15" spans="1:9" ht="23.4" x14ac:dyDescent="0.45">
      <c r="A15" s="24">
        <v>7</v>
      </c>
      <c r="B15" s="25" t="s">
        <v>58</v>
      </c>
      <c r="C15" s="26">
        <v>21</v>
      </c>
      <c r="D15" s="66">
        <f>'สรุป 7 จ.เขตสุขภาพที่ 8 '!AL8</f>
        <v>7</v>
      </c>
      <c r="E15" s="27">
        <f>D15/C15*100</f>
        <v>33.333333333333329</v>
      </c>
      <c r="F15" s="66">
        <f>'สรุป 7 จ.เขตสุขภาพที่ 8 '!AL23</f>
        <v>3</v>
      </c>
      <c r="G15" s="28">
        <f t="shared" si="1"/>
        <v>14.285714285714285</v>
      </c>
      <c r="H15" s="66">
        <f>'สรุป 7 จ.เขตสุขภาพที่ 8 '!AL34</f>
        <v>3</v>
      </c>
      <c r="I15" s="27">
        <f t="shared" si="2"/>
        <v>14.285714285714285</v>
      </c>
    </row>
    <row r="16" spans="1:9" ht="23.4" x14ac:dyDescent="0.45">
      <c r="A16" s="68" t="s">
        <v>59</v>
      </c>
      <c r="B16" s="68"/>
      <c r="C16" s="60">
        <f>SUM(C9:C15)</f>
        <v>88</v>
      </c>
      <c r="D16" s="67">
        <f>SUM(D9:D15)</f>
        <v>19</v>
      </c>
      <c r="E16" s="61">
        <f>D16/C16*100</f>
        <v>21.59090909090909</v>
      </c>
      <c r="F16" s="67">
        <f>SUM(F9:F15)</f>
        <v>12</v>
      </c>
      <c r="G16" s="32">
        <f t="shared" si="1"/>
        <v>13.636363636363635</v>
      </c>
      <c r="H16" s="67">
        <f>SUM(H9:H15)</f>
        <v>19</v>
      </c>
      <c r="I16" s="61">
        <f t="shared" si="2"/>
        <v>21.59090909090909</v>
      </c>
    </row>
    <row r="17" spans="1:9" ht="23.4" x14ac:dyDescent="0.45">
      <c r="A17" s="29"/>
      <c r="B17" s="29"/>
      <c r="C17" s="29"/>
      <c r="D17" s="29"/>
      <c r="E17" s="30"/>
      <c r="F17" s="29"/>
      <c r="G17" s="31"/>
      <c r="H17" s="29"/>
      <c r="I17" s="29"/>
    </row>
    <row r="18" spans="1:9" ht="18" x14ac:dyDescent="0.35">
      <c r="A18" s="63" t="s">
        <v>72</v>
      </c>
    </row>
  </sheetData>
  <mergeCells count="13">
    <mergeCell ref="A16:B16"/>
    <mergeCell ref="A1:I1"/>
    <mergeCell ref="A2:I2"/>
    <mergeCell ref="A3:I3"/>
    <mergeCell ref="A4:I4"/>
    <mergeCell ref="A6:A8"/>
    <mergeCell ref="B6:B8"/>
    <mergeCell ref="D7:E7"/>
    <mergeCell ref="F7:G7"/>
    <mergeCell ref="H7:I7"/>
    <mergeCell ref="D6:I6"/>
    <mergeCell ref="C6:C7"/>
    <mergeCell ref="A5:I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E1C-9B4D-49CF-BC7D-47A5D54D2D3D}">
  <dimension ref="A1:AL65"/>
  <sheetViews>
    <sheetView view="pageBreakPreview" zoomScale="50" zoomScaleNormal="60" zoomScaleSheetLayoutView="50" workbookViewId="0">
      <selection activeCell="G36" sqref="G36"/>
    </sheetView>
  </sheetViews>
  <sheetFormatPr defaultRowHeight="19.8" x14ac:dyDescent="0.4"/>
  <cols>
    <col min="1" max="1" width="6.19921875" style="14" customWidth="1"/>
    <col min="2" max="2" width="19.296875" style="14" customWidth="1"/>
    <col min="3" max="3" width="24.5" style="14" customWidth="1"/>
    <col min="4" max="5" width="15.5" style="14" customWidth="1"/>
    <col min="6" max="6" width="13.296875" style="14" customWidth="1"/>
    <col min="7" max="7" width="15.69921875" style="14" customWidth="1"/>
    <col min="8" max="8" width="10.59765625" style="14" customWidth="1"/>
    <col min="9" max="12" width="13.296875" style="14" customWidth="1"/>
    <col min="13" max="13" width="9.5" style="14" customWidth="1"/>
    <col min="14" max="14" width="16.296875" style="14" customWidth="1"/>
    <col min="15" max="17" width="13.296875" style="14" customWidth="1"/>
    <col min="18" max="18" width="10.09765625" style="14" customWidth="1"/>
    <col min="19" max="19" width="13.296875" style="14" customWidth="1"/>
    <col min="20" max="20" width="15.09765625" style="14" customWidth="1"/>
    <col min="21" max="22" width="13.296875" style="14" customWidth="1"/>
    <col min="23" max="23" width="9.296875" style="14" customWidth="1"/>
    <col min="24" max="27" width="13.296875" style="14" customWidth="1"/>
    <col min="28" max="28" width="10.296875" style="14" customWidth="1"/>
    <col min="29" max="29" width="15.3984375" style="14" customWidth="1"/>
    <col min="30" max="30" width="13.69921875" style="14" customWidth="1"/>
    <col min="31" max="31" width="15.3984375" style="14" customWidth="1"/>
    <col min="32" max="32" width="13.19921875" style="14" customWidth="1"/>
    <col min="33" max="33" width="9.8984375" style="14" customWidth="1"/>
    <col min="34" max="34" width="15.296875" style="14" customWidth="1"/>
    <col min="35" max="35" width="14.8984375" style="14" customWidth="1"/>
    <col min="36" max="36" width="15.296875" style="14" customWidth="1"/>
    <col min="37" max="37" width="13.296875" style="14" customWidth="1"/>
    <col min="38" max="38" width="10.796875" style="14" customWidth="1"/>
    <col min="39" max="16384" width="8.796875" style="14"/>
  </cols>
  <sheetData>
    <row r="1" spans="1:38" ht="21" x14ac:dyDescent="0.4">
      <c r="A1" s="1"/>
      <c r="B1" s="1"/>
      <c r="C1" s="1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38" s="15" customFormat="1" x14ac:dyDescent="0.25">
      <c r="A2" s="79" t="s">
        <v>0</v>
      </c>
      <c r="B2" s="81" t="s">
        <v>1</v>
      </c>
      <c r="C2" s="82"/>
      <c r="D2" s="77" t="s">
        <v>39</v>
      </c>
      <c r="E2" s="77"/>
      <c r="F2" s="77"/>
      <c r="G2" s="77"/>
      <c r="H2" s="77"/>
      <c r="I2" s="78" t="s">
        <v>40</v>
      </c>
      <c r="J2" s="78"/>
      <c r="K2" s="78"/>
      <c r="L2" s="78"/>
      <c r="M2" s="78"/>
      <c r="N2" s="77" t="s">
        <v>41</v>
      </c>
      <c r="O2" s="77"/>
      <c r="P2" s="77"/>
      <c r="Q2" s="77"/>
      <c r="R2" s="77"/>
      <c r="S2" s="78" t="s">
        <v>42</v>
      </c>
      <c r="T2" s="78"/>
      <c r="U2" s="78"/>
      <c r="V2" s="78"/>
      <c r="W2" s="78"/>
      <c r="X2" s="77" t="s">
        <v>43</v>
      </c>
      <c r="Y2" s="77"/>
      <c r="Z2" s="77"/>
      <c r="AA2" s="77"/>
      <c r="AB2" s="77"/>
      <c r="AC2" s="78" t="s">
        <v>44</v>
      </c>
      <c r="AD2" s="78"/>
      <c r="AE2" s="78"/>
      <c r="AF2" s="78"/>
      <c r="AG2" s="78"/>
      <c r="AH2" s="77" t="s">
        <v>45</v>
      </c>
      <c r="AI2" s="77"/>
      <c r="AJ2" s="77"/>
      <c r="AK2" s="77"/>
      <c r="AL2" s="77"/>
    </row>
    <row r="3" spans="1:38" s="15" customFormat="1" ht="43.8" customHeight="1" x14ac:dyDescent="0.25">
      <c r="A3" s="80"/>
      <c r="B3" s="83"/>
      <c r="C3" s="84"/>
      <c r="D3" s="2" t="s">
        <v>68</v>
      </c>
      <c r="E3" s="2" t="s">
        <v>73</v>
      </c>
      <c r="F3" s="2" t="s">
        <v>3</v>
      </c>
      <c r="G3" s="2" t="s">
        <v>4</v>
      </c>
      <c r="H3" s="2" t="s">
        <v>5</v>
      </c>
      <c r="I3" s="16" t="s">
        <v>68</v>
      </c>
      <c r="J3" s="16" t="str">
        <f>E3</f>
        <v>ค่าควรจะเป็น มค.64</v>
      </c>
      <c r="K3" s="16" t="s">
        <v>3</v>
      </c>
      <c r="L3" s="16" t="s">
        <v>4</v>
      </c>
      <c r="M3" s="16" t="s">
        <v>5</v>
      </c>
      <c r="N3" s="2" t="s">
        <v>68</v>
      </c>
      <c r="O3" s="2" t="str">
        <f>E3</f>
        <v>ค่าควรจะเป็น มค.64</v>
      </c>
      <c r="P3" s="2" t="s">
        <v>3</v>
      </c>
      <c r="Q3" s="2" t="s">
        <v>4</v>
      </c>
      <c r="R3" s="2" t="s">
        <v>5</v>
      </c>
      <c r="S3" s="16" t="s">
        <v>2</v>
      </c>
      <c r="T3" s="16" t="str">
        <f>O3</f>
        <v>ค่าควรจะเป็น มค.64</v>
      </c>
      <c r="U3" s="16" t="s">
        <v>3</v>
      </c>
      <c r="V3" s="16" t="s">
        <v>4</v>
      </c>
      <c r="W3" s="16" t="s">
        <v>5</v>
      </c>
      <c r="X3" s="2" t="s">
        <v>2</v>
      </c>
      <c r="Y3" s="2" t="str">
        <f>T3</f>
        <v>ค่าควรจะเป็น มค.64</v>
      </c>
      <c r="Z3" s="2" t="s">
        <v>3</v>
      </c>
      <c r="AA3" s="2" t="s">
        <v>4</v>
      </c>
      <c r="AB3" s="2" t="s">
        <v>5</v>
      </c>
      <c r="AC3" s="16" t="s">
        <v>2</v>
      </c>
      <c r="AD3" s="16" t="str">
        <f>Y3</f>
        <v>ค่าควรจะเป็น มค.64</v>
      </c>
      <c r="AE3" s="16" t="s">
        <v>3</v>
      </c>
      <c r="AF3" s="16" t="s">
        <v>4</v>
      </c>
      <c r="AG3" s="16" t="s">
        <v>5</v>
      </c>
      <c r="AH3" s="2" t="s">
        <v>2</v>
      </c>
      <c r="AI3" s="2" t="str">
        <f>AD3</f>
        <v>ค่าควรจะเป็น มค.64</v>
      </c>
      <c r="AJ3" s="2" t="s">
        <v>3</v>
      </c>
      <c r="AK3" s="2" t="s">
        <v>4</v>
      </c>
      <c r="AL3" s="2" t="s">
        <v>5</v>
      </c>
    </row>
    <row r="4" spans="1:38" x14ac:dyDescent="0.4">
      <c r="A4" s="87">
        <v>2</v>
      </c>
      <c r="B4" s="33" t="s">
        <v>6</v>
      </c>
      <c r="C4" s="10" t="s">
        <v>7</v>
      </c>
      <c r="D4" s="3">
        <v>245638146.99000004</v>
      </c>
      <c r="E4" s="3">
        <v>81879382.330000013</v>
      </c>
      <c r="F4" s="3">
        <v>84081617.849999994</v>
      </c>
      <c r="G4" s="3">
        <v>2202235.5199999809</v>
      </c>
      <c r="H4" s="4">
        <v>2.6896093464949087</v>
      </c>
      <c r="I4" s="3">
        <v>146947538.66</v>
      </c>
      <c r="J4" s="3">
        <v>48982512.886666663</v>
      </c>
      <c r="K4" s="3">
        <v>52980499.080000013</v>
      </c>
      <c r="L4" s="3">
        <v>3997986.1933333501</v>
      </c>
      <c r="M4" s="4">
        <v>8.1620683744496638</v>
      </c>
      <c r="N4" s="3">
        <v>337406490.63</v>
      </c>
      <c r="O4" s="3">
        <v>112468830.20999999</v>
      </c>
      <c r="P4" s="3">
        <v>80512431.850000009</v>
      </c>
      <c r="Q4" s="3">
        <v>-31956398.359999985</v>
      </c>
      <c r="R4" s="4">
        <v>-28.41355982838224</v>
      </c>
      <c r="S4" s="3">
        <v>657008832.86000001</v>
      </c>
      <c r="T4" s="3">
        <v>219002944.28666666</v>
      </c>
      <c r="U4" s="3">
        <v>272423657.15000004</v>
      </c>
      <c r="V4" s="3">
        <v>53420712.863333374</v>
      </c>
      <c r="W4" s="4">
        <v>24.39269163130869</v>
      </c>
      <c r="X4" s="3">
        <v>309169423.07999992</v>
      </c>
      <c r="Y4" s="3">
        <v>103056474.35999997</v>
      </c>
      <c r="Z4" s="3">
        <v>91230164.949999988</v>
      </c>
      <c r="AA4" s="3">
        <v>-11826309.409999982</v>
      </c>
      <c r="AB4" s="4">
        <v>-11.475561805741542</v>
      </c>
      <c r="AC4" s="3">
        <v>168038202.66</v>
      </c>
      <c r="AD4" s="3">
        <v>56012734.219999999</v>
      </c>
      <c r="AE4" s="3">
        <v>45924827.270000003</v>
      </c>
      <c r="AF4" s="3">
        <v>-10087906.949999996</v>
      </c>
      <c r="AG4" s="4">
        <v>-18.010024131973175</v>
      </c>
      <c r="AH4" s="18">
        <v>998328038.87000012</v>
      </c>
      <c r="AI4" s="18">
        <v>332776012.95666671</v>
      </c>
      <c r="AJ4" s="18">
        <v>357922069.7900002</v>
      </c>
      <c r="AK4" s="22">
        <v>25146056.833333492</v>
      </c>
      <c r="AL4" s="20">
        <v>7.5564511425912029</v>
      </c>
    </row>
    <row r="5" spans="1:38" x14ac:dyDescent="0.4">
      <c r="A5" s="88"/>
      <c r="B5" s="34" t="s">
        <v>8</v>
      </c>
      <c r="C5" s="10" t="s">
        <v>9</v>
      </c>
      <c r="D5" s="3">
        <v>124480183.66999999</v>
      </c>
      <c r="E5" s="3">
        <v>41493394.556666665</v>
      </c>
      <c r="F5" s="3">
        <v>45536802.869999997</v>
      </c>
      <c r="G5" s="3">
        <v>4043408.3133333325</v>
      </c>
      <c r="H5" s="4">
        <v>9.7447036005003991</v>
      </c>
      <c r="I5" s="3">
        <v>91388557.900000006</v>
      </c>
      <c r="J5" s="3">
        <v>30462852.633333337</v>
      </c>
      <c r="K5" s="3">
        <v>34286891.910000004</v>
      </c>
      <c r="L5" s="3">
        <v>3824039.2766666673</v>
      </c>
      <c r="M5" s="4">
        <v>12.553122725224664</v>
      </c>
      <c r="N5" s="3">
        <v>155785828.13999999</v>
      </c>
      <c r="O5" s="3">
        <v>51928609.379999995</v>
      </c>
      <c r="P5" s="3">
        <v>76612678.960000008</v>
      </c>
      <c r="Q5" s="3">
        <v>24684069.580000013</v>
      </c>
      <c r="R5" s="4">
        <v>47.534624698628924</v>
      </c>
      <c r="S5" s="3">
        <v>387511670.17999995</v>
      </c>
      <c r="T5" s="3">
        <v>129170556.72666664</v>
      </c>
      <c r="U5" s="3">
        <v>132982533.18000005</v>
      </c>
      <c r="V5" s="3">
        <v>3811976.4533334076</v>
      </c>
      <c r="W5" s="4">
        <v>2.951118699131877</v>
      </c>
      <c r="X5" s="3">
        <v>195202785.88000003</v>
      </c>
      <c r="Y5" s="3">
        <v>65067595.293333344</v>
      </c>
      <c r="Z5" s="3">
        <v>62214701.380000003</v>
      </c>
      <c r="AA5" s="3">
        <v>-2852893.9133333415</v>
      </c>
      <c r="AB5" s="4">
        <v>-4.3845079881500419</v>
      </c>
      <c r="AC5" s="3">
        <v>97078903.789999992</v>
      </c>
      <c r="AD5" s="3">
        <v>32359634.596666664</v>
      </c>
      <c r="AE5" s="3">
        <v>31152505.029999997</v>
      </c>
      <c r="AF5" s="3">
        <v>-1207129.5666666664</v>
      </c>
      <c r="AG5" s="4">
        <v>-3.7303559873664698</v>
      </c>
      <c r="AH5" s="18">
        <v>562706288.10000002</v>
      </c>
      <c r="AI5" s="18">
        <v>187568762.70000002</v>
      </c>
      <c r="AJ5" s="18">
        <v>188019625.69999996</v>
      </c>
      <c r="AK5" s="22">
        <v>450862.9999999404</v>
      </c>
      <c r="AL5" s="20">
        <v>0.24037211394365099</v>
      </c>
    </row>
    <row r="6" spans="1:38" x14ac:dyDescent="0.4">
      <c r="A6" s="89"/>
      <c r="B6" s="35" t="s">
        <v>10</v>
      </c>
      <c r="C6" s="10" t="s">
        <v>11</v>
      </c>
      <c r="D6" s="3">
        <v>77253408.939999998</v>
      </c>
      <c r="E6" s="3">
        <v>25751136.313333333</v>
      </c>
      <c r="F6" s="3">
        <v>29171883.190000005</v>
      </c>
      <c r="G6" s="3">
        <v>3420746.8766666725</v>
      </c>
      <c r="H6" s="4">
        <v>13.283867690512322</v>
      </c>
      <c r="I6" s="3">
        <v>49978760.350000001</v>
      </c>
      <c r="J6" s="3">
        <v>16659586.783333333</v>
      </c>
      <c r="K6" s="3">
        <v>17821304.940000001</v>
      </c>
      <c r="L6" s="3">
        <v>1161718.1566666681</v>
      </c>
      <c r="M6" s="4">
        <v>6.9732711367660087</v>
      </c>
      <c r="N6" s="3">
        <v>93356321.200000003</v>
      </c>
      <c r="O6" s="3">
        <v>31118773.733333334</v>
      </c>
      <c r="P6" s="3">
        <v>26535495.979999997</v>
      </c>
      <c r="Q6" s="3">
        <v>-4583277.7533333376</v>
      </c>
      <c r="R6" s="4">
        <v>-14.728336638869196</v>
      </c>
      <c r="S6" s="3">
        <v>101048455.2</v>
      </c>
      <c r="T6" s="3">
        <v>33682818.399999999</v>
      </c>
      <c r="U6" s="3">
        <v>58361908.479999997</v>
      </c>
      <c r="V6" s="3">
        <v>24679090.079999998</v>
      </c>
      <c r="W6" s="4">
        <v>73.269076794357574</v>
      </c>
      <c r="X6" s="3">
        <v>49715169.050000004</v>
      </c>
      <c r="Y6" s="3">
        <v>16571723.016666668</v>
      </c>
      <c r="Z6" s="3">
        <v>29954211.489999998</v>
      </c>
      <c r="AA6" s="3">
        <v>13382488.473333331</v>
      </c>
      <c r="AB6" s="4">
        <v>80.754961085664846</v>
      </c>
      <c r="AC6" s="3">
        <v>50084547.820000008</v>
      </c>
      <c r="AD6" s="3">
        <v>16694849.273333335</v>
      </c>
      <c r="AE6" s="3">
        <v>14976063.470000001</v>
      </c>
      <c r="AF6" s="3">
        <v>-1718785.8033333346</v>
      </c>
      <c r="AG6" s="4">
        <v>-10.295305906587304</v>
      </c>
      <c r="AH6" s="18">
        <v>206216719.27999997</v>
      </c>
      <c r="AI6" s="18">
        <v>68738906.426666662</v>
      </c>
      <c r="AJ6" s="18">
        <v>69855048.329999998</v>
      </c>
      <c r="AK6" s="22">
        <v>1116141.9033333361</v>
      </c>
      <c r="AL6" s="20">
        <v>1.6237411407236741</v>
      </c>
    </row>
    <row r="7" spans="1:38" s="17" customFormat="1" x14ac:dyDescent="0.4">
      <c r="A7" s="85" t="s">
        <v>12</v>
      </c>
      <c r="B7" s="85"/>
      <c r="C7" s="86"/>
      <c r="D7" s="5">
        <v>447371739.60000002</v>
      </c>
      <c r="E7" s="5">
        <v>149123913.20000002</v>
      </c>
      <c r="F7" s="5">
        <v>158790303.91</v>
      </c>
      <c r="G7" s="5">
        <v>9666390.709999986</v>
      </c>
      <c r="H7" s="6">
        <v>6.4821198039751975</v>
      </c>
      <c r="I7" s="5">
        <v>288314856.91000003</v>
      </c>
      <c r="J7" s="5">
        <v>96104952.303333327</v>
      </c>
      <c r="K7" s="5">
        <v>105088695.93000001</v>
      </c>
      <c r="L7" s="5">
        <v>8983743.6266666856</v>
      </c>
      <c r="M7" s="6">
        <v>9.3478467148202231</v>
      </c>
      <c r="N7" s="5">
        <v>586548639.97000003</v>
      </c>
      <c r="O7" s="5">
        <v>195516213.32333332</v>
      </c>
      <c r="P7" s="5">
        <v>183660606.78999999</v>
      </c>
      <c r="Q7" s="5">
        <v>-11855606.533333309</v>
      </c>
      <c r="R7" s="6">
        <v>-6.0637459839339245</v>
      </c>
      <c r="S7" s="5">
        <v>1145568958.24</v>
      </c>
      <c r="T7" s="5">
        <v>381856319.4133333</v>
      </c>
      <c r="U7" s="5">
        <v>463768098.81000012</v>
      </c>
      <c r="V7" s="5">
        <v>81911779.39666678</v>
      </c>
      <c r="W7" s="6">
        <v>21.45094247032819</v>
      </c>
      <c r="X7" s="5">
        <v>554087378.00999987</v>
      </c>
      <c r="Y7" s="5">
        <v>184695792.66999999</v>
      </c>
      <c r="Z7" s="5">
        <v>183399077.81999999</v>
      </c>
      <c r="AA7" s="5">
        <v>-1296714.8499999922</v>
      </c>
      <c r="AB7" s="6">
        <v>-0.70208142332557677</v>
      </c>
      <c r="AC7" s="5">
        <v>315201654.26999998</v>
      </c>
      <c r="AD7" s="5">
        <v>105067218.09</v>
      </c>
      <c r="AE7" s="5">
        <v>92053395.769999996</v>
      </c>
      <c r="AF7" s="5">
        <v>-13013822.319999997</v>
      </c>
      <c r="AG7" s="6">
        <v>-12.386187201466043</v>
      </c>
      <c r="AH7" s="19">
        <v>1767251046.2500002</v>
      </c>
      <c r="AI7" s="19">
        <v>589083682.08333337</v>
      </c>
      <c r="AJ7" s="19">
        <v>615796743.82000017</v>
      </c>
      <c r="AK7" s="23">
        <v>26713061.736666769</v>
      </c>
      <c r="AL7" s="21">
        <v>4.5346803092888708</v>
      </c>
    </row>
    <row r="8" spans="1:38" s="17" customFormat="1" x14ac:dyDescent="0.4">
      <c r="A8" s="36"/>
      <c r="B8" s="37" t="s">
        <v>65</v>
      </c>
      <c r="C8" s="38"/>
      <c r="D8" s="51"/>
      <c r="E8" s="51"/>
      <c r="F8" s="51"/>
      <c r="G8" s="51"/>
      <c r="H8" s="51">
        <v>5</v>
      </c>
      <c r="I8" s="51"/>
      <c r="J8" s="51"/>
      <c r="K8" s="51"/>
      <c r="L8" s="51"/>
      <c r="M8" s="51">
        <v>1</v>
      </c>
      <c r="N8" s="51"/>
      <c r="O8" s="51"/>
      <c r="P8" s="51"/>
      <c r="Q8" s="51"/>
      <c r="R8" s="52">
        <v>1</v>
      </c>
      <c r="S8" s="51"/>
      <c r="T8" s="51"/>
      <c r="U8" s="51"/>
      <c r="V8" s="51"/>
      <c r="W8" s="51">
        <v>3</v>
      </c>
      <c r="X8" s="51"/>
      <c r="Y8" s="51"/>
      <c r="Z8" s="51"/>
      <c r="AA8" s="51"/>
      <c r="AB8" s="51">
        <v>1</v>
      </c>
      <c r="AC8" s="51"/>
      <c r="AD8" s="51"/>
      <c r="AE8" s="51"/>
      <c r="AF8" s="51"/>
      <c r="AG8" s="51">
        <v>1</v>
      </c>
      <c r="AH8" s="53"/>
      <c r="AI8" s="53"/>
      <c r="AJ8" s="53"/>
      <c r="AK8" s="53"/>
      <c r="AL8" s="53">
        <v>7</v>
      </c>
    </row>
    <row r="9" spans="1:38" s="17" customFormat="1" x14ac:dyDescent="0.4">
      <c r="A9" s="90">
        <v>3</v>
      </c>
      <c r="B9" s="7" t="s">
        <v>13</v>
      </c>
      <c r="C9" s="8" t="s">
        <v>14</v>
      </c>
      <c r="D9" s="54"/>
      <c r="E9" s="54"/>
      <c r="F9" s="54"/>
      <c r="G9" s="54"/>
      <c r="H9" s="55"/>
      <c r="I9" s="54"/>
      <c r="J9" s="54"/>
      <c r="K9" s="54"/>
      <c r="L9" s="54"/>
      <c r="M9" s="55"/>
      <c r="N9" s="54"/>
      <c r="O9" s="54"/>
      <c r="P9" s="54"/>
      <c r="Q9" s="54"/>
      <c r="R9" s="55"/>
      <c r="S9" s="54"/>
      <c r="T9" s="54"/>
      <c r="U9" s="54"/>
      <c r="V9" s="54"/>
      <c r="W9" s="55"/>
      <c r="X9" s="54"/>
      <c r="Y9" s="54"/>
      <c r="Z9" s="54"/>
      <c r="AA9" s="54"/>
      <c r="AB9" s="55"/>
      <c r="AC9" s="54"/>
      <c r="AD9" s="54"/>
      <c r="AE9" s="54"/>
      <c r="AF9" s="54"/>
      <c r="AG9" s="55"/>
      <c r="AH9" s="18"/>
      <c r="AI9" s="18"/>
      <c r="AJ9" s="18"/>
      <c r="AK9" s="22"/>
      <c r="AL9" s="20"/>
    </row>
    <row r="10" spans="1:38" x14ac:dyDescent="0.4">
      <c r="A10" s="91"/>
      <c r="B10" s="9"/>
      <c r="C10" s="10" t="s">
        <v>15</v>
      </c>
      <c r="D10" s="3">
        <v>13337890.24</v>
      </c>
      <c r="E10" s="3">
        <v>4445963.4133333331</v>
      </c>
      <c r="F10" s="3">
        <v>3812047.2</v>
      </c>
      <c r="G10" s="3">
        <v>-633916.21333333291</v>
      </c>
      <c r="H10" s="4">
        <v>-14.258241789220172</v>
      </c>
      <c r="I10" s="3">
        <v>7641025.2199999997</v>
      </c>
      <c r="J10" s="3">
        <v>2547008.4066666667</v>
      </c>
      <c r="K10" s="3">
        <v>2554152.6</v>
      </c>
      <c r="L10" s="3">
        <v>7144.1933333333582</v>
      </c>
      <c r="M10" s="4">
        <v>0.28049351209967704</v>
      </c>
      <c r="N10" s="3">
        <v>15771133.76</v>
      </c>
      <c r="O10" s="3">
        <v>5257044.5866666669</v>
      </c>
      <c r="P10" s="3">
        <v>4397964.8499999996</v>
      </c>
      <c r="Q10" s="3">
        <v>-859079.73666666728</v>
      </c>
      <c r="R10" s="4">
        <v>-16.341496110676584</v>
      </c>
      <c r="S10" s="3">
        <v>40460786.939999998</v>
      </c>
      <c r="T10" s="3">
        <v>13486928.979999999</v>
      </c>
      <c r="U10" s="3">
        <v>11918409.890000001</v>
      </c>
      <c r="V10" s="3">
        <v>-1568519.089999998</v>
      </c>
      <c r="W10" s="4">
        <v>-11.629920290423284</v>
      </c>
      <c r="X10" s="3">
        <v>9113979.1700000018</v>
      </c>
      <c r="Y10" s="3">
        <v>3037993.0566666671</v>
      </c>
      <c r="Z10" s="3">
        <v>3068711.4</v>
      </c>
      <c r="AA10" s="3">
        <v>30718.343333332799</v>
      </c>
      <c r="AB10" s="4">
        <v>1.0111393528672985</v>
      </c>
      <c r="AC10" s="3">
        <v>9493439.1999999993</v>
      </c>
      <c r="AD10" s="3">
        <v>3164479.7333333329</v>
      </c>
      <c r="AE10" s="3">
        <v>2084842</v>
      </c>
      <c r="AF10" s="3">
        <v>-1079637.7333333329</v>
      </c>
      <c r="AG10" s="4">
        <v>-34.117384983094425</v>
      </c>
      <c r="AH10" s="18">
        <v>32330332.450000003</v>
      </c>
      <c r="AI10" s="18">
        <v>10776777.483333334</v>
      </c>
      <c r="AJ10" s="18">
        <v>9353461.2799999993</v>
      </c>
      <c r="AK10" s="22">
        <v>-1423316.203333335</v>
      </c>
      <c r="AL10" s="20">
        <v>-13.207252404854266</v>
      </c>
    </row>
    <row r="11" spans="1:38" x14ac:dyDescent="0.4">
      <c r="A11" s="91"/>
      <c r="B11" s="11"/>
      <c r="C11" s="10" t="s">
        <v>16</v>
      </c>
      <c r="D11" s="3">
        <v>261171</v>
      </c>
      <c r="E11" s="3">
        <v>87057</v>
      </c>
      <c r="F11" s="3">
        <v>37760</v>
      </c>
      <c r="G11" s="3">
        <v>-49297</v>
      </c>
      <c r="H11" s="4">
        <v>-56.626118520050085</v>
      </c>
      <c r="I11" s="3">
        <v>569750</v>
      </c>
      <c r="J11" s="3">
        <v>189916.66666666666</v>
      </c>
      <c r="K11" s="3">
        <v>188291</v>
      </c>
      <c r="L11" s="3">
        <v>-1625.666666666657</v>
      </c>
      <c r="M11" s="4">
        <v>-0.85598946906537443</v>
      </c>
      <c r="N11" s="3">
        <v>2297165.3099999996</v>
      </c>
      <c r="O11" s="3">
        <v>765721.7699999999</v>
      </c>
      <c r="P11" s="3">
        <v>1239052.6000000001</v>
      </c>
      <c r="Q11" s="3">
        <v>473330.83000000019</v>
      </c>
      <c r="R11" s="4">
        <v>61.814989274759711</v>
      </c>
      <c r="S11" s="3">
        <v>2250843</v>
      </c>
      <c r="T11" s="3">
        <v>750281</v>
      </c>
      <c r="U11" s="3">
        <v>317326</v>
      </c>
      <c r="V11" s="3">
        <v>-432955</v>
      </c>
      <c r="W11" s="4">
        <v>-57.70571292622364</v>
      </c>
      <c r="X11" s="3">
        <v>299101</v>
      </c>
      <c r="Y11" s="3">
        <v>99700.333333333328</v>
      </c>
      <c r="Z11" s="3">
        <v>60925</v>
      </c>
      <c r="AA11" s="3">
        <v>-38775.333333333328</v>
      </c>
      <c r="AB11" s="4">
        <v>-38.891879331730749</v>
      </c>
      <c r="AC11" s="3">
        <v>718400</v>
      </c>
      <c r="AD11" s="3">
        <v>239466.66666666666</v>
      </c>
      <c r="AE11" s="3">
        <v>178116.63</v>
      </c>
      <c r="AF11" s="3">
        <v>-61350.036666666652</v>
      </c>
      <c r="AG11" s="4">
        <v>-25.619447383073492</v>
      </c>
      <c r="AH11" s="18">
        <v>1468647.75</v>
      </c>
      <c r="AI11" s="18">
        <v>489549.25</v>
      </c>
      <c r="AJ11" s="18">
        <v>232185.53</v>
      </c>
      <c r="AK11" s="22">
        <v>-257363.72</v>
      </c>
      <c r="AL11" s="20">
        <v>-52.571568641970131</v>
      </c>
    </row>
    <row r="12" spans="1:38" x14ac:dyDescent="0.4">
      <c r="A12" s="91"/>
      <c r="B12" s="11"/>
      <c r="C12" s="10" t="s">
        <v>17</v>
      </c>
      <c r="D12" s="3">
        <v>9810295</v>
      </c>
      <c r="E12" s="3">
        <v>3270098.3333333335</v>
      </c>
      <c r="F12" s="3">
        <v>2765215.7100000004</v>
      </c>
      <c r="G12" s="3">
        <v>-504882.62333333306</v>
      </c>
      <c r="H12" s="4">
        <v>-15.43937129311605</v>
      </c>
      <c r="I12" s="3">
        <v>6468485</v>
      </c>
      <c r="J12" s="3">
        <v>2156161.6666666665</v>
      </c>
      <c r="K12" s="3">
        <v>1791599.8</v>
      </c>
      <c r="L12" s="3">
        <v>-364561.86666666646</v>
      </c>
      <c r="M12" s="4">
        <v>-16.907909657361799</v>
      </c>
      <c r="N12" s="3">
        <v>12992418.220000001</v>
      </c>
      <c r="O12" s="3">
        <v>4330806.0733333332</v>
      </c>
      <c r="P12" s="3">
        <v>3971932.3100000005</v>
      </c>
      <c r="Q12" s="3">
        <v>-358873.76333333272</v>
      </c>
      <c r="R12" s="4">
        <v>-8.2865350527486186</v>
      </c>
      <c r="S12" s="3">
        <v>22969212.609999999</v>
      </c>
      <c r="T12" s="3">
        <v>7656404.2033333331</v>
      </c>
      <c r="U12" s="3">
        <v>6125660.2100000009</v>
      </c>
      <c r="V12" s="3">
        <v>-1530743.9933333322</v>
      </c>
      <c r="W12" s="4">
        <v>-19.992988257684978</v>
      </c>
      <c r="X12" s="3">
        <v>5826181.1099999994</v>
      </c>
      <c r="Y12" s="3">
        <v>1942060.3699999999</v>
      </c>
      <c r="Z12" s="3">
        <v>1847485.52</v>
      </c>
      <c r="AA12" s="3">
        <v>-94574.84999999986</v>
      </c>
      <c r="AB12" s="4">
        <v>-4.8698202929705978</v>
      </c>
      <c r="AC12" s="3">
        <v>5473860.9900000002</v>
      </c>
      <c r="AD12" s="3">
        <v>1824620.33</v>
      </c>
      <c r="AE12" s="3">
        <v>1277090.1700000002</v>
      </c>
      <c r="AF12" s="3">
        <v>-547530.15999999992</v>
      </c>
      <c r="AG12" s="4">
        <v>-30.007895395969854</v>
      </c>
      <c r="AH12" s="18">
        <v>18660889.119999997</v>
      </c>
      <c r="AI12" s="18">
        <v>6220296.3733333321</v>
      </c>
      <c r="AJ12" s="18">
        <v>5864556.5600000015</v>
      </c>
      <c r="AK12" s="22">
        <v>-355739.81333333068</v>
      </c>
      <c r="AL12" s="20">
        <v>-5.7190171011529607</v>
      </c>
    </row>
    <row r="13" spans="1:38" x14ac:dyDescent="0.4">
      <c r="A13" s="91"/>
      <c r="B13" s="11"/>
      <c r="C13" s="10" t="s">
        <v>18</v>
      </c>
      <c r="D13" s="3">
        <v>4410466.2</v>
      </c>
      <c r="E13" s="3">
        <v>1470155.4000000001</v>
      </c>
      <c r="F13" s="3">
        <v>634703</v>
      </c>
      <c r="G13" s="3">
        <v>-835452.40000000014</v>
      </c>
      <c r="H13" s="4">
        <v>-56.827489121218079</v>
      </c>
      <c r="I13" s="3">
        <v>2070196.66</v>
      </c>
      <c r="J13" s="3">
        <v>690065.55333333334</v>
      </c>
      <c r="K13" s="3">
        <v>622730</v>
      </c>
      <c r="L13" s="3">
        <v>-67335.553333333344</v>
      </c>
      <c r="M13" s="4">
        <v>-9.7578488026350136</v>
      </c>
      <c r="N13" s="3">
        <v>5270002.72</v>
      </c>
      <c r="O13" s="3">
        <v>1756667.5733333332</v>
      </c>
      <c r="P13" s="3">
        <v>1212734.2</v>
      </c>
      <c r="Q13" s="3">
        <v>-543933.37333333329</v>
      </c>
      <c r="R13" s="4">
        <v>-30.963933164725198</v>
      </c>
      <c r="S13" s="3">
        <v>5344586.26</v>
      </c>
      <c r="T13" s="3">
        <v>1781528.7533333332</v>
      </c>
      <c r="U13" s="3">
        <v>1460368.1</v>
      </c>
      <c r="V13" s="3">
        <v>-321160.65333333309</v>
      </c>
      <c r="W13" s="4">
        <v>-18.0272506257575</v>
      </c>
      <c r="X13" s="3">
        <v>2336774.4500000002</v>
      </c>
      <c r="Y13" s="3">
        <v>778924.81666666677</v>
      </c>
      <c r="Z13" s="3">
        <v>820776.13</v>
      </c>
      <c r="AA13" s="3">
        <v>41851.313333333237</v>
      </c>
      <c r="AB13" s="4">
        <v>5.3729592943811797</v>
      </c>
      <c r="AC13" s="3">
        <v>1015713</v>
      </c>
      <c r="AD13" s="3">
        <v>338571</v>
      </c>
      <c r="AE13" s="3">
        <v>337854</v>
      </c>
      <c r="AF13" s="3">
        <v>-717</v>
      </c>
      <c r="AG13" s="4">
        <v>-0.21177241996508858</v>
      </c>
      <c r="AH13" s="18">
        <v>5065740.08</v>
      </c>
      <c r="AI13" s="18">
        <v>1688580.0266666666</v>
      </c>
      <c r="AJ13" s="18">
        <v>1440193.67</v>
      </c>
      <c r="AK13" s="22">
        <v>-248386.35666666669</v>
      </c>
      <c r="AL13" s="20">
        <v>-14.709777016431527</v>
      </c>
    </row>
    <row r="14" spans="1:38" x14ac:dyDescent="0.4">
      <c r="A14" s="91"/>
      <c r="B14" s="11"/>
      <c r="C14" s="10" t="s">
        <v>19</v>
      </c>
      <c r="D14" s="3">
        <v>777891</v>
      </c>
      <c r="E14" s="3">
        <v>259297</v>
      </c>
      <c r="F14" s="3">
        <v>277440</v>
      </c>
      <c r="G14" s="3">
        <v>18143</v>
      </c>
      <c r="H14" s="4">
        <v>6.9969957230511737</v>
      </c>
      <c r="I14" s="3">
        <v>300868.7</v>
      </c>
      <c r="J14" s="3">
        <v>100289.56666666667</v>
      </c>
      <c r="K14" s="3">
        <v>68901</v>
      </c>
      <c r="L14" s="3">
        <v>-31388.566666666666</v>
      </c>
      <c r="M14" s="4">
        <v>-31.297938270082597</v>
      </c>
      <c r="N14" s="3">
        <v>818610.91</v>
      </c>
      <c r="O14" s="3">
        <v>272870.30333333334</v>
      </c>
      <c r="P14" s="3">
        <v>1022685.5</v>
      </c>
      <c r="Q14" s="3">
        <v>749815.19666666666</v>
      </c>
      <c r="R14" s="4">
        <v>274.78812736566141</v>
      </c>
      <c r="S14" s="3">
        <v>1052115.76</v>
      </c>
      <c r="T14" s="3">
        <v>350705.25333333336</v>
      </c>
      <c r="U14" s="3">
        <v>90750</v>
      </c>
      <c r="V14" s="3">
        <v>-259955.25333333336</v>
      </c>
      <c r="W14" s="4">
        <v>-74.12356982467405</v>
      </c>
      <c r="X14" s="3">
        <v>1336495.45</v>
      </c>
      <c r="Y14" s="3">
        <v>445498.48333333334</v>
      </c>
      <c r="Z14" s="3">
        <v>60970</v>
      </c>
      <c r="AA14" s="3">
        <v>-384528.48333333334</v>
      </c>
      <c r="AB14" s="4">
        <v>-86.314207055474824</v>
      </c>
      <c r="AC14" s="3">
        <v>334002.5</v>
      </c>
      <c r="AD14" s="3">
        <v>111334.16666666667</v>
      </c>
      <c r="AE14" s="3">
        <v>64489</v>
      </c>
      <c r="AF14" s="3">
        <v>-46845.166666666672</v>
      </c>
      <c r="AG14" s="4">
        <v>-42.07618206450551</v>
      </c>
      <c r="AH14" s="18">
        <v>1372588.8399999999</v>
      </c>
      <c r="AI14" s="18">
        <v>457529.61333333328</v>
      </c>
      <c r="AJ14" s="18">
        <v>674484</v>
      </c>
      <c r="AK14" s="22">
        <v>216954.38666666672</v>
      </c>
      <c r="AL14" s="20">
        <v>47.418654518566548</v>
      </c>
    </row>
    <row r="15" spans="1:38" x14ac:dyDescent="0.4">
      <c r="A15" s="91"/>
      <c r="B15" s="11"/>
      <c r="C15" s="10" t="s">
        <v>20</v>
      </c>
      <c r="D15" s="3">
        <v>4824660</v>
      </c>
      <c r="E15" s="3">
        <v>1608220</v>
      </c>
      <c r="F15" s="3">
        <v>1564361</v>
      </c>
      <c r="G15" s="3">
        <v>-43859</v>
      </c>
      <c r="H15" s="4">
        <v>-2.7271766300630511</v>
      </c>
      <c r="I15" s="3">
        <v>3376483</v>
      </c>
      <c r="J15" s="3">
        <v>1125494.3333333333</v>
      </c>
      <c r="K15" s="3">
        <v>858561</v>
      </c>
      <c r="L15" s="3">
        <v>-266933.33333333326</v>
      </c>
      <c r="M15" s="4">
        <v>-23.716985988082861</v>
      </c>
      <c r="N15" s="3">
        <v>7393669.0899999999</v>
      </c>
      <c r="O15" s="3">
        <v>2464556.3633333333</v>
      </c>
      <c r="P15" s="3">
        <v>3760114</v>
      </c>
      <c r="Q15" s="3">
        <v>1295557.6366666667</v>
      </c>
      <c r="R15" s="4">
        <v>52.567579948320351</v>
      </c>
      <c r="S15" s="3">
        <v>15193247</v>
      </c>
      <c r="T15" s="3">
        <v>5064415.666666667</v>
      </c>
      <c r="U15" s="3">
        <v>4637688.66</v>
      </c>
      <c r="V15" s="3">
        <v>-426727.00666666683</v>
      </c>
      <c r="W15" s="4">
        <v>-8.4259870191013171</v>
      </c>
      <c r="X15" s="3">
        <v>4402104.55</v>
      </c>
      <c r="Y15" s="3">
        <v>1467368.1833333333</v>
      </c>
      <c r="Z15" s="3">
        <v>1297656.8999999999</v>
      </c>
      <c r="AA15" s="3">
        <v>-169711.28333333344</v>
      </c>
      <c r="AB15" s="4">
        <v>-11.565691914336753</v>
      </c>
      <c r="AC15" s="3">
        <v>4605115.28</v>
      </c>
      <c r="AD15" s="3">
        <v>1535038.4266666668</v>
      </c>
      <c r="AE15" s="3">
        <v>650054</v>
      </c>
      <c r="AF15" s="3">
        <v>-884984.42666666675</v>
      </c>
      <c r="AG15" s="4">
        <v>-57.652265330478336</v>
      </c>
      <c r="AH15" s="18">
        <v>12357966.209999999</v>
      </c>
      <c r="AI15" s="18">
        <v>4119322.07</v>
      </c>
      <c r="AJ15" s="18">
        <v>4550206</v>
      </c>
      <c r="AK15" s="22">
        <v>430883.93000000017</v>
      </c>
      <c r="AL15" s="20">
        <v>10.460068979262896</v>
      </c>
    </row>
    <row r="16" spans="1:38" x14ac:dyDescent="0.4">
      <c r="A16" s="91"/>
      <c r="B16" s="11"/>
      <c r="C16" s="10" t="s">
        <v>21</v>
      </c>
      <c r="D16" s="3">
        <v>13129161.08</v>
      </c>
      <c r="E16" s="3">
        <v>4376387.0266666664</v>
      </c>
      <c r="F16" s="3">
        <v>5134401</v>
      </c>
      <c r="G16" s="3">
        <v>758013.97333333362</v>
      </c>
      <c r="H16" s="4">
        <v>17.32054246378399</v>
      </c>
      <c r="I16" s="3">
        <v>12837777.689999999</v>
      </c>
      <c r="J16" s="3">
        <v>4279259.2299999995</v>
      </c>
      <c r="K16" s="3">
        <v>4160091.39</v>
      </c>
      <c r="L16" s="3">
        <v>-119167.83999999939</v>
      </c>
      <c r="M16" s="4">
        <v>-2.7847773082912624</v>
      </c>
      <c r="N16" s="3">
        <v>22752988.27</v>
      </c>
      <c r="O16" s="3">
        <v>7584329.4233333329</v>
      </c>
      <c r="P16" s="3">
        <v>6413953.2599999998</v>
      </c>
      <c r="Q16" s="3">
        <v>-1170376.1633333331</v>
      </c>
      <c r="R16" s="4">
        <v>-15.43150485701015</v>
      </c>
      <c r="S16" s="3">
        <v>26834655.77</v>
      </c>
      <c r="T16" s="3">
        <v>8944885.2566666659</v>
      </c>
      <c r="U16" s="3">
        <v>9286770.3000000007</v>
      </c>
      <c r="V16" s="3">
        <v>341885.04333333485</v>
      </c>
      <c r="W16" s="4">
        <v>3.8221288873272723</v>
      </c>
      <c r="X16" s="3">
        <v>19685004.41</v>
      </c>
      <c r="Y16" s="3">
        <v>6561668.1366666667</v>
      </c>
      <c r="Z16" s="3">
        <v>4783908.66</v>
      </c>
      <c r="AA16" s="3">
        <v>-1777759.4766666666</v>
      </c>
      <c r="AB16" s="4">
        <v>-27.093102540991502</v>
      </c>
      <c r="AC16" s="3">
        <v>9947617.5199999996</v>
      </c>
      <c r="AD16" s="3">
        <v>3315872.5066666664</v>
      </c>
      <c r="AE16" s="3">
        <v>2950037.09</v>
      </c>
      <c r="AF16" s="3">
        <v>-365835.41666666651</v>
      </c>
      <c r="AG16" s="4">
        <v>-11.032855332379121</v>
      </c>
      <c r="AH16" s="18">
        <v>46946946.910000004</v>
      </c>
      <c r="AI16" s="18">
        <v>15648982.303333335</v>
      </c>
      <c r="AJ16" s="18">
        <v>15402057.990000002</v>
      </c>
      <c r="AK16" s="22">
        <v>-246924.31333333254</v>
      </c>
      <c r="AL16" s="20">
        <v>-1.5778937476383754</v>
      </c>
    </row>
    <row r="17" spans="1:38" x14ac:dyDescent="0.4">
      <c r="A17" s="91"/>
      <c r="B17" s="11"/>
      <c r="C17" s="10" t="s">
        <v>22</v>
      </c>
      <c r="D17" s="3">
        <v>19625602</v>
      </c>
      <c r="E17" s="3">
        <v>6541867.333333333</v>
      </c>
      <c r="F17" s="3">
        <v>5964729.1300000008</v>
      </c>
      <c r="G17" s="3">
        <v>-577138.2033333322</v>
      </c>
      <c r="H17" s="4">
        <v>-8.8222242048931623</v>
      </c>
      <c r="I17" s="3">
        <v>11759177.93</v>
      </c>
      <c r="J17" s="3">
        <v>3919725.9766666666</v>
      </c>
      <c r="K17" s="3">
        <v>3262903.88</v>
      </c>
      <c r="L17" s="3">
        <v>-656822.09666666668</v>
      </c>
      <c r="M17" s="4">
        <v>-16.756837099751245</v>
      </c>
      <c r="N17" s="3">
        <v>24563352.329999998</v>
      </c>
      <c r="O17" s="3">
        <v>8187784.1099999994</v>
      </c>
      <c r="P17" s="3">
        <v>4892186</v>
      </c>
      <c r="Q17" s="3">
        <v>-3295598.1099999994</v>
      </c>
      <c r="R17" s="4">
        <v>-40.250183269670984</v>
      </c>
      <c r="S17" s="3">
        <v>45386767.840000004</v>
      </c>
      <c r="T17" s="3">
        <v>15128922.613333335</v>
      </c>
      <c r="U17" s="3">
        <v>14956745.939999999</v>
      </c>
      <c r="V17" s="3">
        <v>-172176.67333333567</v>
      </c>
      <c r="W17" s="4">
        <v>-1.1380630183248732</v>
      </c>
      <c r="X17" s="3">
        <v>16080409.449999999</v>
      </c>
      <c r="Y17" s="3">
        <v>5360136.4833333334</v>
      </c>
      <c r="Z17" s="3">
        <v>4829179.2</v>
      </c>
      <c r="AA17" s="3">
        <v>-530957.28333333321</v>
      </c>
      <c r="AB17" s="4">
        <v>-9.9056672341138654</v>
      </c>
      <c r="AC17" s="3">
        <v>10475338</v>
      </c>
      <c r="AD17" s="3">
        <v>3491779.3333333335</v>
      </c>
      <c r="AE17" s="3">
        <v>2653968.2999999998</v>
      </c>
      <c r="AF17" s="3">
        <v>-837811.03333333367</v>
      </c>
      <c r="AG17" s="4">
        <v>-23.993813851161661</v>
      </c>
      <c r="AH17" s="18">
        <v>52977966.890000001</v>
      </c>
      <c r="AI17" s="18">
        <v>17659322.296666667</v>
      </c>
      <c r="AJ17" s="18">
        <v>19988027.619999997</v>
      </c>
      <c r="AK17" s="22">
        <v>2328705.3233333305</v>
      </c>
      <c r="AL17" s="20">
        <v>13.186832904527099</v>
      </c>
    </row>
    <row r="18" spans="1:38" x14ac:dyDescent="0.4">
      <c r="A18" s="91"/>
      <c r="B18" s="11"/>
      <c r="C18" s="10" t="s">
        <v>23</v>
      </c>
      <c r="D18" s="3">
        <v>4922261</v>
      </c>
      <c r="E18" s="3">
        <v>1640753.6666666667</v>
      </c>
      <c r="F18" s="3">
        <v>850480</v>
      </c>
      <c r="G18" s="3">
        <v>-790273.66666666674</v>
      </c>
      <c r="H18" s="4">
        <v>-48.165284205774547</v>
      </c>
      <c r="I18" s="3">
        <v>2637190</v>
      </c>
      <c r="J18" s="3">
        <v>879063.33333333337</v>
      </c>
      <c r="K18" s="3">
        <v>872400</v>
      </c>
      <c r="L18" s="3">
        <v>-6663.3333333333721</v>
      </c>
      <c r="M18" s="4">
        <v>-0.75800378433105375</v>
      </c>
      <c r="N18" s="3">
        <v>4090603.64</v>
      </c>
      <c r="O18" s="3">
        <v>1363534.5466666666</v>
      </c>
      <c r="P18" s="3">
        <v>1559612.8</v>
      </c>
      <c r="Q18" s="3">
        <v>196078.25333333341</v>
      </c>
      <c r="R18" s="4">
        <v>14.380145615868084</v>
      </c>
      <c r="S18" s="3">
        <v>13847049.52</v>
      </c>
      <c r="T18" s="3">
        <v>4615683.1733333329</v>
      </c>
      <c r="U18" s="3">
        <v>2722801</v>
      </c>
      <c r="V18" s="3">
        <v>-1892882.1733333329</v>
      </c>
      <c r="W18" s="4">
        <v>-41.009794265544009</v>
      </c>
      <c r="X18" s="3">
        <v>4383316</v>
      </c>
      <c r="Y18" s="3">
        <v>1461105.3333333333</v>
      </c>
      <c r="Z18" s="3">
        <v>686125</v>
      </c>
      <c r="AA18" s="3">
        <v>-774980.33333333326</v>
      </c>
      <c r="AB18" s="4">
        <v>-53.040688830100315</v>
      </c>
      <c r="AC18" s="3">
        <v>4975732.9000000004</v>
      </c>
      <c r="AD18" s="3">
        <v>1658577.6333333335</v>
      </c>
      <c r="AE18" s="3">
        <v>546670</v>
      </c>
      <c r="AF18" s="3">
        <v>-1111907.6333333335</v>
      </c>
      <c r="AG18" s="4">
        <v>-67.039830453921681</v>
      </c>
      <c r="AH18" s="18">
        <v>16357929.609999999</v>
      </c>
      <c r="AI18" s="18">
        <v>5452643.2033333331</v>
      </c>
      <c r="AJ18" s="18">
        <v>8169297</v>
      </c>
      <c r="AK18" s="22">
        <v>2716653.7966666669</v>
      </c>
      <c r="AL18" s="20">
        <v>49.822695073939741</v>
      </c>
    </row>
    <row r="19" spans="1:38" x14ac:dyDescent="0.4">
      <c r="A19" s="91"/>
      <c r="B19" s="11"/>
      <c r="C19" s="10" t="s">
        <v>24</v>
      </c>
      <c r="D19" s="3">
        <v>2601919</v>
      </c>
      <c r="E19" s="3">
        <v>867306.33333333337</v>
      </c>
      <c r="F19" s="3">
        <v>739449.82000000007</v>
      </c>
      <c r="G19" s="3">
        <v>-127856.51333333331</v>
      </c>
      <c r="H19" s="4">
        <v>-14.741794037400854</v>
      </c>
      <c r="I19" s="3">
        <v>2956367.83</v>
      </c>
      <c r="J19" s="3">
        <v>985455.94333333336</v>
      </c>
      <c r="K19" s="3">
        <v>1180318.97</v>
      </c>
      <c r="L19" s="3">
        <v>194863.02666666661</v>
      </c>
      <c r="M19" s="4">
        <v>19.773895320732123</v>
      </c>
      <c r="N19" s="3">
        <v>12423653.289999999</v>
      </c>
      <c r="O19" s="3">
        <v>4141217.7633333332</v>
      </c>
      <c r="P19" s="3">
        <v>3920677.2399999998</v>
      </c>
      <c r="Q19" s="3">
        <v>-220540.52333333343</v>
      </c>
      <c r="R19" s="4">
        <v>-5.325499308102474</v>
      </c>
      <c r="S19" s="3">
        <v>9478504.1999999993</v>
      </c>
      <c r="T19" s="3">
        <v>3159501.4</v>
      </c>
      <c r="U19" s="3">
        <v>2559476.11</v>
      </c>
      <c r="V19" s="3">
        <v>-600025.29</v>
      </c>
      <c r="W19" s="4">
        <v>-18.991138601805972</v>
      </c>
      <c r="X19" s="3">
        <v>2115204.5499999998</v>
      </c>
      <c r="Y19" s="3">
        <v>705068.18333333323</v>
      </c>
      <c r="Z19" s="3">
        <v>1043457.41</v>
      </c>
      <c r="AA19" s="3">
        <v>338389.2266666668</v>
      </c>
      <c r="AB19" s="4">
        <v>47.99383019481499</v>
      </c>
      <c r="AC19" s="3">
        <v>2448613.5</v>
      </c>
      <c r="AD19" s="3">
        <v>816204.5</v>
      </c>
      <c r="AE19" s="3">
        <v>662930.30000000005</v>
      </c>
      <c r="AF19" s="3">
        <v>-153274.19999999995</v>
      </c>
      <c r="AG19" s="4">
        <v>-18.77889671032198</v>
      </c>
      <c r="AH19" s="18">
        <v>7363639.4800000004</v>
      </c>
      <c r="AI19" s="18">
        <v>2454546.4933333336</v>
      </c>
      <c r="AJ19" s="18">
        <v>2184208.67</v>
      </c>
      <c r="AK19" s="22">
        <v>-270337.82333333371</v>
      </c>
      <c r="AL19" s="20">
        <v>-11.01375851170814</v>
      </c>
    </row>
    <row r="20" spans="1:38" x14ac:dyDescent="0.4">
      <c r="A20" s="91"/>
      <c r="B20" s="11"/>
      <c r="C20" s="10" t="s">
        <v>25</v>
      </c>
      <c r="D20" s="3">
        <v>3135681</v>
      </c>
      <c r="E20" s="3">
        <v>1045227</v>
      </c>
      <c r="F20" s="3">
        <v>606205.66</v>
      </c>
      <c r="G20" s="3">
        <v>-439021.33999999997</v>
      </c>
      <c r="H20" s="4">
        <v>-42.002487497931071</v>
      </c>
      <c r="I20" s="3">
        <v>382525</v>
      </c>
      <c r="J20" s="3">
        <v>127508.33333333333</v>
      </c>
      <c r="K20" s="3">
        <v>442581</v>
      </c>
      <c r="L20" s="3">
        <v>315072.66666666669</v>
      </c>
      <c r="M20" s="4">
        <v>247.09966668845178</v>
      </c>
      <c r="N20" s="3">
        <v>2493075.27</v>
      </c>
      <c r="O20" s="3">
        <v>831025.09</v>
      </c>
      <c r="P20" s="3">
        <v>175579.9</v>
      </c>
      <c r="Q20" s="3">
        <v>-655445.18999999994</v>
      </c>
      <c r="R20" s="4">
        <v>-78.871889415516918</v>
      </c>
      <c r="S20" s="3">
        <v>4899299</v>
      </c>
      <c r="T20" s="3">
        <v>1633099.6666666667</v>
      </c>
      <c r="U20" s="3">
        <v>1397032</v>
      </c>
      <c r="V20" s="3">
        <v>-236067.66666666674</v>
      </c>
      <c r="W20" s="4">
        <v>-14.455190426222202</v>
      </c>
      <c r="X20" s="3">
        <v>1570112.6400000001</v>
      </c>
      <c r="Y20" s="3">
        <v>523370.88000000006</v>
      </c>
      <c r="Z20" s="3">
        <v>309811.25</v>
      </c>
      <c r="AA20" s="3">
        <v>-213559.63000000006</v>
      </c>
      <c r="AB20" s="4">
        <v>-40.804645073107629</v>
      </c>
      <c r="AC20" s="3">
        <v>842390.5</v>
      </c>
      <c r="AD20" s="3">
        <v>280796.83333333331</v>
      </c>
      <c r="AE20" s="3">
        <v>162867</v>
      </c>
      <c r="AF20" s="3">
        <v>-117929.83333333331</v>
      </c>
      <c r="AG20" s="4">
        <v>-41.99827752093595</v>
      </c>
      <c r="AH20" s="18">
        <v>2897700.09</v>
      </c>
      <c r="AI20" s="18">
        <v>965900.02999999991</v>
      </c>
      <c r="AJ20" s="18">
        <v>9505523.4000000004</v>
      </c>
      <c r="AK20" s="22">
        <v>8539623.370000001</v>
      </c>
      <c r="AL20" s="20">
        <v>884.11047776859493</v>
      </c>
    </row>
    <row r="21" spans="1:38" x14ac:dyDescent="0.4">
      <c r="A21" s="12"/>
      <c r="B21" s="13"/>
      <c r="C21" s="10" t="s">
        <v>26</v>
      </c>
      <c r="D21" s="3">
        <v>2909530</v>
      </c>
      <c r="E21" s="3">
        <v>969843.33333333337</v>
      </c>
      <c r="F21" s="3">
        <v>1416205.24</v>
      </c>
      <c r="G21" s="3">
        <v>446361.90666666662</v>
      </c>
      <c r="H21" s="4">
        <v>46.02412485865414</v>
      </c>
      <c r="I21" s="3">
        <v>4206045</v>
      </c>
      <c r="J21" s="3">
        <v>1402015</v>
      </c>
      <c r="K21" s="3">
        <v>1589548.4</v>
      </c>
      <c r="L21" s="3">
        <v>187533.39999999991</v>
      </c>
      <c r="M21" s="4">
        <v>13.375990984404581</v>
      </c>
      <c r="N21" s="3">
        <v>7493776</v>
      </c>
      <c r="O21" s="3">
        <v>2497925.3333333335</v>
      </c>
      <c r="P21" s="3">
        <v>3036228.4</v>
      </c>
      <c r="Q21" s="3">
        <v>538303.06666666642</v>
      </c>
      <c r="R21" s="4">
        <v>21.550006298560287</v>
      </c>
      <c r="S21" s="3">
        <v>34895963</v>
      </c>
      <c r="T21" s="3">
        <v>11631987.666666666</v>
      </c>
      <c r="U21" s="3">
        <v>3477816.9</v>
      </c>
      <c r="V21" s="3">
        <v>-8154170.7666666657</v>
      </c>
      <c r="W21" s="4">
        <v>-70.101267301320775</v>
      </c>
      <c r="X21" s="3">
        <v>7142408.8200000003</v>
      </c>
      <c r="Y21" s="3">
        <v>2380802.94</v>
      </c>
      <c r="Z21" s="3">
        <v>2683948.3299999996</v>
      </c>
      <c r="AA21" s="3">
        <v>303145.38999999966</v>
      </c>
      <c r="AB21" s="4">
        <v>12.732905563364252</v>
      </c>
      <c r="AC21" s="3">
        <v>4120605.9</v>
      </c>
      <c r="AD21" s="3">
        <v>1373535.3</v>
      </c>
      <c r="AE21" s="3">
        <v>925976.6</v>
      </c>
      <c r="AF21" s="3">
        <v>-447558.70000000007</v>
      </c>
      <c r="AG21" s="4">
        <v>-32.58443376009339</v>
      </c>
      <c r="AH21" s="18">
        <v>12470291.620000001</v>
      </c>
      <c r="AI21" s="18">
        <v>4156763.8733333335</v>
      </c>
      <c r="AJ21" s="18">
        <v>4488901.12</v>
      </c>
      <c r="AK21" s="22">
        <v>332137.24666666659</v>
      </c>
      <c r="AL21" s="20">
        <v>7.9902841919265377</v>
      </c>
    </row>
    <row r="22" spans="1:38" s="17" customFormat="1" x14ac:dyDescent="0.4">
      <c r="A22" s="85" t="s">
        <v>27</v>
      </c>
      <c r="B22" s="85"/>
      <c r="C22" s="86"/>
      <c r="D22" s="5">
        <v>79746527.520000011</v>
      </c>
      <c r="E22" s="5">
        <v>26582175.839999996</v>
      </c>
      <c r="F22" s="5">
        <v>23802997.759999998</v>
      </c>
      <c r="G22" s="5">
        <v>-2779178.0799999977</v>
      </c>
      <c r="H22" s="6">
        <v>-10.455043622945194</v>
      </c>
      <c r="I22" s="5">
        <v>55205892.029999994</v>
      </c>
      <c r="J22" s="5">
        <v>18401964.009999998</v>
      </c>
      <c r="K22" s="5">
        <v>17592079.040000003</v>
      </c>
      <c r="L22" s="5">
        <v>-809884.96999999927</v>
      </c>
      <c r="M22" s="6">
        <v>-4.4010789802647778</v>
      </c>
      <c r="N22" s="5">
        <v>118360448.80999999</v>
      </c>
      <c r="O22" s="5">
        <v>39453482.936666675</v>
      </c>
      <c r="P22" s="5">
        <v>35602721.059999995</v>
      </c>
      <c r="Q22" s="5">
        <v>-3850761.8766666651</v>
      </c>
      <c r="R22" s="6">
        <v>-9.7602583854210323</v>
      </c>
      <c r="S22" s="5">
        <v>222613030.90000001</v>
      </c>
      <c r="T22" s="5">
        <v>74204343.633333325</v>
      </c>
      <c r="U22" s="5">
        <v>58950845.109999999</v>
      </c>
      <c r="V22" s="5">
        <v>-15253498.52333333</v>
      </c>
      <c r="W22" s="6">
        <v>-20.556072295047304</v>
      </c>
      <c r="X22" s="5">
        <v>74291091.599999994</v>
      </c>
      <c r="Y22" s="5">
        <v>24763697.199999999</v>
      </c>
      <c r="Z22" s="5">
        <v>21492954.799999997</v>
      </c>
      <c r="AA22" s="5">
        <v>-3270742.4000000004</v>
      </c>
      <c r="AB22" s="6">
        <v>-13.207811311793947</v>
      </c>
      <c r="AC22" s="5">
        <v>54450829.289999992</v>
      </c>
      <c r="AD22" s="5">
        <v>18150276.43</v>
      </c>
      <c r="AE22" s="5">
        <v>12494895.09</v>
      </c>
      <c r="AF22" s="5">
        <v>-5655381.3399999999</v>
      </c>
      <c r="AG22" s="6">
        <v>-31.158651284519305</v>
      </c>
      <c r="AH22" s="19">
        <v>210270639.05000001</v>
      </c>
      <c r="AI22" s="19">
        <v>70090213.016666666</v>
      </c>
      <c r="AJ22" s="19">
        <v>81853102.840000004</v>
      </c>
      <c r="AK22" s="23">
        <v>11762889.823333332</v>
      </c>
      <c r="AL22" s="21">
        <v>16.782499748625746</v>
      </c>
    </row>
    <row r="23" spans="1:38" s="17" customFormat="1" x14ac:dyDescent="0.4">
      <c r="A23" s="36"/>
      <c r="B23" s="37" t="s">
        <v>66</v>
      </c>
      <c r="C23" s="38"/>
      <c r="D23" s="51"/>
      <c r="E23" s="51"/>
      <c r="F23" s="51"/>
      <c r="G23" s="51"/>
      <c r="H23" s="51">
        <v>0</v>
      </c>
      <c r="I23" s="51"/>
      <c r="J23" s="51"/>
      <c r="K23" s="51"/>
      <c r="L23" s="51"/>
      <c r="M23" s="51">
        <v>2</v>
      </c>
      <c r="N23" s="51"/>
      <c r="O23" s="51"/>
      <c r="P23" s="51"/>
      <c r="Q23" s="51"/>
      <c r="R23" s="52">
        <v>4</v>
      </c>
      <c r="S23" s="51"/>
      <c r="T23" s="51"/>
      <c r="U23" s="51"/>
      <c r="V23" s="51"/>
      <c r="W23" s="51">
        <v>2</v>
      </c>
      <c r="X23" s="51"/>
      <c r="Y23" s="51"/>
      <c r="Z23" s="51"/>
      <c r="AA23" s="51"/>
      <c r="AB23" s="51">
        <v>1</v>
      </c>
      <c r="AC23" s="51"/>
      <c r="AD23" s="51"/>
      <c r="AE23" s="51"/>
      <c r="AF23" s="51"/>
      <c r="AG23" s="51">
        <v>0</v>
      </c>
      <c r="AH23" s="53"/>
      <c r="AI23" s="53"/>
      <c r="AJ23" s="53"/>
      <c r="AK23" s="53"/>
      <c r="AL23" s="53">
        <v>3</v>
      </c>
    </row>
    <row r="24" spans="1:38" x14ac:dyDescent="0.4">
      <c r="A24" s="87">
        <v>4</v>
      </c>
      <c r="B24" s="7" t="s">
        <v>28</v>
      </c>
      <c r="C24" s="10" t="s">
        <v>29</v>
      </c>
      <c r="D24" s="3"/>
      <c r="E24" s="3"/>
      <c r="F24" s="3"/>
      <c r="G24" s="3"/>
      <c r="H24" s="4"/>
      <c r="I24" s="3"/>
      <c r="J24" s="3"/>
      <c r="K24" s="3"/>
      <c r="L24" s="3"/>
      <c r="M24" s="4"/>
      <c r="N24" s="3"/>
      <c r="O24" s="3"/>
      <c r="P24" s="3"/>
      <c r="Q24" s="3"/>
      <c r="R24" s="4"/>
      <c r="S24" s="3"/>
      <c r="T24" s="3"/>
      <c r="U24" s="3"/>
      <c r="V24" s="3"/>
      <c r="W24" s="4"/>
      <c r="X24" s="3"/>
      <c r="Y24" s="3"/>
      <c r="Z24" s="3"/>
      <c r="AA24" s="3"/>
      <c r="AB24" s="4"/>
      <c r="AC24" s="3"/>
      <c r="AD24" s="3"/>
      <c r="AE24" s="3"/>
      <c r="AF24" s="3"/>
      <c r="AG24" s="4"/>
      <c r="AH24" s="18"/>
      <c r="AI24" s="18"/>
      <c r="AJ24" s="18"/>
      <c r="AK24" s="22"/>
      <c r="AL24" s="20"/>
    </row>
    <row r="25" spans="1:38" x14ac:dyDescent="0.4">
      <c r="A25" s="88"/>
      <c r="B25" s="40"/>
      <c r="C25" s="64" t="s">
        <v>30</v>
      </c>
      <c r="D25" s="65">
        <v>100128608991.03001</v>
      </c>
      <c r="E25" s="3">
        <v>33376202997.010006</v>
      </c>
      <c r="F25" s="3">
        <v>69344122.579999998</v>
      </c>
      <c r="G25" s="3">
        <v>-33306858874.430004</v>
      </c>
      <c r="H25" s="4">
        <v>-99.792234836939926</v>
      </c>
      <c r="I25" s="3">
        <v>155244937.93000001</v>
      </c>
      <c r="J25" s="3">
        <v>51748312.643333338</v>
      </c>
      <c r="K25" s="3">
        <v>49224120.660000004</v>
      </c>
      <c r="L25" s="3">
        <v>-2524191.9833333343</v>
      </c>
      <c r="M25" s="4">
        <v>-4.8778247142682867</v>
      </c>
      <c r="N25" s="3">
        <v>306229304.66000003</v>
      </c>
      <c r="O25" s="3">
        <v>102076434.88666667</v>
      </c>
      <c r="P25" s="3">
        <v>58714129.030000009</v>
      </c>
      <c r="Q25" s="3">
        <v>-43362305.856666662</v>
      </c>
      <c r="R25" s="4">
        <v>-42.480231509663248</v>
      </c>
      <c r="S25" s="3">
        <v>679733033.38</v>
      </c>
      <c r="T25" s="3">
        <v>226577677.79333332</v>
      </c>
      <c r="U25" s="3">
        <v>242498872.54999995</v>
      </c>
      <c r="V25" s="3">
        <v>15921194.756666631</v>
      </c>
      <c r="W25" s="4">
        <v>7.0268152236906216</v>
      </c>
      <c r="X25" s="3">
        <v>319673881.85000002</v>
      </c>
      <c r="Y25" s="3">
        <v>106557960.61666667</v>
      </c>
      <c r="Z25" s="3">
        <v>89324189.859999999</v>
      </c>
      <c r="AA25" s="3">
        <v>-17233770.756666675</v>
      </c>
      <c r="AB25" s="4">
        <v>-16.173142444667949</v>
      </c>
      <c r="AC25" s="3">
        <v>177343828.12999997</v>
      </c>
      <c r="AD25" s="3">
        <v>59114609.376666658</v>
      </c>
      <c r="AE25" s="3">
        <v>47961569.359999999</v>
      </c>
      <c r="AF25" s="3">
        <v>-11153040.016666658</v>
      </c>
      <c r="AG25" s="4">
        <v>-18.866808280169259</v>
      </c>
      <c r="AH25" s="18">
        <v>995963496.07000005</v>
      </c>
      <c r="AI25" s="18">
        <v>331987832.02333337</v>
      </c>
      <c r="AJ25" s="18">
        <v>294474423.32999992</v>
      </c>
      <c r="AK25" s="22">
        <v>-37513408.693333447</v>
      </c>
      <c r="AL25" s="20">
        <v>-11.299633623528967</v>
      </c>
    </row>
    <row r="26" spans="1:38" x14ac:dyDescent="0.4">
      <c r="A26" s="88"/>
      <c r="B26" s="40"/>
      <c r="C26" s="49" t="s">
        <v>31</v>
      </c>
      <c r="D26" s="3">
        <v>106768471.09</v>
      </c>
      <c r="E26" s="3">
        <v>35589490.363333337</v>
      </c>
      <c r="F26" s="3">
        <v>43187922.700000003</v>
      </c>
      <c r="G26" s="3">
        <v>7598432.336666666</v>
      </c>
      <c r="H26" s="4">
        <v>21.35021395106876</v>
      </c>
      <c r="I26" s="3">
        <v>97143056.489999995</v>
      </c>
      <c r="J26" s="3">
        <v>32381018.829999998</v>
      </c>
      <c r="K26" s="3">
        <v>32534635.799999997</v>
      </c>
      <c r="L26" s="3">
        <v>153616.96999999881</v>
      </c>
      <c r="M26" s="4">
        <v>0.47440437500279486</v>
      </c>
      <c r="N26" s="3">
        <v>149373269.38</v>
      </c>
      <c r="O26" s="3">
        <v>49791089.793333329</v>
      </c>
      <c r="P26" s="3">
        <v>64645875.870000005</v>
      </c>
      <c r="Q26" s="3">
        <v>14854786.076666676</v>
      </c>
      <c r="R26" s="4">
        <v>29.834225638209723</v>
      </c>
      <c r="S26" s="3">
        <v>405636576.40000004</v>
      </c>
      <c r="T26" s="3">
        <v>135212192.13333336</v>
      </c>
      <c r="U26" s="3">
        <v>177424875</v>
      </c>
      <c r="V26" s="3">
        <v>42212682.866666645</v>
      </c>
      <c r="W26" s="4">
        <v>31.219583234802172</v>
      </c>
      <c r="X26" s="3">
        <v>197134642.07999998</v>
      </c>
      <c r="Y26" s="3">
        <v>65711547.359999992</v>
      </c>
      <c r="Z26" s="3">
        <v>65282481.330000006</v>
      </c>
      <c r="AA26" s="3">
        <v>-429066.02999998629</v>
      </c>
      <c r="AB26" s="4">
        <v>-0.65295377637259511</v>
      </c>
      <c r="AC26" s="3">
        <v>101574944.45</v>
      </c>
      <c r="AD26" s="3">
        <v>33858314.81666667</v>
      </c>
      <c r="AE26" s="3">
        <v>31687380.789999999</v>
      </c>
      <c r="AF26" s="3">
        <v>-2170934.026666671</v>
      </c>
      <c r="AG26" s="4">
        <v>-6.411819484878893</v>
      </c>
      <c r="AH26" s="18">
        <v>542986987.95000005</v>
      </c>
      <c r="AI26" s="18">
        <v>180995662.65000001</v>
      </c>
      <c r="AJ26" s="18">
        <v>135801944.18000001</v>
      </c>
      <c r="AK26" s="22">
        <v>-45193718.469999999</v>
      </c>
      <c r="AL26" s="20">
        <v>-24.969503582742345</v>
      </c>
    </row>
    <row r="27" spans="1:38" x14ac:dyDescent="0.4">
      <c r="A27" s="88"/>
      <c r="B27" s="40"/>
      <c r="C27" s="49" t="s">
        <v>32</v>
      </c>
      <c r="D27" s="3">
        <v>65449498.699999996</v>
      </c>
      <c r="E27" s="3">
        <v>21816499.566666666</v>
      </c>
      <c r="F27" s="3">
        <v>21025483.670000002</v>
      </c>
      <c r="G27" s="3">
        <v>-791015.89666666463</v>
      </c>
      <c r="H27" s="4">
        <v>-3.6257690847676334</v>
      </c>
      <c r="I27" s="3">
        <v>49528445.720000006</v>
      </c>
      <c r="J27" s="3">
        <v>16509481.906666668</v>
      </c>
      <c r="K27" s="3">
        <v>13767784.119999999</v>
      </c>
      <c r="L27" s="3">
        <v>-2741697.786666669</v>
      </c>
      <c r="M27" s="4">
        <v>-16.606806937772824</v>
      </c>
      <c r="N27" s="3">
        <v>84789907.390000001</v>
      </c>
      <c r="O27" s="3">
        <v>28263302.463333335</v>
      </c>
      <c r="P27" s="3">
        <v>28461149.219999995</v>
      </c>
      <c r="Q27" s="3">
        <v>197846.75666666031</v>
      </c>
      <c r="R27" s="4">
        <v>0.70001287685093305</v>
      </c>
      <c r="S27" s="3">
        <v>107881603.52000001</v>
      </c>
      <c r="T27" s="3">
        <v>35960534.506666668</v>
      </c>
      <c r="U27" s="3">
        <v>50330838.930000007</v>
      </c>
      <c r="V27" s="3">
        <v>14370304.423333339</v>
      </c>
      <c r="W27" s="4">
        <v>39.961320432178923</v>
      </c>
      <c r="X27" s="3">
        <v>58456270.189999998</v>
      </c>
      <c r="Y27" s="3">
        <v>19485423.396666665</v>
      </c>
      <c r="Z27" s="3">
        <v>23285452.979999997</v>
      </c>
      <c r="AA27" s="3">
        <v>3800029.5833333321</v>
      </c>
      <c r="AB27" s="4">
        <v>19.501909227096377</v>
      </c>
      <c r="AC27" s="3">
        <v>54707422.129999995</v>
      </c>
      <c r="AD27" s="3">
        <v>18235807.376666665</v>
      </c>
      <c r="AE27" s="3">
        <v>15625292.200000001</v>
      </c>
      <c r="AF27" s="3">
        <v>-2610515.176666664</v>
      </c>
      <c r="AG27" s="4">
        <v>-14.315325462402651</v>
      </c>
      <c r="AH27" s="18">
        <v>213072537.83999997</v>
      </c>
      <c r="AI27" s="18">
        <v>71024179.279999986</v>
      </c>
      <c r="AJ27" s="18">
        <v>69015913.120000005</v>
      </c>
      <c r="AK27" s="22">
        <v>-2008266.1599999815</v>
      </c>
      <c r="AL27" s="20">
        <v>-2.8275809454731684</v>
      </c>
    </row>
    <row r="28" spans="1:38" x14ac:dyDescent="0.4">
      <c r="A28" s="88"/>
      <c r="B28" s="40"/>
      <c r="C28" s="49" t="s">
        <v>33</v>
      </c>
      <c r="D28" s="3">
        <v>30332022.07</v>
      </c>
      <c r="E28" s="3">
        <v>10110674.023333333</v>
      </c>
      <c r="F28" s="3">
        <v>8253228.8200000003</v>
      </c>
      <c r="G28" s="3">
        <v>-1857445.2033333331</v>
      </c>
      <c r="H28" s="4">
        <v>-18.371131331568357</v>
      </c>
      <c r="I28" s="3">
        <v>28301477.93</v>
      </c>
      <c r="J28" s="3">
        <v>9433825.9766666666</v>
      </c>
      <c r="K28" s="3">
        <v>229898.09</v>
      </c>
      <c r="L28" s="3">
        <v>-9203927.8866666667</v>
      </c>
      <c r="M28" s="4">
        <v>-97.563045040595171</v>
      </c>
      <c r="N28" s="3">
        <v>47183800</v>
      </c>
      <c r="O28" s="3">
        <v>15727933.333333334</v>
      </c>
      <c r="P28" s="3">
        <v>11211840.6</v>
      </c>
      <c r="Q28" s="3">
        <v>-4516092.7333333343</v>
      </c>
      <c r="R28" s="4">
        <v>-28.713834409267591</v>
      </c>
      <c r="S28" s="3">
        <v>43671358.32</v>
      </c>
      <c r="T28" s="3">
        <v>14557119.439999999</v>
      </c>
      <c r="U28" s="3">
        <v>7411415.5100000016</v>
      </c>
      <c r="V28" s="3">
        <v>-7145703.9299999978</v>
      </c>
      <c r="W28" s="4">
        <v>-49.087348355232002</v>
      </c>
      <c r="X28" s="3">
        <v>48694099.839999996</v>
      </c>
      <c r="Y28" s="3">
        <v>16231366.613333331</v>
      </c>
      <c r="Z28" s="3">
        <v>13263468.039999999</v>
      </c>
      <c r="AA28" s="3">
        <v>-2967898.5733333323</v>
      </c>
      <c r="AB28" s="4">
        <v>-18.284958032402141</v>
      </c>
      <c r="AC28" s="3">
        <v>77112221.280000001</v>
      </c>
      <c r="AD28" s="3">
        <v>25704073.760000002</v>
      </c>
      <c r="AE28" s="3">
        <v>1505196.96</v>
      </c>
      <c r="AF28" s="3">
        <v>-24198876.800000001</v>
      </c>
      <c r="AG28" s="4">
        <v>-94.144130716188855</v>
      </c>
      <c r="AH28" s="18">
        <v>68127339.029999986</v>
      </c>
      <c r="AI28" s="18">
        <v>22709113.009999994</v>
      </c>
      <c r="AJ28" s="18">
        <v>6376339.21</v>
      </c>
      <c r="AK28" s="22">
        <v>-16332773.799999993</v>
      </c>
      <c r="AL28" s="20">
        <v>-71.921672118183693</v>
      </c>
    </row>
    <row r="29" spans="1:38" x14ac:dyDescent="0.4">
      <c r="A29" s="88"/>
      <c r="B29" s="40"/>
      <c r="C29" s="49" t="s">
        <v>34</v>
      </c>
      <c r="D29" s="3">
        <v>135591441</v>
      </c>
      <c r="E29" s="3">
        <v>45197147</v>
      </c>
      <c r="F29" s="3">
        <v>62095709.519999996</v>
      </c>
      <c r="G29" s="3">
        <v>16898562.519999996</v>
      </c>
      <c r="H29" s="4">
        <v>37.388560211554939</v>
      </c>
      <c r="I29" s="3">
        <v>243792576.25</v>
      </c>
      <c r="J29" s="3">
        <v>81264192.083333328</v>
      </c>
      <c r="K29" s="3">
        <v>68485282</v>
      </c>
      <c r="L29" s="3">
        <v>-12778910.083333328</v>
      </c>
      <c r="M29" s="4">
        <v>-15.725142594451741</v>
      </c>
      <c r="N29" s="3">
        <v>168581957</v>
      </c>
      <c r="O29" s="3">
        <v>56193985.666666664</v>
      </c>
      <c r="P29" s="3">
        <v>101440226.53</v>
      </c>
      <c r="Q29" s="3">
        <v>45246240.863333337</v>
      </c>
      <c r="R29" s="4">
        <v>80.517942136595337</v>
      </c>
      <c r="S29" s="3">
        <v>1150317083.79</v>
      </c>
      <c r="T29" s="3">
        <v>383439027.93000001</v>
      </c>
      <c r="U29" s="3">
        <v>183347698.22</v>
      </c>
      <c r="V29" s="3">
        <v>-200091329.71000001</v>
      </c>
      <c r="W29" s="4">
        <v>-52.183349929243086</v>
      </c>
      <c r="X29" s="3">
        <v>256191486.30000001</v>
      </c>
      <c r="Y29" s="3">
        <v>85397162.100000009</v>
      </c>
      <c r="Z29" s="3">
        <v>85211651.450000003</v>
      </c>
      <c r="AA29" s="3">
        <v>-185510.65000000596</v>
      </c>
      <c r="AB29" s="4">
        <v>-0.21723280427372182</v>
      </c>
      <c r="AC29" s="3">
        <v>156897416.18000001</v>
      </c>
      <c r="AD29" s="3">
        <v>52299138.726666667</v>
      </c>
      <c r="AE29" s="3">
        <v>62877512.090000004</v>
      </c>
      <c r="AF29" s="3">
        <v>10578373.363333337</v>
      </c>
      <c r="AG29" s="4">
        <v>20.22666839432971</v>
      </c>
      <c r="AH29" s="18">
        <v>462331609.82000005</v>
      </c>
      <c r="AI29" s="18">
        <v>154110536.60666668</v>
      </c>
      <c r="AJ29" s="18">
        <v>274763706.33000004</v>
      </c>
      <c r="AK29" s="22">
        <v>120653169.72333336</v>
      </c>
      <c r="AL29" s="20">
        <v>78.290019864945435</v>
      </c>
    </row>
    <row r="30" spans="1:38" x14ac:dyDescent="0.4">
      <c r="A30" s="88"/>
      <c r="B30" s="40"/>
      <c r="C30" s="49" t="s">
        <v>35</v>
      </c>
      <c r="D30" s="3">
        <v>19948476</v>
      </c>
      <c r="E30" s="3">
        <v>6649492</v>
      </c>
      <c r="F30" s="3">
        <v>7775744.1799999997</v>
      </c>
      <c r="G30" s="3">
        <v>1126252.1799999997</v>
      </c>
      <c r="H30" s="4">
        <v>16.937416873349118</v>
      </c>
      <c r="I30" s="3">
        <v>166432199.42999998</v>
      </c>
      <c r="J30" s="3">
        <v>55477399.809999995</v>
      </c>
      <c r="K30" s="3">
        <v>25588348.900000002</v>
      </c>
      <c r="L30" s="3">
        <v>-29889050.909999993</v>
      </c>
      <c r="M30" s="4">
        <v>-53.876084698209645</v>
      </c>
      <c r="N30" s="3">
        <v>94109657.229999989</v>
      </c>
      <c r="O30" s="3">
        <v>31369885.743333329</v>
      </c>
      <c r="P30" s="3">
        <v>24387615.09</v>
      </c>
      <c r="Q30" s="3">
        <v>-6982270.6533333287</v>
      </c>
      <c r="R30" s="4">
        <v>-22.257877221682861</v>
      </c>
      <c r="S30" s="3">
        <v>140063272.15000001</v>
      </c>
      <c r="T30" s="3">
        <v>46687757.383333333</v>
      </c>
      <c r="U30" s="3">
        <v>50757214.460000008</v>
      </c>
      <c r="V30" s="3">
        <v>4069457.0766666755</v>
      </c>
      <c r="W30" s="4">
        <v>8.7163258737276532</v>
      </c>
      <c r="X30" s="3">
        <v>74336244.010000005</v>
      </c>
      <c r="Y30" s="3">
        <v>24778748.003333334</v>
      </c>
      <c r="Z30" s="3">
        <v>47111394.860000007</v>
      </c>
      <c r="AA30" s="3">
        <v>22332646.856666673</v>
      </c>
      <c r="AB30" s="4">
        <v>90.128229455589917</v>
      </c>
      <c r="AC30" s="3">
        <v>47584715.670000002</v>
      </c>
      <c r="AD30" s="3">
        <v>15861571.890000001</v>
      </c>
      <c r="AE30" s="3">
        <v>12349859</v>
      </c>
      <c r="AF30" s="3">
        <v>-3511712.8900000006</v>
      </c>
      <c r="AG30" s="4">
        <v>-22.13975332554509</v>
      </c>
      <c r="AH30" s="18">
        <v>77518561.530000001</v>
      </c>
      <c r="AI30" s="18">
        <v>25839520.510000002</v>
      </c>
      <c r="AJ30" s="18">
        <v>71544738.340000004</v>
      </c>
      <c r="AK30" s="22">
        <v>45705217.829999998</v>
      </c>
      <c r="AL30" s="20">
        <v>176.88106020509122</v>
      </c>
    </row>
    <row r="31" spans="1:38" x14ac:dyDescent="0.4">
      <c r="A31" s="88"/>
      <c r="B31" s="40"/>
      <c r="C31" s="49" t="s">
        <v>36</v>
      </c>
      <c r="D31" s="3">
        <v>55573560.369999997</v>
      </c>
      <c r="E31" s="3">
        <v>18524520.123333331</v>
      </c>
      <c r="F31" s="3">
        <v>21179643.370000001</v>
      </c>
      <c r="G31" s="3">
        <v>2655123.2466666698</v>
      </c>
      <c r="H31" s="4">
        <v>14.333020391293694</v>
      </c>
      <c r="I31" s="3">
        <v>51066451.25</v>
      </c>
      <c r="J31" s="3">
        <v>17022150.416666668</v>
      </c>
      <c r="K31" s="3">
        <v>15380648.920000002</v>
      </c>
      <c r="L31" s="3">
        <v>-1641501.4966666661</v>
      </c>
      <c r="M31" s="4">
        <v>-9.6433262336787084</v>
      </c>
      <c r="N31" s="3">
        <v>91429625.890000001</v>
      </c>
      <c r="O31" s="3">
        <v>30476541.963333335</v>
      </c>
      <c r="P31" s="3">
        <v>34531540.810000002</v>
      </c>
      <c r="Q31" s="3">
        <v>4054998.8466666676</v>
      </c>
      <c r="R31" s="4">
        <v>13.30531151318047</v>
      </c>
      <c r="S31" s="3">
        <v>183130285.56999999</v>
      </c>
      <c r="T31" s="3">
        <v>61043428.523333333</v>
      </c>
      <c r="U31" s="3">
        <v>49276932.730000004</v>
      </c>
      <c r="V31" s="3">
        <v>-11766495.793333329</v>
      </c>
      <c r="W31" s="4">
        <v>-19.275614227394986</v>
      </c>
      <c r="X31" s="3">
        <v>66817397.009999998</v>
      </c>
      <c r="Y31" s="3">
        <v>22272465.669999998</v>
      </c>
      <c r="Z31" s="3">
        <v>21171369.999999996</v>
      </c>
      <c r="AA31" s="3">
        <v>-1101095.6700000018</v>
      </c>
      <c r="AB31" s="4">
        <v>-4.9437529113946628</v>
      </c>
      <c r="AC31" s="3">
        <v>44099063.25</v>
      </c>
      <c r="AD31" s="3">
        <v>14699687.75</v>
      </c>
      <c r="AE31" s="3">
        <v>15097657.829999998</v>
      </c>
      <c r="AF31" s="3">
        <v>397970.07999999821</v>
      </c>
      <c r="AG31" s="4">
        <v>2.7073369636712057</v>
      </c>
      <c r="AH31" s="18">
        <v>99938584.659999996</v>
      </c>
      <c r="AI31" s="18">
        <v>33312861.553333331</v>
      </c>
      <c r="AJ31" s="18">
        <v>66846878.30999998</v>
      </c>
      <c r="AK31" s="22">
        <v>33534016.756666649</v>
      </c>
      <c r="AL31" s="20">
        <v>100.66387333006278</v>
      </c>
    </row>
    <row r="32" spans="1:38" x14ac:dyDescent="0.4">
      <c r="A32" s="89"/>
      <c r="B32" s="41"/>
      <c r="C32" s="49" t="s">
        <v>37</v>
      </c>
      <c r="D32" s="3">
        <v>52812767.329999998</v>
      </c>
      <c r="E32" s="3">
        <v>17604255.776666667</v>
      </c>
      <c r="F32" s="3">
        <v>58324132.510000013</v>
      </c>
      <c r="G32" s="3">
        <v>40719876.733333349</v>
      </c>
      <c r="H32" s="4">
        <v>231.30700468068056</v>
      </c>
      <c r="I32" s="3">
        <v>88996027.609999999</v>
      </c>
      <c r="J32" s="3">
        <v>29665342.536666665</v>
      </c>
      <c r="K32" s="3">
        <v>18404120.57</v>
      </c>
      <c r="L32" s="3">
        <v>-11261221.966666665</v>
      </c>
      <c r="M32" s="4">
        <v>-37.960869498633564</v>
      </c>
      <c r="N32" s="3">
        <v>64178519.240000002</v>
      </c>
      <c r="O32" s="3">
        <v>21392839.746666666</v>
      </c>
      <c r="P32" s="3">
        <v>42513519.280000001</v>
      </c>
      <c r="Q32" s="3">
        <v>21120679.533333335</v>
      </c>
      <c r="R32" s="4">
        <v>98.72779763436624</v>
      </c>
      <c r="S32" s="3">
        <v>369193293.28000003</v>
      </c>
      <c r="T32" s="3">
        <v>123064431.09333335</v>
      </c>
      <c r="U32" s="3">
        <v>66298148.50999999</v>
      </c>
      <c r="V32" s="3">
        <v>-56766282.583333358</v>
      </c>
      <c r="W32" s="4">
        <v>-46.12728639705913</v>
      </c>
      <c r="X32" s="3">
        <v>73047255.459999993</v>
      </c>
      <c r="Y32" s="3">
        <v>24349085.153333332</v>
      </c>
      <c r="Z32" s="3">
        <v>52112377.460000001</v>
      </c>
      <c r="AA32" s="3">
        <v>27763292.306666669</v>
      </c>
      <c r="AB32" s="4">
        <v>114.02191142637628</v>
      </c>
      <c r="AC32" s="3">
        <v>73041591.690000013</v>
      </c>
      <c r="AD32" s="3">
        <v>24347197.230000004</v>
      </c>
      <c r="AE32" s="3">
        <v>19837534.330000002</v>
      </c>
      <c r="AF32" s="3">
        <v>-4509662.9000000022</v>
      </c>
      <c r="AG32" s="4">
        <v>-18.52230816302465</v>
      </c>
      <c r="AH32" s="18">
        <v>191617948.92000002</v>
      </c>
      <c r="AI32" s="18">
        <v>63872649.640000008</v>
      </c>
      <c r="AJ32" s="18">
        <v>65177951.349999994</v>
      </c>
      <c r="AK32" s="22">
        <v>1305301.709999986</v>
      </c>
      <c r="AL32" s="20">
        <v>2.0436003788115058</v>
      </c>
    </row>
    <row r="33" spans="1:38" x14ac:dyDescent="0.4">
      <c r="A33" s="85" t="s">
        <v>38</v>
      </c>
      <c r="B33" s="85"/>
      <c r="C33" s="86"/>
      <c r="D33" s="5">
        <v>100595085227.59001</v>
      </c>
      <c r="E33" s="5">
        <v>33531695075.863342</v>
      </c>
      <c r="F33" s="5">
        <v>291185987.35000002</v>
      </c>
      <c r="G33" s="5">
        <v>-33240509088.51334</v>
      </c>
      <c r="H33" s="6">
        <v>-99.131609700341087</v>
      </c>
      <c r="I33" s="5">
        <v>880505172.61000001</v>
      </c>
      <c r="J33" s="5">
        <v>293501724.20333332</v>
      </c>
      <c r="K33" s="5">
        <v>223614839.06</v>
      </c>
      <c r="L33" s="5">
        <v>-69886885.143333331</v>
      </c>
      <c r="M33" s="6">
        <v>-23.811405310490379</v>
      </c>
      <c r="N33" s="5">
        <v>1005876040.7900001</v>
      </c>
      <c r="O33" s="5">
        <v>335292013.59666663</v>
      </c>
      <c r="P33" s="5">
        <v>365905896.42999995</v>
      </c>
      <c r="Q33" s="5">
        <v>30613882.833333351</v>
      </c>
      <c r="R33" s="6">
        <v>9.1305135797716197</v>
      </c>
      <c r="S33" s="5">
        <v>3079626506.4100003</v>
      </c>
      <c r="T33" s="5">
        <v>1026542168.8033333</v>
      </c>
      <c r="U33" s="5">
        <v>827345995.90999997</v>
      </c>
      <c r="V33" s="5">
        <v>-199196172.89333338</v>
      </c>
      <c r="W33" s="6">
        <v>-19.404577712140313</v>
      </c>
      <c r="X33" s="5">
        <v>1094351276.74</v>
      </c>
      <c r="Y33" s="5">
        <v>364783758.91333336</v>
      </c>
      <c r="Z33" s="5">
        <v>396762385.97999996</v>
      </c>
      <c r="AA33" s="5">
        <v>31978627.06666667</v>
      </c>
      <c r="AB33" s="6">
        <v>8.7664613035209911</v>
      </c>
      <c r="AC33" s="5">
        <v>732361202.78000009</v>
      </c>
      <c r="AD33" s="5">
        <v>244120400.92666668</v>
      </c>
      <c r="AE33" s="5">
        <v>206942002.56000003</v>
      </c>
      <c r="AF33" s="5">
        <v>-37178398.36666666</v>
      </c>
      <c r="AG33" s="6">
        <v>-15.22953355210775</v>
      </c>
      <c r="AH33" s="19">
        <v>2651557065.8200002</v>
      </c>
      <c r="AI33" s="19">
        <v>883852355.27333331</v>
      </c>
      <c r="AJ33" s="19">
        <v>984001894.16999996</v>
      </c>
      <c r="AK33" s="23">
        <v>100149538.89666656</v>
      </c>
      <c r="AL33" s="21">
        <v>11.331025855070001</v>
      </c>
    </row>
    <row r="34" spans="1:38" x14ac:dyDescent="0.4">
      <c r="A34" s="42"/>
      <c r="B34" s="43" t="s">
        <v>67</v>
      </c>
      <c r="C34" s="44"/>
      <c r="D34" s="39"/>
      <c r="E34" s="39"/>
      <c r="F34" s="39"/>
      <c r="G34" s="39"/>
      <c r="H34" s="39">
        <v>3</v>
      </c>
      <c r="I34" s="39"/>
      <c r="J34" s="39"/>
      <c r="K34" s="39"/>
      <c r="L34" s="39"/>
      <c r="M34" s="39">
        <v>2</v>
      </c>
      <c r="N34" s="46"/>
      <c r="O34" s="46"/>
      <c r="P34" s="46"/>
      <c r="Q34" s="46"/>
      <c r="R34" s="45">
        <v>3</v>
      </c>
      <c r="S34" s="39"/>
      <c r="T34" s="39"/>
      <c r="U34" s="39"/>
      <c r="V34" s="39"/>
      <c r="W34" s="39">
        <v>1</v>
      </c>
      <c r="X34" s="39"/>
      <c r="Y34" s="39"/>
      <c r="Z34" s="39"/>
      <c r="AA34" s="39"/>
      <c r="AB34" s="39">
        <v>4</v>
      </c>
      <c r="AC34" s="39"/>
      <c r="AD34" s="39"/>
      <c r="AE34" s="39"/>
      <c r="AF34" s="39"/>
      <c r="AG34" s="39">
        <v>3</v>
      </c>
      <c r="AH34" s="47"/>
      <c r="AI34" s="47"/>
      <c r="AJ34" s="47"/>
      <c r="AK34" s="47"/>
      <c r="AL34" s="48">
        <v>3</v>
      </c>
    </row>
    <row r="37" spans="1:38" ht="13.8" customHeight="1" x14ac:dyDescent="0.4"/>
    <row r="38" spans="1:38" ht="25.2" customHeight="1" x14ac:dyDescent="0.4"/>
    <row r="39" spans="1:38" ht="16.8" customHeight="1" x14ac:dyDescent="0.4"/>
    <row r="65" ht="60" customHeight="1" x14ac:dyDescent="0.4"/>
  </sheetData>
  <mergeCells count="15">
    <mergeCell ref="A22:C22"/>
    <mergeCell ref="A24:A32"/>
    <mergeCell ref="A33:C33"/>
    <mergeCell ref="A4:A6"/>
    <mergeCell ref="A7:C7"/>
    <mergeCell ref="A9:A20"/>
    <mergeCell ref="X2:AB2"/>
    <mergeCell ref="AC2:AG2"/>
    <mergeCell ref="AH2:AL2"/>
    <mergeCell ref="A2:A3"/>
    <mergeCell ref="B2:C3"/>
    <mergeCell ref="D2:H2"/>
    <mergeCell ref="I2:M2"/>
    <mergeCell ref="N2:R2"/>
    <mergeCell ref="S2:W2"/>
  </mergeCells>
  <conditionalFormatting sqref="R4:R34">
    <cfRule type="cellIs" dxfId="6" priority="6" operator="lessThan">
      <formula>-5</formula>
    </cfRule>
    <cfRule type="cellIs" dxfId="5" priority="7" operator="greaterThan">
      <formula>5</formula>
    </cfRule>
  </conditionalFormatting>
  <conditionalFormatting sqref="H4:H7 H25:H33 M4:M7 M25:M33 W4:W7 W25:W33">
    <cfRule type="cellIs" dxfId="4" priority="5" operator="greaterThan">
      <formula>5</formula>
    </cfRule>
  </conditionalFormatting>
  <conditionalFormatting sqref="AB4:AB7 AB25:AB33 AG4:AG7 AG25:AG33 AL4:AL7 AL25:AL33">
    <cfRule type="cellIs" dxfId="3" priority="4" operator="greaterThan">
      <formula>5</formula>
    </cfRule>
  </conditionalFormatting>
  <conditionalFormatting sqref="H4:H33 M4:M33 R4:R33 W4:W33 AB4:AB33">
    <cfRule type="cellIs" dxfId="2" priority="2" operator="lessThan">
      <formula>-5</formula>
    </cfRule>
    <cfRule type="cellIs" dxfId="1" priority="3" operator="greaterThan">
      <formula>5</formula>
    </cfRule>
  </conditionalFormatting>
  <conditionalFormatting sqref="AG4:AG33 AL4:AL33">
    <cfRule type="cellIs" dxfId="0" priority="1" operator="lessThan">
      <formula>-5</formula>
    </cfRule>
  </conditionalFormatting>
  <pageMargins left="0.39370078740157483" right="0.11811023622047245" top="0.35433070866141736" bottom="0.15748031496062992" header="0.31496062992125984" footer="0.31496062992125984"/>
  <pageSetup paperSize="9" scale="71" orientation="landscape" r:id="rId1"/>
  <headerFooter>
    <oddHeader>&amp;Cกำกับติดตามผลการดำเนินงานตามแผน Planfin ราย Item แผนที่ 2-4 ข้อมูลเดือน ธันวาคม 2563  โหลดข้อมูล ณ วันที่ 11 มกราคม 2564 เวลา 09.30 น.</oddHeader>
    <oddFooter>หน้าที่ &amp;P จาก &amp;N</oddFooter>
  </headerFooter>
  <colBreaks count="3" manualBreakCount="3">
    <brk id="13" max="1048575" man="1"/>
    <brk id="23" max="33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กราฟ</vt:lpstr>
      <vt:lpstr>สรุปผลการกำกับติดตาม แผนที่ 2-4</vt:lpstr>
      <vt:lpstr>สรุป 7 จ.เขตสุขภาพที่ 8 </vt:lpstr>
      <vt:lpstr>'สรุปผลการกำกับติดตาม แผนที่ 2-4'!Print_Area</vt:lpstr>
      <vt:lpstr>'สรุป 7 จ.เขตสุขภาพที่ 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2020-12-22T14:50:31Z</cp:lastPrinted>
  <dcterms:created xsi:type="dcterms:W3CDTF">2020-07-12T09:13:07Z</dcterms:created>
  <dcterms:modified xsi:type="dcterms:W3CDTF">2021-02-15T03:23:20Z</dcterms:modified>
</cp:coreProperties>
</file>